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obm\Downloads\"/>
    </mc:Choice>
  </mc:AlternateContent>
  <bookViews>
    <workbookView xWindow="0" yWindow="0" windowWidth="21690" windowHeight="9480"/>
  </bookViews>
  <sheets>
    <sheet name="Intro" sheetId="1" r:id="rId1"/>
    <sheet name="Table 1" sheetId="2" r:id="rId2"/>
    <sheet name="Table 2" sheetId="3" r:id="rId3"/>
    <sheet name="Table 3" sheetId="4" r:id="rId4"/>
    <sheet name="Table 4" sheetId="5" r:id="rId5"/>
    <sheet name="Table 6" sheetId="6" r:id="rId6"/>
    <sheet name="Table 7" sheetId="7" r:id="rId7"/>
    <sheet name="Table 8" sheetId="8" r:id="rId8"/>
    <sheet name="Table 9" sheetId="9" r:id="rId9"/>
    <sheet name="Fig. 1 Running Graph" sheetId="10" r:id="rId10"/>
    <sheet name="All Active Risks" sheetId="11" r:id="rId11"/>
  </sheets>
  <calcPr calcId="152511"/>
</workbook>
</file>

<file path=xl/calcChain.xml><?xml version="1.0" encoding="utf-8"?>
<calcChain xmlns="http://schemas.openxmlformats.org/spreadsheetml/2006/main">
  <c r="G40" i="10" l="1"/>
  <c r="G39" i="10"/>
  <c r="G38" i="10"/>
  <c r="G37" i="10"/>
  <c r="G36" i="10"/>
  <c r="F14" i="5"/>
  <c r="C14" i="5"/>
  <c r="F14" i="4"/>
  <c r="C14" i="4"/>
  <c r="L8" i="3"/>
  <c r="H7" i="3"/>
  <c r="E7" i="3"/>
  <c r="D7" i="3"/>
  <c r="C7" i="3"/>
  <c r="B7" i="3"/>
  <c r="H6" i="3"/>
  <c r="E6" i="3"/>
  <c r="D6" i="3"/>
  <c r="C6" i="3"/>
  <c r="B6" i="3"/>
  <c r="H5" i="3"/>
  <c r="E5" i="3"/>
  <c r="D5" i="3"/>
  <c r="C5" i="3"/>
  <c r="B5" i="3"/>
  <c r="H4" i="3"/>
  <c r="E4" i="3"/>
  <c r="D4" i="3"/>
  <c r="C4" i="3"/>
  <c r="B4" i="3"/>
  <c r="H3" i="3"/>
  <c r="H8" i="3" s="1"/>
  <c r="E3" i="3"/>
  <c r="E8" i="3" s="1"/>
  <c r="D3" i="3"/>
  <c r="D8" i="3" s="1"/>
  <c r="C3" i="3"/>
  <c r="C8" i="3" s="1"/>
  <c r="B3" i="3"/>
  <c r="B8" i="3" s="1"/>
  <c r="N8" i="2"/>
  <c r="M8" i="2"/>
  <c r="L8" i="2"/>
  <c r="H7" i="2"/>
  <c r="G7" i="2"/>
  <c r="F7" i="2"/>
  <c r="E7" i="2"/>
  <c r="D7" i="2"/>
  <c r="C7" i="2"/>
  <c r="B7" i="2"/>
  <c r="H6" i="2"/>
  <c r="G6" i="2"/>
  <c r="F6" i="2"/>
  <c r="E6" i="2"/>
  <c r="D6" i="2"/>
  <c r="C6" i="2"/>
  <c r="B6" i="2"/>
  <c r="H5" i="2"/>
  <c r="G5" i="2"/>
  <c r="F5" i="2"/>
  <c r="E5" i="2"/>
  <c r="D5" i="2"/>
  <c r="C5" i="2"/>
  <c r="B5" i="2"/>
  <c r="H4" i="2"/>
  <c r="H8" i="2" s="1"/>
  <c r="G4" i="2"/>
  <c r="F4" i="2"/>
  <c r="E4" i="2"/>
  <c r="E8" i="2" s="1"/>
  <c r="D4" i="2"/>
  <c r="D8" i="2" s="1"/>
  <c r="C4" i="2"/>
  <c r="B4" i="2"/>
  <c r="H3" i="2"/>
  <c r="G3" i="2"/>
  <c r="G8" i="2" s="1"/>
  <c r="F3" i="2"/>
  <c r="F8" i="2" s="1"/>
  <c r="E3" i="2"/>
  <c r="D3" i="2"/>
  <c r="C3" i="2"/>
  <c r="C8" i="2" s="1"/>
  <c r="B3" i="2"/>
  <c r="B8" i="2" s="1"/>
  <c r="E3" i="1" l="1"/>
  <c r="A2" i="1"/>
</calcChain>
</file>

<file path=xl/sharedStrings.xml><?xml version="1.0" encoding="utf-8"?>
<sst xmlns="http://schemas.openxmlformats.org/spreadsheetml/2006/main" count="3545" uniqueCount="987">
  <si>
    <t>Risk Report Data</t>
  </si>
  <si>
    <t>Overall PWCE:</t>
  </si>
  <si>
    <t>Notes</t>
  </si>
  <si>
    <t>To obtain the risk matrix used for section 5, go to the following link and take a screenshot (Snipping Tool or Win-Shift-S):</t>
  </si>
  <si>
    <t>https://jira.lsstcorp.org/projects/RM?selectedItem=com.ja.jira.plugin.report.riskmanagement:RiskManagementTab</t>
  </si>
  <si>
    <t>Risk Summary</t>
  </si>
  <si>
    <t xml:space="preserve">Sub-system </t>
  </si>
  <si>
    <t>Active Risk/Opportunity</t>
  </si>
  <si>
    <t>Proposed</t>
  </si>
  <si>
    <t>Realized</t>
  </si>
  <si>
    <t>Retired</t>
  </si>
  <si>
    <t xml:space="preserve">Expected Labor Risk Exposure (K-USD)* </t>
  </si>
  <si>
    <t>Expected Non-Labor Risk Exposure</t>
  </si>
  <si>
    <t xml:space="preserve">Prob. Weighted Exposure Cost (K-USD)* </t>
  </si>
  <si>
    <t>Subsystem</t>
  </si>
  <si>
    <t>Labor Exposure</t>
  </si>
  <si>
    <t>Nonlabor Exposure</t>
  </si>
  <si>
    <t>PWE ($K)</t>
  </si>
  <si>
    <t>Data Management</t>
  </si>
  <si>
    <t>Education and Public Outreach</t>
  </si>
  <si>
    <t>Project Management Office</t>
  </si>
  <si>
    <t>Systems Engineering</t>
  </si>
  <si>
    <t>Telescope &amp; Site</t>
  </si>
  <si>
    <t>Totals</t>
  </si>
  <si>
    <t>Opportunity Summary</t>
  </si>
  <si>
    <t>Any missing rows indicate all values are 0</t>
  </si>
  <si>
    <t>Table 3</t>
  </si>
  <si>
    <t>Top Risks List</t>
  </si>
  <si>
    <t>Sort Number</t>
  </si>
  <si>
    <t>Risk ID #</t>
  </si>
  <si>
    <t>WBS</t>
  </si>
  <si>
    <t>Risk Title</t>
  </si>
  <si>
    <t>Probability Weighted Cost Exposure ($K)</t>
  </si>
  <si>
    <t>RM-886</t>
  </si>
  <si>
    <t>01C</t>
  </si>
  <si>
    <t>Subsystem Milestone Execution</t>
  </si>
  <si>
    <t>RM-773</t>
  </si>
  <si>
    <t>02C.04</t>
  </si>
  <si>
    <t>Computing power required for Data Release Production exceeds estimates by large factor</t>
  </si>
  <si>
    <t>RM-888</t>
  </si>
  <si>
    <t>Multi-agency coordination - Camera Delivery</t>
  </si>
  <si>
    <t>RM-1938</t>
  </si>
  <si>
    <t>04C.04.02.05</t>
  </si>
  <si>
    <t>Dome Integration Late</t>
  </si>
  <si>
    <t>RM-1935</t>
  </si>
  <si>
    <t>04C.05.02.05</t>
  </si>
  <si>
    <t>TMA Integration Late</t>
  </si>
  <si>
    <t>RM-775</t>
  </si>
  <si>
    <t>02C.04.06</t>
  </si>
  <si>
    <t>Unanticipated characteristics of real data result in poor MultiFit performance (computational)</t>
  </si>
  <si>
    <t>RM-733</t>
  </si>
  <si>
    <t>06C.02</t>
  </si>
  <si>
    <t>Discontinuity between subsystem I&amp;T and Commissioning  staffing levels</t>
  </si>
  <si>
    <t>RM-815</t>
  </si>
  <si>
    <t>4.14</t>
  </si>
  <si>
    <t>Telescope and Site Integration activities underestimated</t>
  </si>
  <si>
    <t>RM-723</t>
  </si>
  <si>
    <t>Object counts exceed expectations, leading to insufficient compute</t>
  </si>
  <si>
    <t>RM-735</t>
  </si>
  <si>
    <t>6</t>
  </si>
  <si>
    <t>Unstable Camera opto-electronic performance</t>
  </si>
  <si>
    <t>Date:</t>
  </si>
  <si>
    <t>Top Ten Total:</t>
  </si>
  <si>
    <t>Table 4</t>
  </si>
  <si>
    <t>Top 10 List - Opportunities</t>
  </si>
  <si>
    <t>Opp ID #</t>
  </si>
  <si>
    <t>Title</t>
  </si>
  <si>
    <t>RM-628</t>
  </si>
  <si>
    <t>1.01C.01</t>
  </si>
  <si>
    <t>Favorable Chilean Currency Exchange Rate Factor</t>
  </si>
  <si>
    <t>RM-629</t>
  </si>
  <si>
    <t>1.01C</t>
  </si>
  <si>
    <t>Favorable Personnel Costs</t>
  </si>
  <si>
    <t>RM-630</t>
  </si>
  <si>
    <t>Favorable Material Estimate Uncertainty</t>
  </si>
  <si>
    <t>RM-785</t>
  </si>
  <si>
    <t>1.06C.05</t>
  </si>
  <si>
    <t>Commissioning Finishes Early</t>
  </si>
  <si>
    <t>RM-631</t>
  </si>
  <si>
    <t>Favorable Institutional Overhead Rates</t>
  </si>
  <si>
    <t>RM-627</t>
  </si>
  <si>
    <t>02C.10</t>
  </si>
  <si>
    <t>New or different technology provides saving in hardware/effort.</t>
  </si>
  <si>
    <t>RM-786</t>
  </si>
  <si>
    <t>1.06C</t>
  </si>
  <si>
    <t>Standardizing Common Hardware Across Subsystems</t>
  </si>
  <si>
    <t>RM-624</t>
  </si>
  <si>
    <t>Exceptional MultiFit Performance</t>
  </si>
  <si>
    <t>RM-787</t>
  </si>
  <si>
    <t>Camera Verification On Summit Finishes Early</t>
  </si>
  <si>
    <t>RM-632</t>
  </si>
  <si>
    <t>Purchase Forward Planned Hardware Sooner with Favorable Exchange Rates</t>
  </si>
  <si>
    <t>JIRA ID</t>
  </si>
  <si>
    <t>Summary</t>
  </si>
  <si>
    <t>Proposed Management Response</t>
  </si>
  <si>
    <t>Schedule and contingency will be used along with reworking the integrated plan to deal with subsystem delays</t>
  </si>
  <si>
    <t>Trigger Date</t>
  </si>
  <si>
    <t>Probability</t>
  </si>
  <si>
    <t>Nonlabor Cost</t>
  </si>
  <si>
    <t>Labor Cost</t>
  </si>
  <si>
    <t>RM-881</t>
  </si>
  <si>
    <t>Calibration atmospheric telescope dome does not meet automation requirements</t>
  </si>
  <si>
    <t>4.8</t>
  </si>
  <si>
    <t>0%-5%</t>
  </si>
  <si>
    <t>RM-817</t>
  </si>
  <si>
    <t>Mount Late Delivery</t>
  </si>
  <si>
    <t>4.5</t>
  </si>
  <si>
    <t>25%-50%</t>
  </si>
  <si>
    <t>RM-814</t>
  </si>
  <si>
    <t>Dome Late Delivery</t>
  </si>
  <si>
    <t>4.4</t>
  </si>
  <si>
    <t>RM-869</t>
  </si>
  <si>
    <t>Telescope mount pier interfaces must be modified</t>
  </si>
  <si>
    <t>RM-821</t>
  </si>
  <si>
    <t>Summit Integration of dome, mount and telescope causes project delays</t>
  </si>
  <si>
    <t>4.1</t>
  </si>
  <si>
    <t>RM-846</t>
  </si>
  <si>
    <t>Telescope mount interfaces to camera must be modified</t>
  </si>
  <si>
    <t>RM-871</t>
  </si>
  <si>
    <t>Calibration atmospheric telescope refurbishment does not meet performance requirements</t>
  </si>
  <si>
    <t>5%-10%</t>
  </si>
  <si>
    <t>RM-1878</t>
  </si>
  <si>
    <t>Dome Maintenance Required before final acceptance</t>
  </si>
  <si>
    <t>04C.04</t>
  </si>
  <si>
    <t>RM-1936</t>
  </si>
  <si>
    <t>TMA Shipping Late</t>
  </si>
  <si>
    <t>04C.05.02.04</t>
  </si>
  <si>
    <t>10%-25%</t>
  </si>
  <si>
    <t>RM-813</t>
  </si>
  <si>
    <t>Insufficiently reliable network infrastructure at Base Center</t>
  </si>
  <si>
    <t>02C.08.01</t>
  </si>
  <si>
    <t>RM-726</t>
  </si>
  <si>
    <t>Camera Refrigeration System Maintainability</t>
  </si>
  <si>
    <t>06C.01.01</t>
  </si>
  <si>
    <t>50%-75%</t>
  </si>
  <si>
    <t>RM-746</t>
  </si>
  <si>
    <t>System Level Performance Impacts of Compounding Component Optical Defects</t>
  </si>
  <si>
    <t>1.06C.01</t>
  </si>
  <si>
    <t>RM-819</t>
  </si>
  <si>
    <t>Telescope and Site shipping and logistics scope and budget</t>
  </si>
  <si>
    <t>4.12</t>
  </si>
  <si>
    <t>RM-826</t>
  </si>
  <si>
    <t>Dome dynamic performance below specifications</t>
  </si>
  <si>
    <t>RM-848</t>
  </si>
  <si>
    <t>Dome Flushing Performance below specifications</t>
  </si>
  <si>
    <t>RM-849</t>
  </si>
  <si>
    <t>Dome Seal performance below specifications</t>
  </si>
  <si>
    <t>RM-731</t>
  </si>
  <si>
    <t>Infrastructure Interface between Base Facility and Camera Inadequately defined</t>
  </si>
  <si>
    <t>06C.02.02.02</t>
  </si>
  <si>
    <t>0%-1%</t>
  </si>
  <si>
    <t>RM-820</t>
  </si>
  <si>
    <t>AOS Software Late Delivery</t>
  </si>
  <si>
    <t>4.11</t>
  </si>
  <si>
    <t>RM-884</t>
  </si>
  <si>
    <t>M1M3 mirror damage during summit integration requiring repair</t>
  </si>
  <si>
    <t>RM-822</t>
  </si>
  <si>
    <t>M1M3 cell assembly integration work falls behind schedule</t>
  </si>
  <si>
    <t>4.6.4</t>
  </si>
  <si>
    <t>RM-862</t>
  </si>
  <si>
    <t>Calibration process for u-band performs below specifications</t>
  </si>
  <si>
    <t>RM-868</t>
  </si>
  <si>
    <t>M1M3 Hard Point performances below specifications</t>
  </si>
  <si>
    <t>4.6.3</t>
  </si>
  <si>
    <t>RM-866</t>
  </si>
  <si>
    <t>M1M3 mirror damage during transport between support building &amp;amp; telescope</t>
  </si>
  <si>
    <t>RM-885</t>
  </si>
  <si>
    <t>Mount dynamic performances below specifications on summit</t>
  </si>
  <si>
    <t>RM-839</t>
  </si>
  <si>
    <t>M1M3 Axial support bandwidth low</t>
  </si>
  <si>
    <t>RM-847</t>
  </si>
  <si>
    <t>M1M3 overstress due to Coating Chamber Differential Pumping</t>
  </si>
  <si>
    <t>4.9</t>
  </si>
  <si>
    <t>RM-853</t>
  </si>
  <si>
    <t>M1M3 or M2 surface error found during summit integration due to poor AOS control</t>
  </si>
  <si>
    <t>RM-857</t>
  </si>
  <si>
    <t>Vacuum Seal between M1M3 Cell and Mirror fails during coating</t>
  </si>
  <si>
    <t>RM-829</t>
  </si>
  <si>
    <t>M2 mirror damage during summit integration requiring repair</t>
  </si>
  <si>
    <t>ID</t>
  </si>
  <si>
    <t>Date</t>
  </si>
  <si>
    <t>User</t>
  </si>
  <si>
    <t>Comment</t>
  </si>
  <si>
    <t>RM-674</t>
  </si>
  <si>
    <t>New SRD requirements require new DM functionality</t>
  </si>
  <si>
    <t>Wil O'Mullane</t>
  </si>
  <si>
    <t>Reviewed with no changes.</t>
  </si>
  <si>
    <t>RM-685</t>
  </si>
  <si>
    <t>Science data quality analysis tools inadequate</t>
  </si>
  <si>
    <t>RM-704</t>
  </si>
  <si>
    <t>Science Data Quality Assessment unexpected requirements</t>
  </si>
  <si>
    <t>RM-708</t>
  </si>
  <si>
    <t>Science Data Quality Assessment - too slow</t>
  </si>
  <si>
    <t>RM-720</t>
  </si>
  <si>
    <t>Software framework insufficiently extensible to support addition/removal of algorithms</t>
  </si>
  <si>
    <t>RM-757</t>
  </si>
  <si>
    <t>Filesystems fail to scale adequately</t>
  </si>
  <si>
    <t>RM-765</t>
  </si>
  <si>
    <t>System and service monitoring tools inadequate</t>
  </si>
  <si>
    <t>RM-805</t>
  </si>
  <si>
    <t>Loss of key EPO personnel</t>
  </si>
  <si>
    <t>Amanda Bauer</t>
  </si>
  <si>
    <t>Ben Emmons left Project Jan 2019. We have recovered from this loss by bringing Cathy Petry on at 0.5 FTE to assist with Project Controls.  The risk still exists and we will continue work toward maintaining a productive workplace for all team members.  </t>
  </si>
  <si>
    <t>Abbey Yacoe left Project May 2019.  We have recovered by hiring Blake Mason for the Web Developer position.  This risk still exists and we will continue work toward maintaining a productive workplace for all team members. </t>
  </si>
  <si>
    <t>RM-887</t>
  </si>
  <si>
    <t>Institutional Overhead Rates</t>
  </si>
  <si>
    <t>Victor Krabbendam</t>
  </si>
  <si>
    <t>This probability has been reduced to a 10-25% exposure as AURA has managed the changes in indirect rates to have minimal impact on LSST Construction. The exposure has also been reduced to half of the 2017 value.</t>
  </si>
  <si>
    <t>With the latest schedule change in the NSF funded effort, the Camera has gained additional float so the probability of the camera being late is reduced to 25-50%</t>
  </si>
  <si>
    <t>RM-816</t>
  </si>
  <si>
    <t>Weather impact on construction schedule</t>
  </si>
  <si>
    <t>Scheduling outside work around the seasons has not been successful. The weather will continue to be a factor for Dome finish work and for the key TMA installation until finished. Some TMA integration work has been planned for installation through the Facility lift and dome crane so that the weather impacts will be minimized.</t>
  </si>
  <si>
    <t>Austin Roberts</t>
  </si>
  <si>
    <t>Made the schedule recoverable and adjusted to 2 FTE's for 2 months and 50K for vendor support.</t>
  </si>
  <si>
    <t>RM-823</t>
  </si>
  <si>
    <t>Loss of key Telescope and Site personnel</t>
  </si>
  <si>
    <t>T&amp;S effort is nearing critical completion so exposure reduced to 300k to represent an FTE of consultation if a key staff member left.</t>
  </si>
  <si>
    <t>RM-831</t>
  </si>
  <si>
    <t>OCS Requirements change</t>
  </si>
  <si>
    <t>This was realized and the OCS has been re-architected as part of the T&amp;S Software replan.</t>
  </si>
  <si>
    <t>RM-833</t>
  </si>
  <si>
    <t>Summit facility must be modified to accommodate interfaces</t>
  </si>
  <si>
    <t>System integration is now more compressed and may add demands on the facility that were not originally envisioned so along with critical subsystems (TMA Dome, Camera) that will be delivered through 2020, the trigger date for this risk was extended to Dec 2020.</t>
  </si>
  <si>
    <t>RM-836</t>
  </si>
  <si>
    <t>Availability of all LSST components to commission OCS system</t>
  </si>
  <si>
    <t>RM-838</t>
  </si>
  <si>
    <t>OCS implementation complicated by inability to run system prior to going live</t>
  </si>
  <si>
    <t>RM-843</t>
  </si>
  <si>
    <t>Camera Utilities provided from mount top end not adequate</t>
  </si>
  <si>
    <t>Prototypes, ICDs, and requirements have all been managed. This remaining risk exposure will remian until tested with the camera.</t>
  </si>
  <si>
    <t>RM-851</t>
  </si>
  <si>
    <t>LSST coating chamber performances below specifications</t>
  </si>
  <si>
    <t>The coating chamber has been accepted from the vendor.</t>
  </si>
  <si>
    <t>RM-855</t>
  </si>
  <si>
    <t>Mount or Dome Motion Coupling Predicted During Observing</t>
  </si>
  <si>
    <t>RM-859</t>
  </si>
  <si>
    <t>Coating system Magnetron contacting mirror surface</t>
  </si>
  <si>
    <t>Coating Facility has successfully passed it acceptance test and has successfully been used on the M2. The only remaining appreciable risk is for M1M3.</t>
  </si>
  <si>
    <t>RM-873</t>
  </si>
  <si>
    <t>Camera or M2 Hexapod motion out of range</t>
  </si>
  <si>
    <t>Design and ICD mitigations completed. Remaining risk will now extend until final test of TMA and Hexapod on site.</t>
  </si>
  <si>
    <t>RM-878</t>
  </si>
  <si>
    <t>Power distribution interruption</t>
  </si>
  <si>
    <t>Power back-up system has been tested. There will continue to be a risk of Lightning damage to the infrastructure</t>
  </si>
  <si>
    <t>Oliver Wiecha</t>
  </si>
  <si>
    <t>To minimize the risk of electrical damage due to lightning, the LSST summit facility electrical system has been designed to avoid exposure of UPS power to the elements. UPS power is only distributed inside the facility and it feeds all major systems, except any load located on the rotating enclosure (AKA dome) or outside the building. The dome is generously grounded in several locations providing parallel discharge paths directly to the ground mesh, therefore minimizing the difference in electrical potential resulting from a direct lightning strike. A direct hit to the incoming high voltage power lines would be attenuated by the facility power transformer and the very large TVSS installed right ahead.</t>
  </si>
  <si>
    <t>Recent testing at vendor shows that the factory control issue has been resolved. Reduced expected dollars to $250K and expected months to 3.</t>
  </si>
  <si>
    <t>Author</t>
  </si>
  <si>
    <t>Field</t>
  </si>
  <si>
    <t>From</t>
  </si>
  <si>
    <t>To</t>
  </si>
  <si>
    <t>RM-1</t>
  </si>
  <si>
    <t>Is Parent Risk</t>
  </si>
  <si>
    <t>False</t>
  </si>
  <si>
    <t>RM-1932</t>
  </si>
  <si>
    <t>Link</t>
  </si>
  <si>
    <t>This issue is child task of RM-817</t>
  </si>
  <si>
    <t>This issue is mitigated by RM-1933</t>
  </si>
  <si>
    <t>status</t>
  </si>
  <si>
    <t>This issue is mitigated by RM-1934</t>
  </si>
  <si>
    <t>assignee</t>
  </si>
  <si>
    <t>William Gressler</t>
  </si>
  <si>
    <t>Shawn Callahan</t>
  </si>
  <si>
    <t>summary</t>
  </si>
  <si>
    <t>Software Integration Late</t>
  </si>
  <si>
    <t>TMA Software Integration Late</t>
  </si>
  <si>
    <t>Handling Actions</t>
  </si>
  <si>
    <t>RM-1857, RM-1649</t>
  </si>
  <si>
    <t>This issue is mitigated by RM-1857This issue is mitigated by RM-1649</t>
  </si>
  <si>
    <t>RM-1937</t>
  </si>
  <si>
    <t>This issue is child task of RM-814</t>
  </si>
  <si>
    <t>Contractor Default</t>
  </si>
  <si>
    <t>Dome Contractor Default</t>
  </si>
  <si>
    <t>This issue is mitigated by RM-1485This issue is mitigated by RM-1648</t>
  </si>
  <si>
    <t>RM-1485, RM-1648, RM-1893</t>
  </si>
  <si>
    <t>This issue is mitigated by RM-1893</t>
  </si>
  <si>
    <t>RM-1939</t>
  </si>
  <si>
    <t>This issue is parent task of RM-877</t>
  </si>
  <si>
    <t>OCS Development isLate</t>
  </si>
  <si>
    <t>OCS Development is Late</t>
  </si>
  <si>
    <t>This issue is parent task of RM-838</t>
  </si>
  <si>
    <t>This issue is parent task of RM-745This issue is parent task of RM-836</t>
  </si>
  <si>
    <t>Expected Dollars (K$)</t>
  </si>
  <si>
    <t>0</t>
  </si>
  <si>
    <t>RM-2</t>
  </si>
  <si>
    <t>RM-3</t>
  </si>
  <si>
    <t>RM-4</t>
  </si>
  <si>
    <t>RM-49</t>
  </si>
  <si>
    <t>RM-668</t>
  </si>
  <si>
    <t>RM-671</t>
  </si>
  <si>
    <t>RM-672</t>
  </si>
  <si>
    <t>RM-673</t>
  </si>
  <si>
    <t>Last Reviewed (Deprecated)</t>
  </si>
  <si>
    <t>31/Jan/18 12:00 AM</t>
  </si>
  <si>
    <t>25/Jun/19 9:54 PM</t>
  </si>
  <si>
    <t>RM-675</t>
  </si>
  <si>
    <t>RM-676</t>
  </si>
  <si>
    <t>RM-677</t>
  </si>
  <si>
    <t>RM-678</t>
  </si>
  <si>
    <t>RM-679</t>
  </si>
  <si>
    <t>RM-680</t>
  </si>
  <si>
    <t>RM-683</t>
  </si>
  <si>
    <t>RM-684</t>
  </si>
  <si>
    <t>03/May/19 9:17 PM</t>
  </si>
  <si>
    <t>25/Jun/19 9:52 PM</t>
  </si>
  <si>
    <t>RM-686</t>
  </si>
  <si>
    <t>RM-687</t>
  </si>
  <si>
    <t>RM-688</t>
  </si>
  <si>
    <t>RM-689</t>
  </si>
  <si>
    <t>RM-691</t>
  </si>
  <si>
    <t>RM-692</t>
  </si>
  <si>
    <t>RM-694</t>
  </si>
  <si>
    <t>RM-695</t>
  </si>
  <si>
    <t>RM-696</t>
  </si>
  <si>
    <t>RM-697</t>
  </si>
  <si>
    <t>RM-698</t>
  </si>
  <si>
    <t>RM-699</t>
  </si>
  <si>
    <t>RM-700</t>
  </si>
  <si>
    <t>RM-701</t>
  </si>
  <si>
    <t>RM-702</t>
  </si>
  <si>
    <t>RM-703</t>
  </si>
  <si>
    <t>23/Jan/19 3:50 PM</t>
  </si>
  <si>
    <t>25/Jun/19 9:55 PM</t>
  </si>
  <si>
    <t>RM-705</t>
  </si>
  <si>
    <t>RM-706</t>
  </si>
  <si>
    <t>RM-707</t>
  </si>
  <si>
    <t>03/May/19 9:48 PM</t>
  </si>
  <si>
    <t>25/Jun/19 9:57 PM</t>
  </si>
  <si>
    <t>RM-710</t>
  </si>
  <si>
    <t>RM-711</t>
  </si>
  <si>
    <t>RM-712</t>
  </si>
  <si>
    <t>RM-713</t>
  </si>
  <si>
    <t>RM-714</t>
  </si>
  <si>
    <t>RM-715</t>
  </si>
  <si>
    <t>RM-716</t>
  </si>
  <si>
    <t>RM-717</t>
  </si>
  <si>
    <t>RM-718</t>
  </si>
  <si>
    <t>RM-719</t>
  </si>
  <si>
    <t>03/May/19 9:50 PM</t>
  </si>
  <si>
    <t>25/Jun/19 9:58 PM</t>
  </si>
  <si>
    <t>RM-721</t>
  </si>
  <si>
    <t>RM-725</t>
  </si>
  <si>
    <t>RM-727</t>
  </si>
  <si>
    <t>RM-728</t>
  </si>
  <si>
    <t>RM-729</t>
  </si>
  <si>
    <t>RM-730</t>
  </si>
  <si>
    <t>RM-732</t>
  </si>
  <si>
    <t>RM-734</t>
  </si>
  <si>
    <t>RM-737</t>
  </si>
  <si>
    <t>RM-738</t>
  </si>
  <si>
    <t>RM-739</t>
  </si>
  <si>
    <t>RM-740</t>
  </si>
  <si>
    <t>RM-741</t>
  </si>
  <si>
    <t>RM-742</t>
  </si>
  <si>
    <t>RM-743</t>
  </si>
  <si>
    <t>RM-745</t>
  </si>
  <si>
    <t>This issue is child task of RM-1939</t>
  </si>
  <si>
    <t>RM-747</t>
  </si>
  <si>
    <t>RM-749</t>
  </si>
  <si>
    <t>RM-752</t>
  </si>
  <si>
    <t>RM-753</t>
  </si>
  <si>
    <t>RM-754</t>
  </si>
  <si>
    <t>RM-755</t>
  </si>
  <si>
    <t>Current Probability of Occurrence</t>
  </si>
  <si>
    <t>16/Apr/18 12:00 AM</t>
  </si>
  <si>
    <t>25/Jun/19 9:53 PM</t>
  </si>
  <si>
    <t>RM-758</t>
  </si>
  <si>
    <t>RM-759</t>
  </si>
  <si>
    <t>RM-760</t>
  </si>
  <si>
    <t>RM-762</t>
  </si>
  <si>
    <t>RM-763</t>
  </si>
  <si>
    <t>03/May/19 9:56 PM</t>
  </si>
  <si>
    <t>RM-766</t>
  </si>
  <si>
    <t>RM-768</t>
  </si>
  <si>
    <t>RM-769</t>
  </si>
  <si>
    <t>RM-774</t>
  </si>
  <si>
    <t>RM-776</t>
  </si>
  <si>
    <t>RM-780</t>
  </si>
  <si>
    <t>RM-783</t>
  </si>
  <si>
    <t>RM-784</t>
  </si>
  <si>
    <t>RM-802</t>
  </si>
  <si>
    <t>RM-803</t>
  </si>
  <si>
    <t>Obligation Date</t>
  </si>
  <si>
    <t>1/Sep/21</t>
  </si>
  <si>
    <t>31/Jan/22</t>
  </si>
  <si>
    <t>RM-804</t>
  </si>
  <si>
    <t>1/Mar/21</t>
  </si>
  <si>
    <t>1/Mar/22</t>
  </si>
  <si>
    <t>FTE's required</t>
  </si>
  <si>
    <t>4</t>
  </si>
  <si>
    <t>3</t>
  </si>
  <si>
    <t>RM-806</t>
  </si>
  <si>
    <t>RM-807</t>
  </si>
  <si>
    <t>1/Oct/20</t>
  </si>
  <si>
    <t>1/Oct/21</t>
  </si>
  <si>
    <t>RM-808</t>
  </si>
  <si>
    <t>This issue is parent task of RM-1937</t>
  </si>
  <si>
    <t>This issue is parent task of RM-1938</t>
  </si>
  <si>
    <t>This issue is mitigated by RM-1485</t>
  </si>
  <si>
    <t>This issue is mitigated by RM-1648</t>
  </si>
  <si>
    <t>Expected (months)</t>
  </si>
  <si>
    <t>1</t>
  </si>
  <si>
    <t>1500</t>
  </si>
  <si>
    <t>True</t>
  </si>
  <si>
    <t>Andy Clements</t>
  </si>
  <si>
    <t>labels</t>
  </si>
  <si>
    <t>Software</t>
  </si>
  <si>
    <t>1/Aug/19</t>
  </si>
  <si>
    <t>30/Jan/20</t>
  </si>
  <si>
    <t>This issue is parent task of RM-1932</t>
  </si>
  <si>
    <t>This issue is parent task of RM-1935</t>
  </si>
  <si>
    <t>This issue is mitigated by RM-1649</t>
  </si>
  <si>
    <t>This issue is mitigated by RM-1857</t>
  </si>
  <si>
    <t>This issue is parent task of RM-1936</t>
  </si>
  <si>
    <t>2</t>
  </si>
  <si>
    <t>750</t>
  </si>
  <si>
    <t>300</t>
  </si>
  <si>
    <t>Notebook 2</t>
  </si>
  <si>
    <t>LCR-575 established a work package in WBS 04C.12.8 to fund shipping and logistics activities for M1M3, M2, hexapod and rotator, TMA, and the coating plant. This risk covers the potential cost when the detailed planning activities are schedule. Used 50% of the planned budget ($1.6M) as the target expense._x000D_
_x000D_
Labor coverage planned to use AURA resources._x000D_
Jan 2019: reduce exposure to $750k due to M2 and coating plant delivery</t>
  </si>
  <si>
    <t>LCR-575 established a work package in WBS 04C.12.8 to fund shipping and logistics activities for M1M3, M2, hexapod and rotator, TMA, and the coating plant. This risk covers the potential cost when the detailed planning activities are schedule. Used 50% of the planned budget ($1.6M) as the target expense._x000D_
_x000D_
Labor coverage planned to use AURA resources._x000D_
Jan 2019: reduce exposure to $750k due to M2 and coating plant delivery_x000D_
_x000D_
Recent Change request captures all known logistics costs through TMA. only minor unforeseen issues remain for this risk.</t>
  </si>
  <si>
    <t>1/Oct/19</t>
  </si>
  <si>
    <t>Schedule Recoverable</t>
  </si>
  <si>
    <t>No</t>
  </si>
  <si>
    <t>Yes</t>
  </si>
  <si>
    <t>50</t>
  </si>
  <si>
    <t>Handling Approach</t>
  </si>
  <si>
    <t>Mitigate</t>
  </si>
  <si>
    <t>Accept</t>
  </si>
  <si>
    <t>5</t>
  </si>
  <si>
    <t>31/Dec/19</t>
  </si>
  <si>
    <t>Doug Neill</t>
  </si>
  <si>
    <t>250</t>
  </si>
  <si>
    <t>500</t>
  </si>
  <si>
    <t>RM-824</t>
  </si>
  <si>
    <t>RM-825</t>
  </si>
  <si>
    <t>RM-827</t>
  </si>
  <si>
    <t>Manage early occupancy, delayed decommissioning of old data center.</t>
  </si>
  <si>
    <t>resolution</t>
  </si>
  <si>
    <t>Done</t>
  </si>
  <si>
    <t>RM-830</t>
  </si>
  <si>
    <t>RM-832</t>
  </si>
  <si>
    <t>1/Dec/19</t>
  </si>
  <si>
    <t>1/Apr/20</t>
  </si>
  <si>
    <t>1/Jul/19</t>
  </si>
  <si>
    <t>1/Dec/20</t>
  </si>
  <si>
    <t>Jeff Barr</t>
  </si>
  <si>
    <t>RM-834</t>
  </si>
  <si>
    <t>RM-835</t>
  </si>
  <si>
    <t>Random risk/opportunities may occur during</t>
  </si>
  <si>
    <t>Commissioning only</t>
  </si>
  <si>
    <t>Both Construction and Commissioning</t>
  </si>
  <si>
    <t>23/Oct/18 12:00 AM</t>
  </si>
  <si>
    <t>02/Jul/19 10:32 PM</t>
  </si>
  <si>
    <t>RM-837</t>
  </si>
  <si>
    <t>02/Jul/19 10:20 PM</t>
  </si>
  <si>
    <t>RM-840</t>
  </si>
  <si>
    <t>General Notebook 1</t>
  </si>
  <si>
    <t>Labor is Chile will be dependent largely on mining conditions and economic outlook.  Risk due to TMA erection is mitigated via new scope in fixed price contract. Risk due to dome erection is to be mitigated via scope request in bid solicitation. Reduced risk Oct 2014 as dome bid includes installation.
July 2016 update: reduced cost risk to $500k ($1M)
Jan 2017 update: reduced cost risk to $350k
Oct 2017: move trigger to Oct 2018</t>
  </si>
  <si>
    <t>Labor is Chile will be dependent largely on mining conditions and economic outlook.  Risk due to TMA erection is mitigated via new scope in fixed price contract. Risk due to dome erection is to be mitigated via scope request in bid solicitation. Reduced risk Oct 2014 as dome bid includes installation._x000D_
_x000D_
July 2016 update: reduced cost risk to $500k ($1M)_x000D_
Jan 2017 update: reduced cost risk to $350k_x000D_
Oct 2017: move trigger to Oct 2018_x000D_
July 2019: move trigger date to end of dome work - Jan 2020</t>
  </si>
  <si>
    <t>1/Sep/19</t>
  </si>
  <si>
    <t>31/Jan/20</t>
  </si>
  <si>
    <t>RM-841</t>
  </si>
  <si>
    <t>RM-844</t>
  </si>
  <si>
    <t>This issue is mitigated by RM-1941</t>
  </si>
  <si>
    <t>RM-845</t>
  </si>
  <si>
    <t>RM-85</t>
  </si>
  <si>
    <t>RM-850</t>
  </si>
  <si>
    <t>RM-854</t>
  </si>
  <si>
    <t>07/Feb/19 3:14 AM</t>
  </si>
  <si>
    <t>02/Jul/19 2:34 PM</t>
  </si>
  <si>
    <t>RM-858</t>
  </si>
  <si>
    <t>1/Jan/20</t>
  </si>
  <si>
    <t>1/Jan/21</t>
  </si>
  <si>
    <t>RM-860</t>
  </si>
  <si>
    <t>M1M3 Mirror Cell Cart Hydraulic Lift overtravels and overloads telescope &amp;amp; cell Interface</t>
  </si>
  <si>
    <t>M1M3 Mirror Cell Cart Hydraulic Lift overtravels and overloads telescope and cell Interface</t>
  </si>
  <si>
    <t>RM-861</t>
  </si>
  <si>
    <t>RM-863</t>
  </si>
  <si>
    <t>RM-864</t>
  </si>
  <si>
    <t>This issue is mitigated by RM-1940</t>
  </si>
  <si>
    <t>RM-867</t>
  </si>
  <si>
    <t>RM-870</t>
  </si>
  <si>
    <t>The Calypso telescope will be removed from Kitt Peak and refurbished. Update Sept 2014. Calypso hardware successfully removed to NOAO for upgrade.
Vendor ACE under contract to provide refurbishment - fixed price effort.</t>
  </si>
  <si>
    <t>The Calypso telescope will be removed from Kitt Peak and refurbished. Update Sept 2014. Calypso hardware successfully removed to NOAO for upgrade._x000D_
_x000D_
Vendor ACE under contract to provide refurbishment - fixed price effort._x000D_
_x000D_
System is on site, assembled and under computer control. Risk trigger date set for Eng. first light.</t>
  </si>
  <si>
    <t>1/Mar/19</t>
  </si>
  <si>
    <t>31/Jul/19</t>
  </si>
  <si>
    <t>RM-872</t>
  </si>
  <si>
    <t>RM-874</t>
  </si>
  <si>
    <t>RM-876</t>
  </si>
  <si>
    <t>RM-877</t>
  </si>
  <si>
    <t>Dave Mills</t>
  </si>
  <si>
    <t>Random occurrences</t>
  </si>
  <si>
    <t>10</t>
  </si>
  <si>
    <t>RM-879</t>
  </si>
  <si>
    <t>RM-883</t>
  </si>
  <si>
    <t>This issue is child task of RM-888</t>
  </si>
  <si>
    <t>The project originally established 13 months of schedule contingency for the project to address schedule risk. This schedule is unfunded in the baseline so any work that extends into that period will need to be funded from either the existing baseline budget or from contingency.</t>
  </si>
  <si>
    <t>The project originally established 13 months of schedule contingency for the project to address schedule risk. This schedule is unfunded in the baseline so any work that extends into that period will need to be funded from either the existing baseline budget or from contingency. As of July 2019 the Project is now down to 3.5 months of unfunded schedule. The three most significant subsystems that jeopardize the schedule are the TMA, Dome, and Camera. Each has its own risk so this risk captures the project-wide impact.</t>
  </si>
  <si>
    <t>75</t>
  </si>
  <si>
    <t>65</t>
  </si>
  <si>
    <t>2000</t>
  </si>
  <si>
    <t>1000</t>
  </si>
  <si>
    <t>This issue is parent task of RM-886</t>
  </si>
  <si>
    <t>RM-889</t>
  </si>
  <si>
    <t>RM-890</t>
  </si>
  <si>
    <t>RM-891</t>
  </si>
  <si>
    <t>RM-892</t>
  </si>
  <si>
    <t>RM-893</t>
  </si>
  <si>
    <t>RM-894</t>
  </si>
  <si>
    <t>RM-895</t>
  </si>
  <si>
    <t>RM-896</t>
  </si>
  <si>
    <t>RM-897</t>
  </si>
  <si>
    <t>RM-898</t>
  </si>
  <si>
    <t>RM-899</t>
  </si>
  <si>
    <t>PMO</t>
  </si>
  <si>
    <t>DM</t>
  </si>
  <si>
    <t>T&amp;S</t>
  </si>
  <si>
    <t>EPO</t>
  </si>
  <si>
    <t>SE</t>
  </si>
  <si>
    <t>Total</t>
  </si>
  <si>
    <t>Top 50</t>
  </si>
  <si>
    <t>Labor PWE ($K)</t>
  </si>
  <si>
    <t>Model</t>
  </si>
  <si>
    <t>Non-labor PWE ($K)</t>
  </si>
  <si>
    <t>Probability Weighted Exposure ($K)</t>
  </si>
  <si>
    <t>Random Period</t>
  </si>
  <si>
    <t>Review Date</t>
  </si>
  <si>
    <t>Status</t>
  </si>
  <si>
    <t>description</t>
  </si>
  <si>
    <t>issue_type</t>
  </si>
  <si>
    <t>mean_probability</t>
  </si>
  <si>
    <t>score</t>
  </si>
  <si>
    <t>Trigger date</t>
  </si>
  <si>
    <t>Ash dome arrived in Chile (April 2017) and will be assembled onto auxiliary telescope pier in May/June 2017.</t>
  </si>
  <si>
    <t>IF the calibration atmospheric dome does not meet the autonomous performance requirements, THEN the dome design must be improved to ensure automated usage.</t>
  </si>
  <si>
    <t>RM-Risk</t>
  </si>
  <si>
    <t xml:space="preserve"> Working with vendor to develop logistics plan to minimize schedule risks in shipping. Oversight during the next few months as work focuses on factory integration to support testing campaign._x000D_
_x000D_
Aug 2017:  TMA is now 2 months late, with shipment in July 2018._x000D_
Jan 2019: TMA is now scheduled to depart Spain in May 2019.  Working with Dome and SE to improve parallel work flow.</t>
  </si>
  <si>
    <t>If the Telescope Mount Assembly is delivered late, THEN overall schedule is impacted</t>
  </si>
  <si>
    <t xml:space="preserve"> Dome vendor has maintained schedule as of September 2016._x000D_
_x000D_
The dome vendor is now committed to working through the winter months rather than stop work completely in an attempt to minimize schedule._x000D_
_x000D_
Embedded plate alignment is much longer than planned...final completion is now OCt 2018, which will interfere with TMA installation._x000D_
_x000D_
Jan 2019 Update: working to support enclosed dome by May 2019, but need additional contingency funds to support new schedule and cash flow issues.</t>
  </si>
  <si>
    <t>IF the Dome is delivered late, THEN overall schedule is impacted.</t>
  </si>
  <si>
    <t>TMA pier completed by summit vendor and meets requirements.</t>
  </si>
  <si>
    <t>IF the interfaces designed into the telescope mount design prove to not be sufficient to the pier, THEN a contract modification will be required.</t>
  </si>
  <si>
    <t>Continue to work to coordinate activities. EIE is now in Chile (April 2017) and has begun to focus on dome integration.</t>
  </si>
  <si>
    <t>IF the summit integration between the three major components of dome, mount and telescope is late, THEN project schedule delays will increase.</t>
  </si>
  <si>
    <t>Final change proposal costs for detailed relocation of compressors and utility line layout coming in mid-2017.</t>
  </si>
  <si>
    <t>IF the interfaces designed into the telescope mount design prove to not be sufficient to the camera, THEN a redesign and contract modification will be required.</t>
  </si>
  <si>
    <t>Distributed occurrence</t>
  </si>
  <si>
    <t>Estimate uncertainty on remaining budget procurements</t>
  </si>
  <si>
    <t>IF there is uncertainty in the basis of estimates used for budgetary planning, THEN there is a risk the remaining budgeted items will have cost variances.</t>
  </si>
  <si>
    <t>IF the atmospheric telescope refurbishment is not sufficient to meet the performance requirements, THEN additional design improvements must be included.</t>
  </si>
  <si>
    <t>IF staffing levels between subsystems I&amp;amp;T needs exceeds what is planned for Commissioning THEN key technical skills needed by commissioning activities may leave the project prematurely, causing delays in or incomplete commissioning activities.</t>
  </si>
  <si>
    <t>LSST and EIE will work to determine the status of the dome bogie drive system and necessary adjustments as additional steel loads are added the bogie trucks.</t>
  </si>
  <si>
    <t>If the Dome's exposed metallic surfaces are not treated, cleaned or protected, then the performance and reliability will be notably degraded._x000D_
_x000D_
The ring and motor mounting surfaces and hardware are currently experiencing excessive corrosion. _x000D_
_x000D_
This is a challenge since the Dome materials technically still belong to the contractor. However, if an arrangement can not be made to allow Maintenance, then the degradation should be formally analyzed and used as criteria during the acceptance event.</t>
  </si>
  <si>
    <t>The CAMs have been working to update planning packages for work activity which falls &amp;quot;between&amp;quot; subsystems. Budgeted and non-budgeted items have been entered into PMCS and will request funding where needed.</t>
  </si>
  <si>
    <t>If the detailed planning of the Telescope and Site integration plan uncovers new scope, THEN the cost and/or schedule of the work package will increase.</t>
  </si>
  <si>
    <t xml:space="preserve"> 
Proposed response: Improve template generation algorithms.</t>
  </si>
  <si>
    <t>Creation of difference imaging templates difficult due to DCR</t>
  </si>
  <si>
    <t>02C.03.04</t>
  </si>
  <si>
    <t>IF the template generation algorithms cannot sufficiently account for differential chromatic refraction THEN difference images will have artifacts and false or inaccurate alerts will result</t>
  </si>
  <si>
    <t>Increase staffing, collaborate with DM, de-scope planned activities, and look at alternate technology.</t>
  </si>
  <si>
    <t>EPO software development effort underestimated</t>
  </si>
  <si>
    <t>IF software development takes longer than expected for planned deliverables THEN schedule delays will occur or some deliverables may not be completed.  Software.</t>
  </si>
  <si>
    <t>IF the TMA doe not reach the summit as scheduled THEN the project critical path will be impacted.</t>
  </si>
  <si>
    <t>Developed plan to reduce amount of computing and storage equipment required at Base Data Center, based on relying more on services at LSST Data Facility accessed over high speed network.  Residual risk is now based on lower total cost of computing and storage equipment.  Liklihood will remain as is until Base Data Center initial configuration in FY19.</t>
  </si>
  <si>
    <t>Construction only</t>
  </si>
  <si>
    <t>IF the Base Center network infrastructure is insufficiently reliable THEN the transfer of raw and crosstalk corrected images to the Archive Center will be reduced, delaying or preventing the release of data products</t>
  </si>
  <si>
    <t>Focus on a higher performance coating for M2</t>
  </si>
  <si>
    <t>IF the refrigeration system does not meet the camera scheduled and/or unscheduled downtime requirements, THEN the observatory operations plan will be impacted.</t>
  </si>
  <si>
    <t>Conduct analysis to understand root causes.  Update DM pipeline processing to take out effects.</t>
  </si>
  <si>
    <t>IF the individual optical element defects have compounding effects at the optical system level, THEN overall system optical performance requirements may not be achieved.</t>
  </si>
  <si>
    <t>Focused on internal labor pool assignments and detailed identification of work between hardware and software teams. New job postings out...waiting for qualified candidates.</t>
  </si>
  <si>
    <t>Staffing plan does not support the Telescope and Site  work and scope schedule</t>
  </si>
  <si>
    <t>If the staffing plan does not support the current work scope and schedule, THEN Telescope deliverables will be delayed.</t>
  </si>
  <si>
    <t>IF dome can not reliably achieve acceleration and speed performance necessitated by the cadence of the survey, THEN cadence of the survey will not be achieved.</t>
  </si>
  <si>
    <t>No new FTE labor support is required as AURA/Chile does have resources to support logistics issues into Chile. The T&amp;amp;S original labor pool budgeted a separate &amp;quot;logistics coordinator&amp;quot; role. This responsibility has been assumed by current labor support and the available AURA/Chile group.
New hire identified and offer being made in early May 2017. Working with TMA and coating plant vendors to solicit bids to provide more shipping scope.</t>
  </si>
  <si>
    <t>IF the shipping and logistics requirements for the Telescope and Site subsystems are more complicated than planned THEN additional budget and time allocation may be necessary.</t>
  </si>
  <si>
    <t>Damage to components from rough crane movements</t>
  </si>
  <si>
    <t>IF crane movements create excessive jerking or rough motion, THEN damage to telescope components may occur.</t>
  </si>
  <si>
    <t>IF dome fails to provide effective flushing (rate of air-changes) in on-site conditions to the extent that seeing performance of telescope would be compromised, THEN observatory seeing allocation in image quality error budget will not be met.</t>
  </si>
  <si>
    <t>IF there is a failure of the Dome weather seals, THEN the seal design will need to be changed.</t>
  </si>
  <si>
    <t>IF the infrastructure interface between the Base Facility and the Camera subsystem is not adequately defined, THEN the camera team may not have adequate space and utilities to support their needs during commissioning and operations.</t>
  </si>
  <si>
    <t>Add additional resources required to avoid slipping AIV and Commissioning.</t>
  </si>
  <si>
    <t>IF the AOS software is delivered late, THEN it will impact T&amp;S AIV completion and Commissioning.</t>
  </si>
  <si>
    <t>IF the M1M3 is damaged during telescope integration on summit, THEN the mirror must be repaired on site.</t>
  </si>
  <si>
    <t>Detailed T&amp;amp;S and camera technical meetings have advanced the maturity of the camera cable wrap design (April 2017).</t>
  </si>
  <si>
    <t>Mount Camera Cable Wrap insufficient</t>
  </si>
  <si>
    <t>4.2</t>
  </si>
  <si>
    <t>IF Telescope camera Cable wrap becomes insufficient due to increase/ change of camera utilities, THEN modifications will have to be implemented with cost and schedule impact.</t>
  </si>
  <si>
    <t xml:space="preserve"> 
Proposed response: Redesign provenance.</t>
  </si>
  <si>
    <t>Provenance capture inadequate</t>
  </si>
  <si>
    <t>02C.06</t>
  </si>
  <si>
    <t>IF provenance capture is incomplete or unreliable THEN it will not be possible to recreate data products on demand from precursor products, compromising the ability to deliver some data products to users</t>
  </si>
  <si>
    <t>T&amp;amp;S management will need to maintain close connection to the M1M3 assembly team and provide coordinated support to maintain the aggressive schedule. Additional coordination with CAID and the University of Arizona will be required.</t>
  </si>
  <si>
    <t>IF the M1M3 integration and test activities take longer than planned, THEN the critical path of the project increases</t>
  </si>
  <si>
    <t>Components fabricated and being assembled at LSST office for testing in May 2017.</t>
  </si>
  <si>
    <t>IF the M1M3 hardpoint performances are below specifications, THEN M1M3 mirror may take longer to reach its position.</t>
  </si>
  <si>
    <t>IF the rail surfaces are uneven between telescope and coating chamber, THEN there is risk of damage to mirror.</t>
  </si>
  <si>
    <t>Focus on test procedures to validate performance quickly.</t>
  </si>
  <si>
    <t>IF mount can not reach acceleration and speed needed to maintain the cadence of the survey, THEN the cadence of the survey will not be achieved.</t>
  </si>
  <si>
    <t xml:space="preserve"> 
Proposed response: Partition systems (with resulting inefficiency). Use (less efficient) distributed archive systems instead of filesystems. Reduce pre-operations data production. Evaluate retained data model. </t>
  </si>
  <si>
    <t>02C.07.09</t>
  </si>
  <si>
    <t>IF filesystems fail to scale to the billions of files needed for LSST DM, THEN production delivery requirements and end-user data access requirements will not be met.</t>
  </si>
  <si>
    <t>Detailed simulations validate M1M3 design - full testing to begin in May 2017. The additional flow valves have been included in the mirror support designs.</t>
  </si>
  <si>
    <t>IF M1M3 support response time is too slow to accommodate dynamic loading, THEN the slew and settle requirements may not be met.</t>
  </si>
  <si>
    <t>IF there is a pumping differential between the upper chamber and mirror cell, THEN the M1M3 mirror may be overstressed.</t>
  </si>
  <si>
    <t>IF M1M3 or M2 surface errors are higher than expected during initial alignment due to poor AOS control, THEN it will take longer to properly align the optical system.</t>
  </si>
  <si>
    <t>IF Seal between M1M3 Cell and Mirror fails, THEN risk of contamination of the coating that will reduce the performance and adhesion of the coating.</t>
  </si>
  <si>
    <t>IF the u-band calibration system flux is too low, THEN the calibration plan will not meet the time allocation.</t>
  </si>
  <si>
    <t>Harris has successfully pull tested all mirror pads and integrated the optic into the cell assembly.</t>
  </si>
  <si>
    <t>IF damage occurs to M2 during summit integration, THEN repair to damages will be required.</t>
  </si>
  <si>
    <t>The dome vendor and building contractor are both subject to this risk. EIE is mitigating by scheduling work throughout the winter period and Besalco is focused on enclosing the facility.</t>
  </si>
  <si>
    <t>IF work prohibitive winter weather occurs, THEN it may cause some cost / schedule risk in summit construction.</t>
  </si>
  <si>
    <t>Steel and erection crew require premium cost</t>
  </si>
  <si>
    <t>IF hiring steel and erection crew is difficult due to labor shortage (mining), THEN cost for crew will be a premium</t>
  </si>
  <si>
    <t>Version 3.5 of DDS is providing stable communications to vendors to date and is being updated as/if bugs arise.</t>
  </si>
  <si>
    <t>Availability of  OCS Communications Middleware</t>
  </si>
  <si>
    <t>IF the OCS communications middleware is not standardized, THEN there may be communications problems with other subsystems and schedule delay.</t>
  </si>
  <si>
    <t xml:space="preserve"> Working with AURA procurement to expedite the purchasing process, especially in Chile. </t>
  </si>
  <si>
    <t>Contractor default</t>
  </si>
  <si>
    <t>IF construction contractor insolvency happens, THEN severe cost and schedule impact is possible.</t>
  </si>
  <si>
    <t>LSST will continue to support Dome integration activities.</t>
  </si>
  <si>
    <t>IF the Dome integration does not complete as scheduled THEN some critical path activities will be impacted.</t>
  </si>
  <si>
    <t xml:space="preserve"> 
Proposed response: Improve tools. Add resources for incident response, proactive mitigation, and problem management. Relax system availability requirements (unlikely). Accept operational delays</t>
  </si>
  <si>
    <t>02C.07.06</t>
  </si>
  <si>
    <t>IF the tools used to monitor the operation of the Data Management System are inadequate THEN there will be delay in recognizing and responding to operational problems</t>
  </si>
  <si>
    <t>Common Project-Wide IT Design</t>
  </si>
  <si>
    <t>06C04</t>
  </si>
  <si>
    <t>IF adequate resources are not assigned to develop a comprehensive project-wide design for IT, THEN the project may have an inadequate IT system for operations OR unplanned resources will have to be expended late in the project to compensate.</t>
  </si>
  <si>
    <t xml:space="preserve"> 
Proposed response: Add resources to other subsystems. Accelerate development after delivery of component.</t>
  </si>
  <si>
    <t>Late appearance of deliverables from other subsystems</t>
  </si>
  <si>
    <t>IF deliverables on which DM depends from other LSST subsystems (e.g., the SDS client from CAM or the EFD interface from OCS) are late and consequent DM development cannot start THEN incompatibilities may not be discovered in time and milestones may be delayed</t>
  </si>
  <si>
    <t xml:space="preserve"> 
Proposed response: Test early and test often looking at corner cases. Test bug fixes and other integration type of activities. Devote additional resources to debugging and integration. More robust change management process for deploying software changes into production.</t>
  </si>
  <si>
    <t>Ease of deployment</t>
  </si>
  <si>
    <t>IF new releases are difficult to construct or deploy into production because of software problems THEN bug fixes and needed functionality may not be available in a timely way, leading to delays in integration or collection of substandard data</t>
  </si>
  <si>
    <t xml:space="preserve"> 
Proposed response: Purchase higher-quality hardware. Purchase more spares. Reduce complexity of algorithms.</t>
  </si>
  <si>
    <t>Insufficiently reliable computing infrastructure</t>
  </si>
  <si>
    <t>IF the Archive Center computing infrastructure is insufficiently reliable THEN the throughput of data through commissioning, data release production, and other processing campaigns will be reduced, delaying the availability of data products for verification and validation of the instruments and science pipelines, and for early data previews</t>
  </si>
  <si>
    <t xml:space="preserve"> 
Proposed response: Devote additional resources to debugging and integration.</t>
  </si>
  <si>
    <t>Unexpected DM component incompatibilities discovered during integration</t>
  </si>
  <si>
    <t>IF unexpected incompatibilities between DM system components are encountered during integration THEN services will not be ready to support production use cases</t>
  </si>
  <si>
    <t xml:space="preserve"> 
Proposed response: Redesign and reimplement application framework.</t>
  </si>
  <si>
    <t>02C.03.05, 02C.04.01</t>
  </si>
  <si>
    <t>IF the application framework cannot sufficiently support the addition/removal of algorithms THEN experimentation with new algorithms during Construction, Commissioning, and Operations will be slowed and scientific performance will be reduced, and Level 3 to Level 2 migration costs increased</t>
  </si>
  <si>
    <t xml:space="preserve"> 
Proposed response: Improve file access services. Re-architect software.</t>
  </si>
  <si>
    <t>File data access patterns for production change</t>
  </si>
  <si>
    <t>02C.06.02</t>
  </si>
  <si>
    <t>IF the data access patterns for files required by production algorithms are not as expected, THEN production delivery requirements will not be met.</t>
  </si>
  <si>
    <t xml:space="preserve"> 
Proposed response: Redesign MOPS algorithms. Use more of existing daytime-idle Alert Production hardware.</t>
  </si>
  <si>
    <t>MOPS algorithm performance</t>
  </si>
  <si>
    <t>02C.03.06</t>
  </si>
  <si>
    <t>IF MOPS cannot process expected LSST data with required speed, orbit determination efficiency, and accuracy THEN solar system science will be compromised</t>
  </si>
  <si>
    <t xml:space="preserve"> 
Proposed response: Reduce synchronization. Simplify algorithms. Purchase additional hardware.</t>
  </si>
  <si>
    <t>Distribution of pipeline execution times</t>
  </si>
  <si>
    <t>02C.03, 02C.04</t>
  </si>
  <si>
    <t>IF the distribution of pipeline execution times has a long tail THEN as the system is scaled up, the overall production execution speed will be disproportionately slowed by the synchronization barriers.</t>
  </si>
  <si>
    <t xml:space="preserve"> 
Proposed response: Improve algorithms. Purchase additional hardware.</t>
  </si>
  <si>
    <t>IF the SDQA system cannot produce its results in a timely manner THEN there will be insufficient verification of data products</t>
  </si>
  <si>
    <t xml:space="preserve"> 
Proposed response: Improve algorithms.</t>
  </si>
  <si>
    <t>Object characterization performance</t>
  </si>
  <si>
    <t>IF one or more of the object characterization algorithms does not accurately measure galaxy shapes to SRD levels THEN the scientific usefulness of weak lensing analyses and other Level 2 data products will be compromised</t>
  </si>
  <si>
    <t xml:space="preserve"> 
Proposed response: Redesign algorithms. Purchase additional hardware. Relax alert latency requirement.</t>
  </si>
  <si>
    <t>Computing power required for Alert Production exceeds estimates by small factor</t>
  </si>
  <si>
    <t>02C.03</t>
  </si>
  <si>
    <t>IF the computing power required by the Alert Production exceeds the estimate by a small factor THEN the latency of alert processing may exceed specifications, reducing the scientific value of transient alerts</t>
  </si>
  <si>
    <t>Selected image differencing algorithm fails to achieve SRD performance</t>
  </si>
  <si>
    <t>02C.03.07</t>
  </si>
  <si>
    <t>IF the image differencing algorithm used fails to achieve SRD performance levels on the expected data THEN false, missing, or inaccurate alerts will result</t>
  </si>
  <si>
    <t>Wavefront Estimation Algorithm Performance below requirements</t>
  </si>
  <si>
    <t>4.7</t>
  </si>
  <si>
    <t>IF wavefront estimation algorithm does not meet performance requirements, THEN image quality error budget may not be met.</t>
  </si>
  <si>
    <t>Apply LSST project resources to support the software development. Investigate incentives to the contractor.</t>
  </si>
  <si>
    <t>IF the TMA control software has additional design challenges THEN site integration is going to be delayed.</t>
  </si>
  <si>
    <t>review testing procedures for FAT</t>
  </si>
  <si>
    <t>Excessive Vibration from Mount Drive System</t>
  </si>
  <si>
    <t>IF mount motion induced vibrations exceed  requirements, THEN image quality error budget may not be met.</t>
  </si>
  <si>
    <t>M1M3 Thermal system does not meet specifications</t>
  </si>
  <si>
    <t>IF M1M3 thermal system is unable to track ambient and to achieve the temperature stability specification, THEN the M1M3 mirror seeing and thermal contribution may exceed the allocation in the image quality error budget.</t>
  </si>
  <si>
    <t xml:space="preserve"> 
Proposed response: Redesign database. Ration database access. Distribute database to non-project providers.  Add database hardware.</t>
  </si>
  <si>
    <t>Database performance</t>
  </si>
  <si>
    <t>IF the science database system does not support the planned pipeline load and query load from users THEN data products will not be delivered on time or fewer user queries will be able to execute.</t>
  </si>
  <si>
    <t>IF the real data are more complex or more noisy than anticipated THEN MultiFit may require more computing power to converge to a best fit.</t>
  </si>
  <si>
    <t>If the allocated time is not sufficient for the necessary commissioning effort then the project will first allocate additional early integration time with the commissioning camera before the main camera arrives. IF that hardware condition does not satisfy the necessary testing than all three phases of the commissioning will be reviewed with subsystem delivery dates to find a project wide optimization. While the Project plan has 8.5 (as of 12/4/2018) months (was 13) of schedule float, full extension of the project will be a final response._x000D_
_x000D_
Deeper blending and integration of early commissioning and system verification activities with planned T&amp;S AIV activities can be used to shorten some of the later commissioning activities.  As part of the development of the system verification plan (2019) the SIT-COM team will identify verification tests that can be conducted during AIV.  SIT-COM will work with the AIV team to integrate these early test with their planned work.</t>
  </si>
  <si>
    <t>Insufficient Commissioning Period</t>
  </si>
  <si>
    <t>IF the available time allocated for Commissioning following schedule reduction is not sufficient THEN technical verification will not show that the requirements for Operations Readiness have been met .</t>
  </si>
  <si>
    <t xml:space="preserve">Contract additional scientific resources to re-optimize the calibration plan and implied hardware/software with minimal changes to the baseline design.
</t>
  </si>
  <si>
    <t>Obtain Instrumental Calibration Data Products</t>
  </si>
  <si>
    <t>IF the expected time of acquiring the required calibration data products does not fit into the available time (~3 hours) during a normal 24 hour operational cycle, THEN the calibration process and supporting hardware/software will need to be redesigned.</t>
  </si>
  <si>
    <t>Detailed T&amp;amp;S and camera technical discussions have matured the overall utility line design and layout (April 2017).</t>
  </si>
  <si>
    <t>Camera Refrigerant Flexible Lines and fittings not adequate</t>
  </si>
  <si>
    <t>IF selected flexible lines and fittings for camera refrigeration system are not adequate, THEN modifications will have to be implemented with cost and schedule impact.</t>
  </si>
  <si>
    <t>If performance degradation is not too large then replacement of filter may be deferred to operations phase.</t>
  </si>
  <si>
    <t>Filter bandpass stability</t>
  </si>
  <si>
    <t>IF filter bandpasses are unstable (due to thermal and or mechanical effects) THEN photometric color repeatability requirements will not be met.</t>
  </si>
  <si>
    <t>Recent hardware measurements confirm closed loop response on surrogate mirror assembly.</t>
  </si>
  <si>
    <t>M2 Active Support Control below performances</t>
  </si>
  <si>
    <t>IF the M2 active support control system is below performances, THEN the M2 image quality allocation may not be met and new hardware will be required.</t>
  </si>
  <si>
    <t>Guiding below performance</t>
  </si>
  <si>
    <t>IF Guiding is below performance, THEN new centroid and guiding algorithms will have to be designed and tested.</t>
  </si>
  <si>
    <t>Mount Top End Thermal control below specifications for M2 or camera</t>
  </si>
  <si>
    <t>IF the top end assembly thermal control system fails to extract heat from M2 or camera to control temperature, THEN the observatory seeing contribution may exceed allocation in image quality error budget.</t>
  </si>
  <si>
    <t>Dome screen design completed to meet wind and seismic requirements.</t>
  </si>
  <si>
    <t>Dome Light/Wind screen Performance  below specifications</t>
  </si>
  <si>
    <t>IF protective light/wind screen fails to meet critical requirements for reliability, rapid positioning of aperture and/or light protection, THEN the stray light requirements will not be met requiring redesign of light/wind screen.</t>
  </si>
  <si>
    <t>Dome background interior light levels too high for calibration during daytime</t>
  </si>
  <si>
    <t>IF the dome background light variation is too high for daytime calibration, THEN the calibration plan must be modified.</t>
  </si>
  <si>
    <t>Look for alternative activities that can be performed in parallel without a completed TMA.</t>
  </si>
  <si>
    <t>IF the TMA system integration on site is longer than planned THEN the project critical path will be delayed.</t>
  </si>
  <si>
    <t>Latest design requirements have loosened the overall uniformity requirements and recently the calibration screen design was updated to meet wind/seismic load requirements.</t>
  </si>
  <si>
    <t>Calibration screen uniformity-stability below specifications</t>
  </si>
  <si>
    <t>IF calibration uniformity-stability requirements are not met by dome calibration screen, THEN photometric calibration requirements may not be met.</t>
  </si>
  <si>
    <t xml:space="preserve"> 
Proposed response: Reduce complexity of algorithms. Purchase additional hardware. Process only a sample of each night`s data.</t>
  </si>
  <si>
    <t>Computing power required for Alert Production exceeds estimates by large factor</t>
  </si>
  <si>
    <t>IF the computing power required by the Alert Production exceeds the estimate by a large factor (factor of 2 or more) THEN processing of images from the telescope will not keep up with the data flow over a 24 hour period. Processing deficit will grow without bound</t>
  </si>
  <si>
    <t>Proposed response: Reduce complexity of algorithms. Purchase additional hardware.</t>
  </si>
  <si>
    <t>Computing power required for Data Release Production exceeds estimates by small factor</t>
  </si>
  <si>
    <t>IF the computing power required by the Data Release Production exceeds the baseline estimate by a small factor THEN data release processing will be slowed, resulting in lower probability of producing data releases on time</t>
  </si>
  <si>
    <t>T&amp;amp;S and camera teams focused on detailed design of TMA/camera utilities. Hardware has been fabricated and near final delivery.</t>
  </si>
  <si>
    <t>IF the utilities delivered to the camera from the mount are not adequate, THEN modifications will have to be implemented with cost and schedule impact.</t>
  </si>
  <si>
    <t>Proposed response: Improve algorithms by using more self-calibration.</t>
  </si>
  <si>
    <t>Calibration system compromised</t>
  </si>
  <si>
    <t>02C.04.02</t>
  </si>
  <si>
    <t>IF the calibration systems (auxiliary telescope and other instruments, dome screen, projector, etc.) do not meet requirements or were inadequately designed THEN the global photometric requirement will not meet the SRD spec.</t>
  </si>
  <si>
    <t xml:space="preserve"> 
Proposed response: Improve algorithms by using more self-calibration.</t>
  </si>
  <si>
    <t>Lab camera characterization measurements are insufficient</t>
  </si>
  <si>
    <t>IF laboratory characterization of the Camera fails to produce an adequate model of the instrument signature THEN photometric and shape measurements may fail to reach SRD specs</t>
  </si>
  <si>
    <t>Proposed response: Improve models of filter bandpass. Develop alternate calibration algorithms.</t>
  </si>
  <si>
    <t>Filter bandpass characterization does not meet spec</t>
  </si>
  <si>
    <t>IF filter bandpass characterization does not meet the requirements THEN photometric (and possibly astrometric) calibration may fail to reach SRD specs</t>
  </si>
  <si>
    <t xml:space="preserve"> 
Proposed response: Improve algorithms to remove scattered light.</t>
  </si>
  <si>
    <t>Scattered light more significant than anticipated</t>
  </si>
  <si>
    <t>02C.03.01, 02C.03.07</t>
  </si>
  <si>
    <t>IF the scattered light is more prevalent or significant than anticipated THEN background estimation, image subtraction, photometry and the rates of false positive alerts will be high and the SRD specs may not be achieved</t>
  </si>
  <si>
    <t xml:space="preserve"> 
Proposed response: Improve PSF estimation algorithm.</t>
  </si>
  <si>
    <t>Insufficient accuracy of PSF estimation algorithm</t>
  </si>
  <si>
    <t>02C.04.03</t>
  </si>
  <si>
    <t>IF the algorithm (using wavefront sensing and camera metrology) fails to adequately estimate the instrumental component of the PSF THEN the scientific usefulness of measurements in the data products will be reduced</t>
  </si>
  <si>
    <t>Proposed response: Reduce complexity of algorithms. Re-architect to fit cheaper hardware. Purchase additional hardware. Reduce pre-operations processing tests. Adjust refresh and new provisioning schedules. Accept delays or incompleteness.</t>
  </si>
  <si>
    <t>Computing cost performance</t>
  </si>
  <si>
    <t>IF the growth of computing system price-performance does not match expectations THEN data products will be delayed or incomplete</t>
  </si>
  <si>
    <t>Wavefront Sensor Offset not adequate for active optics system</t>
  </si>
  <si>
    <t>IF offset between intra and extra focal wavefront sensor is not adequate, THEN modifications of the WFS algorithm/software will have to be implemented with cost and schedule impact.</t>
  </si>
  <si>
    <t>IF required hexapod motion is out of range limit during operations, THEN modifications will have to be implemented with cost and schedule impact.</t>
  </si>
  <si>
    <t>IF OCS implementation becomes complicated due to the inability to interact with subsystems, THEN there may be a schedule delay to the start of survey.</t>
  </si>
  <si>
    <t>Light baffle system does not meet specifications</t>
  </si>
  <si>
    <t>IF the light baffles do not perform according to specs, THEN the baffles will need to be modified so that stray light requirements are met.</t>
  </si>
  <si>
    <t>IF measurements show that dome motion during an exposure creates vibration coupling between dome and telescope above allocation in error budget, THEN image quality error budget may not be met.</t>
  </si>
  <si>
    <t>Grounding or noise issues so that Control Systems do not perform to specification</t>
  </si>
  <si>
    <t>IF control system components do not perform well in real environment, have noise or grounding issues, insufficient accuracy or processing capabilities, THEN additional design efforts will be required.</t>
  </si>
  <si>
    <t>Management should not accept the performance degradation associated with this risk and make all efforts to implement derived corrections.</t>
  </si>
  <si>
    <t>Active Optics Image Performance Verification</t>
  </si>
  <si>
    <t>IF The closed loop active optics system does not accurately reconstruct the alignment errors THEN the image quality performance of the SRD specifications will not be met.</t>
  </si>
  <si>
    <t>Technical OpsCon not finished in time to impact facility layouts and design decisions</t>
  </si>
  <si>
    <t>06C.05.03</t>
  </si>
  <si>
    <t>IF the project-wide Technical Operations are not defined and approved soon enough to influence the final designs of the major operational facilities as well as software and hardware designs, THEN operations performed in the commissioning phase may not be optimized, leading to cost impacts.</t>
  </si>
  <si>
    <t xml:space="preserve"> 
Proposed response: Improve deblending algorithms.</t>
  </si>
  <si>
    <t>Deblending algorithm shapes</t>
  </si>
  <si>
    <t>02C.04.05</t>
  </si>
  <si>
    <t>IF the deblending algorithm introduces systematic shape measurement errors THEN the SRD requirement on residual ellipticity correlation may not be met.</t>
  </si>
  <si>
    <t>T&amp;amp;S and Camera teams are working to close out the details of camera room utilities and other common interfaces.</t>
  </si>
  <si>
    <t>4.3</t>
  </si>
  <si>
    <t>IF the early design of the summit facility has not properly anticipated the interfaces and capabilities required by the other LSST subsystems, THEN the summit facility contract will need to be modified to meet the interface requirements.</t>
  </si>
  <si>
    <t>System ellipticity performance</t>
  </si>
  <si>
    <t>06C.04</t>
  </si>
  <si>
    <t>IF the ellipticity contributions of the  as-built  technical specifications of the Camera and the Telescope are not properly controlled, THEN the overall system ellipticity performance will not be met.</t>
  </si>
  <si>
    <t xml:space="preserve"> 
Proposed response: Develop artifact removal or new calibration  algorithms. Acquire additional lab data on sensors.</t>
  </si>
  <si>
    <t>Unexpected camera detector behavior</t>
  </si>
  <si>
    <t>IF the camera exhibits unexpected behavior (such as complex crosstalk signatures or significant charge trapping or significant high-frequency pixel size variation or time-varying artifacts) THEN the data management system will not be able to reduce some or all of the gathered data, or the reduced data may not be up to SRD specs.</t>
  </si>
  <si>
    <t xml:space="preserve"> 
Proposed response: Redesign database or production algorithms.  Add database hardware.</t>
  </si>
  <si>
    <t>Unexpected database data access patterns from DM productions</t>
  </si>
  <si>
    <t>IF the data access patterns for databases required by production algorithms are not as expected, THEN production delivery requirements may not be met.</t>
  </si>
  <si>
    <t>Annual funding lower than baseline plan</t>
  </si>
  <si>
    <t>IF in a given year there is a 5% to 10% reduction to the baseline funding profile THEN the project will need  to re-plan the baseline accordingly.</t>
  </si>
  <si>
    <t xml:space="preserve"> 
Proposed response: Utilize multiple data sites (NCSA, Base, and CC-IN2P3) and appropriate technologies to build an environment that will protect the LSST data. </t>
  </si>
  <si>
    <t>Data loss due to backup failure</t>
  </si>
  <si>
    <t>IF disaster recovery stores of science data are incomplete or unusable THEN a major loss of data can occur</t>
  </si>
  <si>
    <t>IF the coating chamber magnetron support system fails, THEN damage to the mirror surface could occur.</t>
  </si>
  <si>
    <t>Perform study to determine performance impact and consider using part of the performance margin.</t>
  </si>
  <si>
    <t>Instrumental Flux Measurements</t>
  </si>
  <si>
    <t>IF instrumental flux measurements from the delivered DM pipeline have higher biases and systematic errors than assumed THEN the photometric performance requirement will not be met.</t>
  </si>
  <si>
    <t xml:space="preserve"> 
Proposed response: Develop additional deliverables or update to meet requirements.</t>
  </si>
  <si>
    <t>SRD not flowed down correctly</t>
  </si>
  <si>
    <t>02C</t>
  </si>
  <si>
    <t>IF the Science Requirements Document was not flowed down correctly THEN the data management system may not be able to deliver all required deliverables, or deliver them at the required accuracy/precision levels.</t>
  </si>
  <si>
    <t xml:space="preserve"> 
Proposed response: Test early and test often looking at corner cases. Devote additional resources to debugging and integration. More robust change management process for deploying software changes into production.</t>
  </si>
  <si>
    <t>Inadequate release QA</t>
  </si>
  <si>
    <t>IF the software release QA system does not perform adequate testing on releases prior to deployment THEN faulty releases may be installed in production, inhibiting integration and commissioning or leading to operations failures</t>
  </si>
  <si>
    <t xml:space="preserve"> 
Proposed response: Add resources to fix integration problems.</t>
  </si>
  <si>
    <t>Unexpected LSST subsystem incompatibilities discovered during integration</t>
  </si>
  <si>
    <t>IF unexpected incompatibilities with other LSST subsystems are encountered during integration THEN DM will fail to integrate properly and the overall system will not operate when needed.</t>
  </si>
  <si>
    <t xml:space="preserve"> 
Proposed response: Mask victim pixels</t>
  </si>
  <si>
    <t>Camera fails to meet cross-talk matrix sparseness requirement</t>
  </si>
  <si>
    <t>02C.03.01</t>
  </si>
  <si>
    <t>IF there is cross-talk between sensors beyond what is permitted by requirements THEN there will be unidentified cross-talk ghosts and/or measurement errors present in the data.</t>
  </si>
  <si>
    <t xml:space="preserve"> 
Proposed response: Re-architect software.</t>
  </si>
  <si>
    <t>Discovering a need for access or parallelism pattern not supported by the workflow middleware</t>
  </si>
  <si>
    <t>02C.06.02.01, 02C.06.03.01, 02C.07.01.02</t>
  </si>
  <si>
    <t>IF the science algorithms require a data access or parallelism pattern not supported by the middleware THEN the delivery and/or accuracy of data products may be in jeopardy</t>
  </si>
  <si>
    <t>Proposed response: Develop new deliverables or update to meet new requirements. Buy new hardware for additional computation.</t>
  </si>
  <si>
    <t>IF new requirements are introduced or recognized in the LSST Science Requirements Document that impact Data Management production deliverables THEN some data management deliverables may either be missing or not be at the SRD levels</t>
  </si>
  <si>
    <t xml:space="preserve"> 
Proposed response: Add resources to handle updates.</t>
  </si>
  <si>
    <t>Failure to manage dependencies with other LSST subsystems</t>
  </si>
  <si>
    <t>IF there is the wrong level of integration with other LSST subsystems` software (too little or too much) THEN continued development and/or application of bug fixes may be inhibited, resulting in delays and possibly lost or corrupted data</t>
  </si>
  <si>
    <t>Proposed response: Reduce sky area or depth. Use StackFit only with concomitant systematic effects. Reduce complexity of algorithms. Purchase additional hardware.</t>
  </si>
  <si>
    <t>IF the computing power required by the Data Release Production algorithms, given projected source behavior, exceeds the baseline estimate by a large factor (factor of 2 or more) THEN early data releases cannot cover the full area and/or depth of the survey</t>
  </si>
  <si>
    <t>Allocate additional FTEs.</t>
  </si>
  <si>
    <t>Camera Verification Delays on Summit</t>
  </si>
  <si>
    <t>IF on-summit camera verification proceeds more slowly than planned, THEN there will be a delay in the start of Full System Integration and Test, leading to a delay in the ORR.</t>
  </si>
  <si>
    <t>Assign dedicated scientific and engineering resources full time for a duration of 3 months to evaluate issues, come up with a solution, and test/implement the solution.  Expedite bringing in additional consulting resources from outside the project as needed.</t>
  </si>
  <si>
    <t>OpSim Fidelity does not reflect Observatory Behavior</t>
  </si>
  <si>
    <t>06C.05</t>
  </si>
  <si>
    <t>IF the Operations Simulator does not adequately reproduce the expected behavior of the observatory, THEN the assessment of whether the observatory can meet the full-survey requirements and/or successfully address the four science drivers may not be accurate.</t>
  </si>
  <si>
    <t>Management should not accept the performance degradation associated with this risk and make proposed corrections.</t>
  </si>
  <si>
    <t>Unstable Illumination Correction</t>
  </si>
  <si>
    <t>IF the illumination correction varies (e.g. due to changes in scattered light) on timescales shorter than can be used to derive calibration products THEN the photometric uniformity requirements will not be met OR time to obtain necessary calibration will be taken away from the survey.</t>
  </si>
  <si>
    <t>IF the subsystems do not execute and deliver on Level 1 or Level 2 milestones THEN the overall Project schedule will be delayed and other subsystem activity can be impacted.</t>
  </si>
  <si>
    <t>Escalation Budgeting</t>
  </si>
  <si>
    <t>IF actual escalation is not accurately predicted in the PMCS THEN the budget will need to be adjusted.</t>
  </si>
  <si>
    <t>04C.10.02</t>
  </si>
  <si>
    <t>IF the OCS software development and integration does not meet the technical requirements or schedule, THEN the final science verification and validation efforts will be delayed.</t>
  </si>
  <si>
    <t xml:space="preserve"> 
Proposed response: Re-architect software using more standard tools/languages/philosophies. Add resources for maintenance of old architecture.</t>
  </si>
  <si>
    <t>LSST DM software architecture incompatible with de-facto community standards</t>
  </si>
  <si>
    <t>02C.07.08</t>
  </si>
  <si>
    <t>IF the LSST DM software architecture (including tools/libraries, languages, and design philosophies) is excessively custom-built THEN maintenance and changes will be difficult</t>
  </si>
  <si>
    <t xml:space="preserve"> 
Proposed response: Reduce data stored per object/source/alert. Purchase additional hardware. Reduce number of highly-crowded fields.</t>
  </si>
  <si>
    <t>Archive sizing inadequate</t>
  </si>
  <si>
    <t>IF there are more objects, sources, or alerts than expected, THEN we will not be able to archive all versions of all data products or access latency requirements will not be met</t>
  </si>
  <si>
    <t>There is no mitigation for this risk. Non-labor purchasing is already set for acquisition as early as possible.</t>
  </si>
  <si>
    <t>Chilean currency exchange rate factor</t>
  </si>
  <si>
    <t>IF the  average  currency exchange between the Chilean Peso and the USD is less than when budget was set, THEN there will be a cost increase.</t>
  </si>
  <si>
    <t>Astrometric calibration</t>
  </si>
  <si>
    <t>IF the global astrometric calibration does not achieve the precision and accuracy called for in the SRD THEN the scientific usefulness of the survey will be compromised</t>
  </si>
  <si>
    <t xml:space="preserve"> 
Proposed response: Improve tools.</t>
  </si>
  <si>
    <t>IF the tools available to scientists to analyze the data quality are inadequate THEN data quality problems may go unrecognized,  if the system fails to identify defects in the recorded raw data in an accurate and timely manner THEN failures in upstream systems may be missed, resulting in the failure to perform necessary repairs or adjustments and the recording of substandard data</t>
  </si>
  <si>
    <t xml:space="preserve"> 
Proposed response: Redesign database. Ration database access. Distribute database to non-project providers.  Add database hardware. Redesign here ould be  major piece of work and some investigation is merited.</t>
  </si>
  <si>
    <t>Unexpected database data access patterns from science users</t>
  </si>
  <si>
    <t>IF the data access patterns for databases required by analyses by scientists are not as expected, THEN end-user data access desires may not be met.</t>
  </si>
  <si>
    <t>Transient rates exceed expectations (impact on MOPS)</t>
  </si>
  <si>
    <t>IF the transient rates exceed expectations by a significant factor THEN the tracklet-track-orbit based MOPS algorithm will be overwhelmed with potential candidates and unable to find real asteroids.</t>
  </si>
  <si>
    <t xml:space="preserve"> 
Proposed response: Redesign workflow.</t>
  </si>
  <si>
    <t>Selected DRP workflow fails to support required science cases</t>
  </si>
  <si>
    <t>IF the overall Data Release Production workflow structure (including the sequence and organization of pipeline executions) is incorrect (especially in the face of real data) THEN some types of intermediate data will not be available and scientific performance will be reduced</t>
  </si>
  <si>
    <t>Photometric calibration</t>
  </si>
  <si>
    <t>02C.03.07, 02C.04.07</t>
  </si>
  <si>
    <t>IF the global photometric calibration does not achieve the precision and accuracy called for in the SRD THEN the scientific usefulness of the survey will be compromised</t>
  </si>
  <si>
    <t xml:space="preserve"> 
Proposed response: Improve deblending, detection, and measurement algorithms. Avoid highly-crowded fields.</t>
  </si>
  <si>
    <t>Source density too high for detection/measurement</t>
  </si>
  <si>
    <t>02C.03.01,  02C.04.05, 02C.04.06</t>
  </si>
  <si>
    <t>IF the assumptions about typical on-sky source density are incorrect THEN existing source detection and measurement algorithms may fail in areas where they were assumed to function.</t>
  </si>
  <si>
    <t>Numbers of detected moving objects exceed expectations (MOPS)</t>
  </si>
  <si>
    <t>IF the number of moving objects exceeds expectations by a significant factor THEN the pre-covery and ephemeris calculation MOPS components may not be able to finish in time.</t>
  </si>
  <si>
    <t>File data access patterns for science analysis change</t>
  </si>
  <si>
    <t>IF the data access patterns for files required by analyses by scientists are not as expected, THEN end-user data access requirements will not be met.</t>
  </si>
  <si>
    <t>Deblending algorithm - splitting</t>
  </si>
  <si>
    <t>IF the morphology or complexity of blends is higher than anticipated THEN the selected deblending algorithm will not be able to deblend faint sources, jeopardizing extragalactic and dark energy science.</t>
  </si>
  <si>
    <t xml:space="preserve"> 
Proposed response: Accelerate development and testing of Data Release Production software.</t>
  </si>
  <si>
    <t>Rate of software updates required by Data Release Production</t>
  </si>
  <si>
    <t>IF the Data Release Production is insufficiently mature when operations begin THEN the rate of software enhancements and bug fixes will preclude the production of a Data Release with a single version of the software, reducing the scientific integrity of the Data Release</t>
  </si>
  <si>
    <t xml:space="preserve"> 
Proposed response: Redesign algorithms. Relax alert latency requirement.</t>
  </si>
  <si>
    <t>Alert Production algorithm scaling and predictability of performance</t>
  </si>
  <si>
    <t>IF the DM algorithms in alert production prove to have a high sensitivity to crowded fields, occasional corrupted upstream data, or other features of the data THEN there may be excessive failures to meet the alert delivery requirement.</t>
  </si>
  <si>
    <t>Instrumental PSF magnitude measurement exceeds allocated error budget</t>
  </si>
  <si>
    <t>IF point source flux estimation algorithms fail to operate within the assigned error budget (currently 3mmag), THEN the total photometric calibration error may exceed SRD specifications.</t>
  </si>
  <si>
    <t>Random occurrence(s)</t>
  </si>
  <si>
    <t xml:space="preserve"> 
Proposed response: Move hardware to Base during Commissioning.  Add secure tunnel infrastructure over existing networks or use tape/disk/SSD shipping instead of networks.</t>
  </si>
  <si>
    <t>Security vulnerabilities - inter-site links</t>
  </si>
  <si>
    <t>1.06.01</t>
  </si>
  <si>
    <t>IF security issues arise affecting the links between production sites THEN the multi-site data production model may be compromised and Archive Site resources not able to be fully exploited.</t>
  </si>
  <si>
    <t xml:space="preserve"> 
Proposed response: Improve algorithms and reanalyze past releases.</t>
  </si>
  <si>
    <t>Science Data Quality Assessment - miscategorization of data</t>
  </si>
  <si>
    <t>IF the quality assessments by SDQA are insufficiently reliable or accurate, and good data are classified as bad, or the reverse, THEN the efficiency or scientific usefulness of the survey may be compromised, or inadequacies in DM productions may be missed</t>
  </si>
  <si>
    <t xml:space="preserve"> 
Proposed response: Implement better PSF models. Improve difference imaging algorithms.</t>
  </si>
  <si>
    <t>Selected image differencing algorithm performs poorly with real images</t>
  </si>
  <si>
    <t>IF the real PSF is significantly different from the one assumed during algorithm development and tuning THEN the results of image differencing may contain many artifacts due to imperfect subtraction resulting in increased false positive rates.</t>
  </si>
  <si>
    <t xml:space="preserve"> 
Proposed response: Re-architect software.  Add SUI hardware. All sky maps are a particular area of concern - we could look into existing tools in this area. </t>
  </si>
  <si>
    <t>LSST Science Platform architecture fails to scale</t>
  </si>
  <si>
    <t>02C.05</t>
  </si>
  <si>
    <t>IF the LSST Science Platform architecture fails to scale to the actual load THEN scientists will encounter delays and/or failures, or access will have to be rationed</t>
  </si>
  <si>
    <t xml:space="preserve"> 
Proposed response: Develop additional quality metrics.</t>
  </si>
  <si>
    <t>Science Data Quality Assessment unexpected metrics required</t>
  </si>
  <si>
    <t>IF real-world data turns out to have characteristics that require additional quality metrics, THEN there will be insufficient verification of data products</t>
  </si>
  <si>
    <t>Proposed response: Develop additional quality metrics.</t>
  </si>
  <si>
    <t>IF additional requirements are added, THEN there will be insufficient time to build the correct system</t>
  </si>
  <si>
    <t>Unanticipated characteristics of real data result in poor MultiFit performance (scientific)</t>
  </si>
  <si>
    <t>IF the real data is not well fit by models and assumptions made by MultiFit THEN the produced measurements may not be scientifically useful.</t>
  </si>
  <si>
    <t xml:space="preserve"> 
Proposed response: Filter alerts. Improve algorithms.</t>
  </si>
  <si>
    <t>Alert false alarm rate</t>
  </si>
  <si>
    <t>IF the alert false alarm rate exceeds a tolerable level THEN the scientific usefulness of alerts will be compromised</t>
  </si>
  <si>
    <t>Fix vulnerabilities</t>
  </si>
  <si>
    <t>EPO security vulnerabilities discovered late</t>
  </si>
  <si>
    <t>Discovery of security vulnerabilities are discovered prior to Operations. Software.</t>
  </si>
  <si>
    <t>Camera Reflective Surfaces Cause Noise Issues</t>
  </si>
  <si>
    <t>1.06C.02</t>
  </si>
  <si>
    <t>IF the unpainted camera surfaces result in excessive light scattering within the main beam THEN background noise will increase, resulting in reduced source signal-to-noise ratio thereby reducing the survey efficiency.</t>
  </si>
  <si>
    <t>If this risk is realized, it will take up some of the schedule float.  It may be possible to incorporate some of the mitigation during scheduled engineering time blocks.</t>
  </si>
  <si>
    <t>IF the camera opto-electronic performance requirements used to derive calibration products is unstable on the mountain (e.g. amplifier gain and sensor y-band QE) THEN photometric repeatability requirements will not be met.</t>
  </si>
  <si>
    <t>Make changes to system to reflect updated web standards and trends.</t>
  </si>
  <si>
    <t>EPO external standards change</t>
  </si>
  <si>
    <t>IF EPO team is not keeping on top of changes in external tools or standards THEN user interfaces become unsupported or lack of integration with community tools or unmaintainable interface to EPO products. Software. </t>
  </si>
  <si>
    <t>Modify web interfaces in response to user testing.</t>
  </si>
  <si>
    <t>EPO user interface too complex</t>
  </si>
  <si>
    <t>IF user testing on EPO products is not frequent enough or thorough enough THEN the user interface will not be intuitive, responsive enough or easy to use for primary audiences of general public. The worst case scenario if users have an unpleasant first experience, leave the site and don't return. Usability.</t>
  </si>
  <si>
    <t xml:space="preserve"> 
Proposed response: Improve algorithms. Purchase additional hardware. Reduce sky area or depth.</t>
  </si>
  <si>
    <t>IF the detected number of objects exceeds expectation by a significant factor THEN there will not be enough computational capacity for DRP.</t>
  </si>
  <si>
    <t>Proposed response: Devote additional resources to debugging and integration.</t>
  </si>
  <si>
    <t>EPO and DM Integration Incompatibilities</t>
  </si>
  <si>
    <t>Incompatibilities between DM and EPO during integration and commissioning. DM Integration</t>
  </si>
  <si>
    <t>LSST will become the general contractor.</t>
  </si>
  <si>
    <t>04C.04.02</t>
  </si>
  <si>
    <t>IF the Dome contractor defaults THEN LSST will have to bring the Dome development effort in house.</t>
  </si>
  <si>
    <t>Working on design of roof actuator and integration sequence to avoid schedule impacts.</t>
  </si>
  <si>
    <t>Summit Facility Platform lift is not working during summit integration</t>
  </si>
  <si>
    <t>IF the platform lift is not working during integration, THEN integration schedule will be delayed.</t>
  </si>
  <si>
    <t>IF there is an unplanned loss of key personnel in the Telescope and Site group THEN there will be schedule loss and recruitment efforts will be required.</t>
  </si>
  <si>
    <t xml:space="preserve"> 
Proposed response: Work with ISO to implement information security incident response procedures</t>
  </si>
  <si>
    <t>02C.07.07</t>
  </si>
  <si>
    <t xml:space="preserve"> 
Proposed response:  Work with ISO to implement information security incident response procedures. </t>
  </si>
  <si>
    <t>Security vulnerabilities and user data access</t>
  </si>
  <si>
    <t>IF security vulnerabilities are discovered THEN outside access to science data may need to be limited until the vulnerabilities are fixed</t>
  </si>
  <si>
    <t>Subsystem managers support optimized redesign activities on both sides of the interface.</t>
  </si>
  <si>
    <t>OCS Architecture Changes Impact on Interfaces</t>
  </si>
  <si>
    <t>IF the OCS ISDs and OCS-to-subsystem ICDs impact subsystem interfaces, THEN systems engineering will have to initiate and negotiate unplanned technical change orders for vendor contracts or in-house designs.</t>
  </si>
  <si>
    <t>At this time the NSF and DOE efforts are on the critical path. ComCam reduces the direct dependency of late Camera delivery but with an 80% confidence of delivery within 5 months of due date this risk covers the residual impact of the camera being later that ComCam can stay efficient.</t>
  </si>
  <si>
    <t>IF Camera is delivered later than ComCam usefulness THEN the resulting project inefficiencies will need to be paid for with contingency funds.</t>
  </si>
  <si>
    <t>Earthquake damage must be corrected.</t>
  </si>
  <si>
    <t>Earthquake of moderate severity at summit and/or base</t>
  </si>
  <si>
    <t>IF there is an earthquake of moderate severity (in accordance with an Operable Seismic event as defined in OSS-REQ-0345) resulting in  significant damage  (defined as any damage that cannot be repaired within the statistical allocation of the unscheduled down time), THEN there will be an interruption of the normal work schedule to repair damage to equipment, resulting in a cost impact.</t>
  </si>
  <si>
    <t>AURA was chosen as the basis because very little can be done in response to a rate change. AURA centers, including NOAO are subject to NSF approval so changes are well understood and will come with significant advanced warning.</t>
  </si>
  <si>
    <t>IF institutional overhead rates increase THEN LSST could be faced with additional expenditures for work performed at that location.</t>
  </si>
  <si>
    <t>M1M3 damaged during vacuum lifting/installation</t>
  </si>
  <si>
    <t>4.6</t>
  </si>
  <si>
    <t>If lift and installation procedures are not followed during M1M3 integration in Tucson, THEN damage may occur to the M1M3 system</t>
  </si>
  <si>
    <t>Unfavorable Non-Labor Estimate Uncertainty</t>
  </si>
  <si>
    <t>IF the project underestimates the cost of material goods and other non-labor, or the Project has not planned for sufficient quantities to execute the plan, THEN the project will incur a cost increase.</t>
  </si>
  <si>
    <t>Management must accept this risk and actively implement the recommended mitigation activities.</t>
  </si>
  <si>
    <t>Maintaining Engineering Staff Through Commissioning</t>
  </si>
  <si>
    <t>IF the project cannot retain key engineering and technical staff through the commissioning phase THEN the successful completion of commissioning will be delayed or compromised.</t>
  </si>
  <si>
    <t>This is beyond control of management and delay must be accepted.</t>
  </si>
  <si>
    <t>Significant weather events delay commissioning effort</t>
  </si>
  <si>
    <t>IF there is a long period of poor weather in either the System Integration and Test or Commissioning phase THEN there will be a delay in system first light and/or operation readiness.</t>
  </si>
  <si>
    <t>IF lightning strikes the facility, THEN power distribution interruptions may occur.</t>
  </si>
  <si>
    <t>Unavoidable cost</t>
  </si>
  <si>
    <t>Labor dispute at construction site</t>
  </si>
  <si>
    <t>If there is a labor dispute on site during construction, THEN there will be schedule loss and additional labor costs</t>
  </si>
  <si>
    <t>Camera-Telescope Interface Development Synchronization</t>
  </si>
  <si>
    <t>IF the Camera-Telescope ICDs are not synchronized prior to the earliest Phase 3 need dates, THEN systems engineering will have to initiate and negotiate unplanned technical change orders for vendor contracts or in-house designs.</t>
  </si>
  <si>
    <t>Plans for earlier hiring processes or allowing sufficient time to find staff on the right schedule is a necessary response to the staff positions that pose such risk in the working climate.</t>
  </si>
  <si>
    <t>Staffing Availability</t>
  </si>
  <si>
    <t>If staffing is not available for hire on the planned schedule, at the planned FTE, or at the expected level of expertise, or if it is under resourced in the baseline plan, then the costs for labor to accomplish the Programmed effort will change.</t>
  </si>
  <si>
    <t>Add more staff</t>
  </si>
  <si>
    <t>Administrative Audit and Reporting Support</t>
  </si>
  <si>
    <t>01C.01</t>
  </si>
  <si>
    <t>IF the Government continues escalation of audit frequency and detail or reporting requirements THEN the Project Office may need additional Staffing</t>
  </si>
  <si>
    <t>Contract litigations</t>
  </si>
  <si>
    <t>If potential litigation issues associated with construction contracts happen, THEN severe impact to construction schedule is possible</t>
  </si>
  <si>
    <t>Serious accident or fatality(ies) of personnel</t>
  </si>
  <si>
    <t>01C.03</t>
  </si>
  <si>
    <t>IF serious accident or fatality of personnel happens THEN the schedule will be delayed due to work stoppage, investigation and implementation of corrective actions</t>
  </si>
  <si>
    <t>The succession plan clearly indicates how responsibility and authority are transferred for key personnel. Recruitment would begin immediately and possible temporary staff will be found within the organization or collaborating organizations to find temporary support.</t>
  </si>
  <si>
    <t>Loss of Key PMO Personnel</t>
  </si>
  <si>
    <t>IF there is an unplanned loss of key personnel in the PMO THEN there will be a loss of momentum and new recruitment will be required.</t>
  </si>
  <si>
    <t>Road safety - accidents</t>
  </si>
  <si>
    <t>IF Vehicular traffic accidents occur - especially on unpaved mountain road to Pachon, THEN minor cost impact is possible.</t>
  </si>
  <si>
    <t>Proposed response: Incentivize personnel to stay (e.g. science time, community visibility, growing responsibilities). Hire replacements (likely at additional cost), seek alternative options for developing deliverables, or activate descope options as appropriate._x000D_
_x000D_
2018 Oct 1: Have implemented 20% science time for scientific staff position.</t>
  </si>
  <si>
    <t>IF one or more key EPO personnel are lost to the Project through the end of commissioning or are not in the correct geographical location THEN some milestones may slip. Staffing.</t>
  </si>
  <si>
    <t>Replace obsolete packages with what has replaced them (likely better and easier to use anyway)</t>
  </si>
  <si>
    <t>Required EPO software packages not available</t>
  </si>
  <si>
    <t>IF EPO's ongoing mitigation plan for choosing widely supported external software packages and staying up to date with changes and updates to external software THEN EPO programs become unsupported, obsolete, or  unusable by community members. Examples include 3d javascript library and the graphing library d3.js. Software.</t>
  </si>
  <si>
    <t>Camera-Data Management Interface Development Synchronization</t>
  </si>
  <si>
    <t>IF the Camera-Data Management ICDs are not synchronized prior to the earliest Phase 3 need dates, THEN systems engineering will have to initiate and negotiate unplanned technical change orders for vendor contracts or in-house designs.</t>
  </si>
  <si>
    <t>&amp;lt;br&amp;gt;Proposed response: Purchase more energy-efficient hardware. Reduce sky area or depth. Use StackFit only. Reduce complexity of algorithm.</t>
  </si>
  <si>
    <t>New environmental regulations affecting data centers</t>
  </si>
  <si>
    <t>IF new environmental regulations require data centers to be more energy efficient than the baseline, THEN less capacity will be available at the Archive Center, leading to delays in processing campaigns for development and integration, commissioning, and early data previews</t>
  </si>
  <si>
    <t>IF M1M3 cart hydraulic lift overtravels and overloads the telescope and cell interface, THEN damage may occur to the interface.</t>
  </si>
  <si>
    <t>M2 surface damage during camera maintenance during commissioning</t>
  </si>
  <si>
    <t>IF routine camera maintenance or filter change procedures fail, THEN there is risk of damage to M2 mirror.</t>
  </si>
  <si>
    <t>IF there is complication in commissioning of the OCS system with each of the other LSST components, THEN there may be schedule delays.</t>
  </si>
  <si>
    <t xml:space="preserve"> 
Proposed response: Incentivize personnel to stay (e.g. science time, community visibility, growing responsibilities). Hire replacements (likely at additional cost).
2014.9.9: Have implemented 20% science time for all scientific staff positions.
</t>
  </si>
  <si>
    <t>Loss of key DM personnel</t>
  </si>
  <si>
    <t>02C.01</t>
  </si>
  <si>
    <t>IF one or more key data management personnel are lost to the project through the end of commissioning or are not in the correct geographical location THEN some milestones may slip</t>
  </si>
  <si>
    <t>Initiate procurement of replacement filter asap, acknowledging that filter delivery may come after Operations Readiness Review (ORR).</t>
  </si>
  <si>
    <t>Filter breakage</t>
  </si>
  <si>
    <t>IF a filter is broken during early I&amp;amp;T and Science Verification THEN the initial survey requirements for 6 filters will not be met.</t>
  </si>
  <si>
    <t>Management must accept this risk cost.</t>
  </si>
  <si>
    <t>Vendor Support During Integration</t>
  </si>
  <si>
    <t>06C.03</t>
  </si>
  <si>
    <t>IF vendor supplied components fail during integration and the vendor does not provide adequate post-acceptance support, THEN the project may be required to spend resources to reverse engineer and fix the component.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</si>
</sst>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44" formatCode="_(&quot;$&quot;* #,##0.00_);_(&quot;$&quot;* \(#,##0.00\);_(&quot;$&quot;* &quot;-&quot;??_);_(@_)"/>
    <numFmt numFmtId="164" formatCode="_(&quot;$&quot;* #,##0_);_(&quot;$&quot;* \(#,##0\);_(&quot;$&quot;* &quot;-&quot;??_);_(@_)"/>
    <numFmt numFmtId="165" formatCode="&quot;$&quot;#,##0"/>
    <numFmt numFmtId="166" formatCode="_(&quot;$&quot;* #,##0.0_);_(&quot;$&quot;* \(#,##0.0\);_(&quot;$&quot;* &quot;-&quot;??_);_(@_)"/>
    <numFmt numFmtId="167" formatCode="yyyy\-mm\-dd\ hh:mm:ss"/>
    <numFmt numFmtId="168" formatCode="dd/mm/yyyy"/>
  </numFmts>
  <fonts count="25">
    <font>
      <sz val="11"/>
      <color theme="1"/>
      <name val="Calibri"/>
      <family val="2"/>
      <scheme val="minor"/>
    </font>
    <font>
      <b/>
      <sz val="11"/>
      <color theme="1"/>
      <name val="Calibri"/>
      <family val="2"/>
      <scheme val="minor"/>
    </font>
    <font>
      <b/>
      <sz val="11"/>
      <color rgb="FFFFFFFF"/>
      <name val="Calibri"/>
      <family val="2"/>
      <scheme val="minor"/>
    </font>
    <font>
      <sz val="11"/>
      <name val="Calibri"/>
      <family val="2"/>
      <scheme val="minor"/>
    </font>
    <font>
      <sz val="11"/>
      <color rgb="FF0070C0"/>
      <name val="Calibri"/>
      <family val="2"/>
      <scheme val="minor"/>
    </font>
    <font>
      <b/>
      <i/>
      <sz val="11"/>
      <name val="Calibri"/>
      <family val="2"/>
      <scheme val="minor"/>
    </font>
    <font>
      <b/>
      <sz val="11"/>
      <color rgb="FF0070C0"/>
      <name val="Calibri"/>
      <family val="2"/>
      <scheme val="minor"/>
    </font>
    <font>
      <b/>
      <sz val="11"/>
      <name val="Calibri"/>
      <family val="2"/>
      <scheme val="minor"/>
    </font>
    <font>
      <b/>
      <sz val="14"/>
      <color rgb="FF000000"/>
      <name val="Calibri"/>
      <family val="2"/>
      <scheme val="minor"/>
    </font>
    <font>
      <b/>
      <sz val="10"/>
      <color rgb="FF000000"/>
      <name val="Calibri"/>
      <family val="2"/>
      <scheme val="minor"/>
    </font>
    <font>
      <sz val="11"/>
      <color theme="1"/>
      <name val="Calibri"/>
      <family val="2"/>
      <scheme val="minor"/>
    </font>
    <font>
      <sz val="11"/>
      <color rgb="FFFF0000"/>
      <name val="Calibri"/>
      <family val="2"/>
      <scheme val="minor"/>
    </font>
    <font>
      <sz val="16"/>
      <color theme="1"/>
      <name val="Calibri"/>
      <family val="2"/>
      <scheme val="minor"/>
    </font>
    <font>
      <sz val="18"/>
      <color theme="1"/>
      <name val="Calibri"/>
      <family val="2"/>
      <scheme val="minor"/>
    </font>
    <font>
      <u/>
      <sz val="11"/>
      <color theme="10"/>
      <name val="Calibri"/>
      <family val="2"/>
      <scheme val="minor"/>
    </font>
    <font>
      <i/>
      <sz val="8"/>
      <name val="Calibri"/>
      <family val="2"/>
      <scheme val="minor"/>
    </font>
    <font>
      <b/>
      <sz val="11"/>
      <color rgb="FF000000"/>
      <name val="Calibri"/>
      <family val="2"/>
      <scheme val="minor"/>
    </font>
    <font>
      <b/>
      <sz val="9"/>
      <color rgb="FF000000"/>
      <name val="Calibri"/>
      <family val="2"/>
      <scheme val="minor"/>
    </font>
    <font>
      <sz val="9"/>
      <color theme="1"/>
      <name val="Calibri"/>
      <family val="2"/>
      <scheme val="minor"/>
    </font>
    <font>
      <b/>
      <sz val="11"/>
      <name val="Calibri"/>
      <family val="2"/>
    </font>
    <font>
      <sz val="14"/>
      <color theme="0"/>
      <name val="Calibri"/>
      <family val="2"/>
      <scheme val="minor"/>
    </font>
    <font>
      <b/>
      <sz val="20"/>
      <color theme="0"/>
      <name val="Calibri"/>
      <family val="2"/>
      <scheme val="minor"/>
    </font>
    <font>
      <b/>
      <sz val="11"/>
      <name val="Calibri"/>
    </font>
    <font>
      <sz val="11"/>
      <name val="Calibri"/>
    </font>
    <font>
      <sz val="9"/>
      <name val="Calibri"/>
    </font>
  </fonts>
  <fills count="12">
    <fill>
      <patternFill patternType="none"/>
    </fill>
    <fill>
      <patternFill patternType="gray125"/>
    </fill>
    <fill>
      <patternFill patternType="solid">
        <fgColor rgb="FF4F81BD"/>
        <bgColor indexed="64"/>
      </patternFill>
    </fill>
    <fill>
      <patternFill patternType="solid">
        <fgColor rgb="FFD0D8E8"/>
        <bgColor indexed="64"/>
      </patternFill>
    </fill>
    <fill>
      <patternFill patternType="solid">
        <fgColor rgb="FFE9EDF4"/>
        <bgColor indexed="64"/>
      </patternFill>
    </fill>
    <fill>
      <patternFill patternType="solid">
        <fgColor rgb="FF538DD5"/>
        <bgColor indexed="64"/>
      </patternFill>
    </fill>
    <fill>
      <patternFill patternType="solid">
        <fgColor rgb="FF8DB4E2"/>
        <bgColor indexed="64"/>
      </patternFill>
    </fill>
    <fill>
      <patternFill patternType="solid">
        <fgColor rgb="FFFFFFFF"/>
        <bgColor indexed="64"/>
      </patternFill>
    </fill>
    <fill>
      <patternFill patternType="solid">
        <fgColor rgb="FFDCE6F1"/>
        <bgColor indexed="64"/>
      </patternFill>
    </fill>
    <fill>
      <patternFill patternType="solid">
        <fgColor theme="0" tint="-0.499984740745262"/>
        <bgColor indexed="64"/>
      </patternFill>
    </fill>
    <fill>
      <patternFill patternType="solid">
        <fgColor theme="4" tint="-0.249977111117893"/>
        <bgColor indexed="64"/>
      </patternFill>
    </fill>
    <fill>
      <patternFill patternType="solid">
        <fgColor rgb="FF8DB4E2"/>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indexed="64"/>
      </bottom>
      <diagonal/>
    </border>
    <border>
      <left/>
      <right/>
      <top style="thin">
        <color indexed="64"/>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44" fontId="10" fillId="0" borderId="0"/>
    <xf numFmtId="0" fontId="14" fillId="0" borderId="0"/>
    <xf numFmtId="168" fontId="23" fillId="0" borderId="0"/>
  </cellStyleXfs>
  <cellXfs count="65">
    <xf numFmtId="0" fontId="0" fillId="0" borderId="0" xfId="0"/>
    <xf numFmtId="14" fontId="0" fillId="0" borderId="0" xfId="0" applyNumberFormat="1"/>
    <xf numFmtId="0" fontId="12" fillId="0" borderId="0" xfId="0" applyFont="1"/>
    <xf numFmtId="0" fontId="11" fillId="0" borderId="0" xfId="0" applyFont="1"/>
    <xf numFmtId="0" fontId="0" fillId="0" borderId="0" xfId="0" applyAlignment="1">
      <alignment wrapText="1"/>
    </xf>
    <xf numFmtId="0" fontId="9" fillId="6"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7" borderId="1" xfId="0" applyFont="1" applyFill="1" applyBorder="1" applyAlignment="1">
      <alignment horizontal="center" vertical="center"/>
    </xf>
    <xf numFmtId="0" fontId="5" fillId="0" borderId="1" xfId="0" applyFont="1" applyBorder="1" applyAlignment="1">
      <alignment horizontal="right" vertical="center" wrapText="1"/>
    </xf>
    <xf numFmtId="0" fontId="2" fillId="2" borderId="1" xfId="0" applyFont="1" applyFill="1" applyBorder="1" applyAlignment="1">
      <alignment horizontal="center" vertical="center" textRotation="90" wrapText="1"/>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5" fillId="3" borderId="1" xfId="0" applyFont="1" applyFill="1" applyBorder="1" applyAlignment="1">
      <alignment horizontal="center" wrapText="1"/>
    </xf>
    <xf numFmtId="0" fontId="7" fillId="4" borderId="1" xfId="0" applyFont="1" applyFill="1" applyBorder="1" applyAlignment="1">
      <alignment horizontal="right" vertical="center" wrapText="1" indent="1"/>
    </xf>
    <xf numFmtId="0" fontId="7" fillId="8" borderId="7" xfId="0" applyFont="1" applyFill="1" applyBorder="1" applyAlignment="1">
      <alignment horizontal="right" vertical="center"/>
    </xf>
    <xf numFmtId="14" fontId="7" fillId="8" borderId="7" xfId="0" applyNumberFormat="1" applyFont="1" applyFill="1" applyBorder="1" applyAlignment="1">
      <alignment horizontal="left" vertical="center"/>
    </xf>
    <xf numFmtId="0" fontId="7" fillId="8" borderId="2" xfId="0" applyFont="1" applyFill="1" applyBorder="1" applyAlignment="1">
      <alignment vertical="center"/>
    </xf>
    <xf numFmtId="0" fontId="7" fillId="8" borderId="3" xfId="0" applyFont="1" applyFill="1" applyBorder="1" applyAlignment="1">
      <alignment vertical="center"/>
    </xf>
    <xf numFmtId="0" fontId="17" fillId="6" borderId="1" xfId="0" applyFont="1" applyFill="1" applyBorder="1" applyAlignment="1">
      <alignment horizontal="center" vertical="center" wrapText="1"/>
    </xf>
    <xf numFmtId="0" fontId="18" fillId="0" borderId="0" xfId="0" applyFont="1"/>
    <xf numFmtId="14" fontId="18" fillId="0" borderId="0" xfId="0" applyNumberFormat="1" applyFont="1"/>
    <xf numFmtId="0" fontId="19" fillId="3" borderId="1" xfId="0" applyFont="1" applyFill="1" applyBorder="1" applyAlignment="1">
      <alignment horizontal="center" vertical="top"/>
    </xf>
    <xf numFmtId="0" fontId="0" fillId="0" borderId="1" xfId="0" applyBorder="1"/>
    <xf numFmtId="0" fontId="0" fillId="0" borderId="0" xfId="0" applyAlignment="1">
      <alignment horizontal="center"/>
    </xf>
    <xf numFmtId="164" fontId="3" fillId="3" borderId="1" xfId="1" applyNumberFormat="1" applyFont="1" applyFill="1" applyBorder="1" applyAlignment="1">
      <alignment horizontal="center" vertical="center" wrapText="1"/>
    </xf>
    <xf numFmtId="0" fontId="22" fillId="3" borderId="8" xfId="0" applyFont="1" applyFill="1" applyBorder="1" applyAlignment="1">
      <alignment horizontal="center" vertical="top"/>
    </xf>
    <xf numFmtId="166" fontId="0" fillId="0" borderId="1" xfId="1" applyNumberFormat="1" applyFont="1" applyBorder="1"/>
    <xf numFmtId="164" fontId="7" fillId="4" borderId="1" xfId="1" applyNumberFormat="1" applyFont="1" applyFill="1" applyBorder="1" applyAlignment="1">
      <alignment horizontal="center" vertical="center" wrapText="1"/>
    </xf>
    <xf numFmtId="0" fontId="22" fillId="0" borderId="8" xfId="0" applyFont="1" applyBorder="1" applyAlignment="1">
      <alignment horizontal="center" vertical="top"/>
    </xf>
    <xf numFmtId="6" fontId="4" fillId="9" borderId="6" xfId="0" applyNumberFormat="1" applyFont="1" applyFill="1" applyBorder="1" applyAlignment="1">
      <alignment horizontal="center" vertical="center" wrapText="1"/>
    </xf>
    <xf numFmtId="164" fontId="3" fillId="3" borderId="3" xfId="1" applyNumberFormat="1" applyFont="1" applyFill="1" applyBorder="1" applyAlignment="1">
      <alignment horizontal="center" vertical="center" wrapText="1"/>
    </xf>
    <xf numFmtId="164" fontId="0" fillId="0" borderId="1" xfId="1" applyNumberFormat="1" applyFont="1" applyBorder="1"/>
    <xf numFmtId="6" fontId="4" fillId="9" borderId="0" xfId="0" applyNumberFormat="1" applyFont="1" applyFill="1" applyAlignment="1">
      <alignment horizontal="center" vertical="center" wrapText="1"/>
    </xf>
    <xf numFmtId="6" fontId="6" fillId="9" borderId="5" xfId="0" applyNumberFormat="1" applyFont="1" applyFill="1" applyBorder="1" applyAlignment="1">
      <alignment horizontal="center" vertical="center" wrapText="1"/>
    </xf>
    <xf numFmtId="164" fontId="7" fillId="4" borderId="3" xfId="1" applyNumberFormat="1" applyFont="1" applyFill="1" applyBorder="1" applyAlignment="1">
      <alignment horizontal="center" vertical="center" wrapText="1"/>
    </xf>
    <xf numFmtId="164" fontId="3" fillId="0" borderId="1" xfId="1" applyNumberFormat="1" applyFont="1" applyBorder="1" applyAlignment="1">
      <alignment horizontal="center" vertical="center"/>
    </xf>
    <xf numFmtId="164" fontId="3" fillId="7" borderId="1" xfId="1" applyNumberFormat="1" applyFont="1" applyFill="1" applyBorder="1" applyAlignment="1">
      <alignment horizontal="center" vertical="center"/>
    </xf>
    <xf numFmtId="6" fontId="7" fillId="0" borderId="1" xfId="0" applyNumberFormat="1" applyFont="1" applyBorder="1" applyAlignment="1">
      <alignment horizontal="center" vertical="center" wrapText="1"/>
    </xf>
    <xf numFmtId="164" fontId="7" fillId="0" borderId="1" xfId="1" applyNumberFormat="1" applyFont="1" applyBorder="1" applyAlignment="1">
      <alignment horizontal="center" vertical="center"/>
    </xf>
    <xf numFmtId="164" fontId="0" fillId="0" borderId="0" xfId="1" applyNumberFormat="1" applyFont="1"/>
    <xf numFmtId="164" fontId="16" fillId="6" borderId="1" xfId="1" applyNumberFormat="1" applyFont="1" applyFill="1" applyBorder="1" applyAlignment="1">
      <alignment horizontal="center" vertical="center" wrapText="1"/>
    </xf>
    <xf numFmtId="164" fontId="18" fillId="0" borderId="0" xfId="1" applyNumberFormat="1" applyFont="1"/>
    <xf numFmtId="164" fontId="17" fillId="6" borderId="1" xfId="1" applyNumberFormat="1" applyFont="1" applyFill="1" applyBorder="1" applyAlignment="1">
      <alignment horizontal="center" vertical="center" wrapText="1"/>
    </xf>
    <xf numFmtId="165" fontId="0" fillId="0" borderId="0" xfId="0" applyNumberFormat="1"/>
    <xf numFmtId="6" fontId="0" fillId="0" borderId="0" xfId="0" applyNumberFormat="1"/>
    <xf numFmtId="168" fontId="24" fillId="11" borderId="0" xfId="3" applyFont="1" applyFill="1" applyAlignment="1">
      <alignment horizontal="center" vertical="center"/>
    </xf>
    <xf numFmtId="168" fontId="23" fillId="0" borderId="0" xfId="3"/>
    <xf numFmtId="167" fontId="22" fillId="0" borderId="8" xfId="0" applyNumberFormat="1" applyFont="1" applyBorder="1" applyAlignment="1">
      <alignment horizontal="center" vertical="top"/>
    </xf>
    <xf numFmtId="167" fontId="0" fillId="0" borderId="0" xfId="0" applyNumberFormat="1"/>
    <xf numFmtId="0" fontId="20" fillId="10" borderId="0" xfId="0" applyFont="1" applyFill="1" applyAlignment="1">
      <alignment horizontal="center" vertical="center" wrapText="1"/>
    </xf>
    <xf numFmtId="0" fontId="0" fillId="0" borderId="0" xfId="0"/>
    <xf numFmtId="0" fontId="21" fillId="10" borderId="0" xfId="0" applyFont="1" applyFill="1" applyAlignment="1">
      <alignment horizontal="center"/>
    </xf>
    <xf numFmtId="164" fontId="0" fillId="0" borderId="0" xfId="1" applyNumberFormat="1" applyFont="1" applyAlignment="1">
      <alignment horizontal="center"/>
    </xf>
    <xf numFmtId="0" fontId="13" fillId="0" borderId="0" xfId="0" applyFont="1" applyAlignment="1">
      <alignment horizontal="center"/>
    </xf>
    <xf numFmtId="0" fontId="12" fillId="0" borderId="0" xfId="0" applyFont="1" applyAlignment="1">
      <alignment horizontal="right" vertical="center"/>
    </xf>
    <xf numFmtId="0" fontId="0" fillId="0" borderId="0" xfId="0" applyAlignment="1">
      <alignment horizontal="center" wrapText="1"/>
    </xf>
    <xf numFmtId="0" fontId="14" fillId="0" borderId="0" xfId="2" applyAlignment="1">
      <alignment horizontal="center"/>
    </xf>
    <xf numFmtId="0" fontId="1" fillId="0" borderId="0" xfId="0" applyFont="1" applyAlignment="1">
      <alignment horizontal="center"/>
    </xf>
    <xf numFmtId="0" fontId="8" fillId="5" borderId="1" xfId="0" applyFont="1" applyFill="1" applyBorder="1" applyAlignment="1">
      <alignment horizontal="center" vertical="center"/>
    </xf>
    <xf numFmtId="0" fontId="0" fillId="0" borderId="0" xfId="0" applyAlignment="1">
      <alignment horizontal="center"/>
    </xf>
    <xf numFmtId="0" fontId="22" fillId="0" borderId="8" xfId="0" applyFont="1" applyBorder="1" applyAlignment="1">
      <alignment horizontal="center" vertical="top"/>
    </xf>
    <xf numFmtId="167" fontId="22" fillId="0" borderId="8" xfId="0" applyNumberFormat="1" applyFont="1" applyBorder="1" applyAlignment="1">
      <alignment horizontal="center" vertical="top"/>
    </xf>
  </cellXfs>
  <cellStyles count="4">
    <cellStyle name="Currency" xfId="1" builtinId="4"/>
    <cellStyle name="datetime" xfId="3"/>
    <cellStyle name="Hyperlink" xfId="2" builtinId="8"/>
    <cellStyle name="Normal" xfId="0" builtinId="0"/>
  </cellStyles>
  <dxfs count="8">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9" formatCode="m/d/yyyy"/>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strike="noStrike" kern="1200" spc="0" baseline="0">
                <a:solidFill>
                  <a:schemeClr val="tx1">
                    <a:lumMod val="65000"/>
                    <a:lumOff val="35000"/>
                  </a:schemeClr>
                </a:solidFill>
                <a:latin typeface="+mn-lt"/>
                <a:ea typeface="+mn-ea"/>
                <a:cs typeface="+mn-cs"/>
              </a:defRPr>
            </a:pPr>
            <a:r>
              <a:rPr lang="en-US"/>
              <a:t>Probability Weighted Exposure ($K) for Active Risks</a:t>
            </a:r>
          </a:p>
        </c:rich>
      </c:tx>
      <c:overlay val="0"/>
      <c:spPr>
        <a:noFill/>
        <a:ln>
          <a:noFill/>
          <a:prstDash val="solid"/>
        </a:ln>
      </c:spPr>
    </c:title>
    <c:autoTitleDeleted val="0"/>
    <c:plotArea>
      <c:layout/>
      <c:scatterChart>
        <c:scatterStyle val="lineMarker"/>
        <c:varyColors val="0"/>
        <c:ser>
          <c:idx val="0"/>
          <c:order val="0"/>
          <c:tx>
            <c:strRef>
              <c:f>'Fig. 1 Running Graph'!$B$1</c:f>
              <c:strCache>
                <c:ptCount val="1"/>
                <c:pt idx="0">
                  <c:v>PMO</c:v>
                </c:pt>
              </c:strCache>
            </c:strRef>
          </c:tx>
          <c:spPr>
            <a:ln w="19050" cap="rnd">
              <a:solidFill>
                <a:schemeClr val="accent1"/>
              </a:solidFill>
              <a:prstDash val="solid"/>
              <a:round/>
            </a:ln>
          </c:spPr>
          <c:marker>
            <c:symbol val="circle"/>
            <c:size val="5"/>
            <c:spPr>
              <a:solidFill>
                <a:schemeClr val="accent1"/>
              </a:solidFill>
              <a:ln w="9525">
                <a:solidFill>
                  <a:schemeClr val="accent1"/>
                </a:solidFill>
                <a:prstDash val="solid"/>
              </a:ln>
            </c:spPr>
          </c:marker>
          <c:xVal>
            <c:numRef>
              <c:f>'Fig. 1 Running Graph'!$A$2:$A$43</c:f>
              <c:numCache>
                <c:formatCode>m/d/yyyy</c:formatCode>
                <c:ptCount val="42"/>
                <c:pt idx="0">
                  <c:v>41775</c:v>
                </c:pt>
                <c:pt idx="1">
                  <c:v>41857</c:v>
                </c:pt>
                <c:pt idx="2">
                  <c:v>41858</c:v>
                </c:pt>
                <c:pt idx="3">
                  <c:v>42059</c:v>
                </c:pt>
                <c:pt idx="4">
                  <c:v>42094</c:v>
                </c:pt>
                <c:pt idx="5">
                  <c:v>42122</c:v>
                </c:pt>
                <c:pt idx="6">
                  <c:v>42150</c:v>
                </c:pt>
                <c:pt idx="7">
                  <c:v>42185</c:v>
                </c:pt>
                <c:pt idx="8">
                  <c:v>42213</c:v>
                </c:pt>
                <c:pt idx="9">
                  <c:v>42241</c:v>
                </c:pt>
                <c:pt idx="10">
                  <c:v>42276</c:v>
                </c:pt>
                <c:pt idx="11">
                  <c:v>42304</c:v>
                </c:pt>
                <c:pt idx="12">
                  <c:v>42332</c:v>
                </c:pt>
                <c:pt idx="13">
                  <c:v>42367</c:v>
                </c:pt>
                <c:pt idx="14">
                  <c:v>42389</c:v>
                </c:pt>
                <c:pt idx="15">
                  <c:v>42405</c:v>
                </c:pt>
                <c:pt idx="16">
                  <c:v>42429</c:v>
                </c:pt>
                <c:pt idx="17">
                  <c:v>42460</c:v>
                </c:pt>
                <c:pt idx="18">
                  <c:v>42486</c:v>
                </c:pt>
                <c:pt idx="19">
                  <c:v>42522</c:v>
                </c:pt>
                <c:pt idx="20">
                  <c:v>42527</c:v>
                </c:pt>
                <c:pt idx="21">
                  <c:v>42571</c:v>
                </c:pt>
                <c:pt idx="22">
                  <c:v>42650</c:v>
                </c:pt>
                <c:pt idx="23">
                  <c:v>42674</c:v>
                </c:pt>
                <c:pt idx="24">
                  <c:v>42703</c:v>
                </c:pt>
                <c:pt idx="25">
                  <c:v>42741</c:v>
                </c:pt>
                <c:pt idx="26">
                  <c:v>42766</c:v>
                </c:pt>
                <c:pt idx="27">
                  <c:v>42794</c:v>
                </c:pt>
                <c:pt idx="28">
                  <c:v>42852</c:v>
                </c:pt>
                <c:pt idx="29">
                  <c:v>42891</c:v>
                </c:pt>
                <c:pt idx="30">
                  <c:v>42958</c:v>
                </c:pt>
                <c:pt idx="31">
                  <c:v>43017</c:v>
                </c:pt>
                <c:pt idx="32">
                  <c:v>43099</c:v>
                </c:pt>
                <c:pt idx="33">
                  <c:v>43159</c:v>
                </c:pt>
                <c:pt idx="34">
                  <c:v>43188</c:v>
                </c:pt>
                <c:pt idx="35">
                  <c:v>43227</c:v>
                </c:pt>
                <c:pt idx="36">
                  <c:v>43228</c:v>
                </c:pt>
                <c:pt idx="37">
                  <c:v>43238</c:v>
                </c:pt>
                <c:pt idx="38">
                  <c:v>43308</c:v>
                </c:pt>
                <c:pt idx="39">
                  <c:v>43405</c:v>
                </c:pt>
                <c:pt idx="40">
                  <c:v>43435</c:v>
                </c:pt>
                <c:pt idx="41">
                  <c:v>43455</c:v>
                </c:pt>
              </c:numCache>
            </c:numRef>
          </c:xVal>
          <c:yVal>
            <c:numRef>
              <c:f>'Fig. 1 Running Graph'!$B$2:$B$43</c:f>
              <c:numCache>
                <c:formatCode>"$"#,##0</c:formatCode>
                <c:ptCount val="42"/>
                <c:pt idx="0">
                  <c:v>4142</c:v>
                </c:pt>
                <c:pt idx="1">
                  <c:v>5669</c:v>
                </c:pt>
                <c:pt idx="2">
                  <c:v>6372</c:v>
                </c:pt>
                <c:pt idx="3">
                  <c:v>6372</c:v>
                </c:pt>
                <c:pt idx="4">
                  <c:v>6372</c:v>
                </c:pt>
                <c:pt idx="5">
                  <c:v>6372</c:v>
                </c:pt>
                <c:pt idx="6">
                  <c:v>5877.23</c:v>
                </c:pt>
                <c:pt idx="7">
                  <c:v>5877.23</c:v>
                </c:pt>
                <c:pt idx="8">
                  <c:v>5877.23</c:v>
                </c:pt>
                <c:pt idx="9">
                  <c:v>5877.23</c:v>
                </c:pt>
                <c:pt idx="10">
                  <c:v>5877.23</c:v>
                </c:pt>
                <c:pt idx="11">
                  <c:v>6700.53</c:v>
                </c:pt>
                <c:pt idx="12">
                  <c:v>6700.53</c:v>
                </c:pt>
                <c:pt idx="13">
                  <c:v>6700.53</c:v>
                </c:pt>
                <c:pt idx="14">
                  <c:v>6701</c:v>
                </c:pt>
                <c:pt idx="15">
                  <c:v>5801</c:v>
                </c:pt>
                <c:pt idx="16">
                  <c:v>5801</c:v>
                </c:pt>
                <c:pt idx="17">
                  <c:v>5801</c:v>
                </c:pt>
                <c:pt idx="18">
                  <c:v>5801</c:v>
                </c:pt>
                <c:pt idx="19">
                  <c:v>5801</c:v>
                </c:pt>
                <c:pt idx="20">
                  <c:v>5801</c:v>
                </c:pt>
                <c:pt idx="21">
                  <c:v>5442</c:v>
                </c:pt>
                <c:pt idx="22">
                  <c:v>5850</c:v>
                </c:pt>
                <c:pt idx="23">
                  <c:v>5850</c:v>
                </c:pt>
                <c:pt idx="24">
                  <c:v>5850</c:v>
                </c:pt>
                <c:pt idx="25">
                  <c:v>6180.75</c:v>
                </c:pt>
                <c:pt idx="26">
                  <c:v>6180.75</c:v>
                </c:pt>
                <c:pt idx="27">
                  <c:v>6180.75</c:v>
                </c:pt>
                <c:pt idx="28">
                  <c:v>6180.75</c:v>
                </c:pt>
                <c:pt idx="29">
                  <c:v>6180.75</c:v>
                </c:pt>
                <c:pt idx="30">
                  <c:v>7601</c:v>
                </c:pt>
                <c:pt idx="31">
                  <c:v>7601</c:v>
                </c:pt>
                <c:pt idx="32">
                  <c:v>7601</c:v>
                </c:pt>
                <c:pt idx="33">
                  <c:v>7601</c:v>
                </c:pt>
                <c:pt idx="34">
                  <c:v>7601</c:v>
                </c:pt>
                <c:pt idx="35">
                  <c:v>9616</c:v>
                </c:pt>
                <c:pt idx="36">
                  <c:v>9616</c:v>
                </c:pt>
                <c:pt idx="37">
                  <c:v>9616</c:v>
                </c:pt>
                <c:pt idx="38">
                  <c:v>8935</c:v>
                </c:pt>
                <c:pt idx="39">
                  <c:v>8683</c:v>
                </c:pt>
                <c:pt idx="40">
                  <c:v>8683</c:v>
                </c:pt>
                <c:pt idx="41">
                  <c:v>8683</c:v>
                </c:pt>
              </c:numCache>
            </c:numRef>
          </c:yVal>
          <c:smooth val="0"/>
        </c:ser>
        <c:ser>
          <c:idx val="1"/>
          <c:order val="1"/>
          <c:tx>
            <c:strRef>
              <c:f>'Fig. 1 Running Graph'!$C$1</c:f>
              <c:strCache>
                <c:ptCount val="1"/>
                <c:pt idx="0">
                  <c:v>DM</c:v>
                </c:pt>
              </c:strCache>
            </c:strRef>
          </c:tx>
          <c:spPr>
            <a:ln w="19050" cap="rnd">
              <a:solidFill>
                <a:schemeClr val="accent2"/>
              </a:solidFill>
              <a:prstDash val="solid"/>
              <a:round/>
            </a:ln>
          </c:spPr>
          <c:marker>
            <c:symbol val="circle"/>
            <c:size val="5"/>
            <c:spPr>
              <a:solidFill>
                <a:schemeClr val="accent2"/>
              </a:solidFill>
              <a:ln w="9525">
                <a:solidFill>
                  <a:schemeClr val="accent2"/>
                </a:solidFill>
                <a:prstDash val="solid"/>
              </a:ln>
            </c:spPr>
          </c:marker>
          <c:xVal>
            <c:numRef>
              <c:f>'Fig. 1 Running Graph'!$A$2:$A$43</c:f>
              <c:numCache>
                <c:formatCode>m/d/yyyy</c:formatCode>
                <c:ptCount val="42"/>
                <c:pt idx="0">
                  <c:v>41775</c:v>
                </c:pt>
                <c:pt idx="1">
                  <c:v>41857</c:v>
                </c:pt>
                <c:pt idx="2">
                  <c:v>41858</c:v>
                </c:pt>
                <c:pt idx="3">
                  <c:v>42059</c:v>
                </c:pt>
                <c:pt idx="4">
                  <c:v>42094</c:v>
                </c:pt>
                <c:pt idx="5">
                  <c:v>42122</c:v>
                </c:pt>
                <c:pt idx="6">
                  <c:v>42150</c:v>
                </c:pt>
                <c:pt idx="7">
                  <c:v>42185</c:v>
                </c:pt>
                <c:pt idx="8">
                  <c:v>42213</c:v>
                </c:pt>
                <c:pt idx="9">
                  <c:v>42241</c:v>
                </c:pt>
                <c:pt idx="10">
                  <c:v>42276</c:v>
                </c:pt>
                <c:pt idx="11">
                  <c:v>42304</c:v>
                </c:pt>
                <c:pt idx="12">
                  <c:v>42332</c:v>
                </c:pt>
                <c:pt idx="13">
                  <c:v>42367</c:v>
                </c:pt>
                <c:pt idx="14">
                  <c:v>42389</c:v>
                </c:pt>
                <c:pt idx="15">
                  <c:v>42405</c:v>
                </c:pt>
                <c:pt idx="16">
                  <c:v>42429</c:v>
                </c:pt>
                <c:pt idx="17">
                  <c:v>42460</c:v>
                </c:pt>
                <c:pt idx="18">
                  <c:v>42486</c:v>
                </c:pt>
                <c:pt idx="19">
                  <c:v>42522</c:v>
                </c:pt>
                <c:pt idx="20">
                  <c:v>42527</c:v>
                </c:pt>
                <c:pt idx="21">
                  <c:v>42571</c:v>
                </c:pt>
                <c:pt idx="22">
                  <c:v>42650</c:v>
                </c:pt>
                <c:pt idx="23">
                  <c:v>42674</c:v>
                </c:pt>
                <c:pt idx="24">
                  <c:v>42703</c:v>
                </c:pt>
                <c:pt idx="25">
                  <c:v>42741</c:v>
                </c:pt>
                <c:pt idx="26">
                  <c:v>42766</c:v>
                </c:pt>
                <c:pt idx="27">
                  <c:v>42794</c:v>
                </c:pt>
                <c:pt idx="28">
                  <c:v>42852</c:v>
                </c:pt>
                <c:pt idx="29">
                  <c:v>42891</c:v>
                </c:pt>
                <c:pt idx="30">
                  <c:v>42958</c:v>
                </c:pt>
                <c:pt idx="31">
                  <c:v>43017</c:v>
                </c:pt>
                <c:pt idx="32">
                  <c:v>43099</c:v>
                </c:pt>
                <c:pt idx="33">
                  <c:v>43159</c:v>
                </c:pt>
                <c:pt idx="34">
                  <c:v>43188</c:v>
                </c:pt>
                <c:pt idx="35">
                  <c:v>43227</c:v>
                </c:pt>
                <c:pt idx="36">
                  <c:v>43228</c:v>
                </c:pt>
                <c:pt idx="37">
                  <c:v>43238</c:v>
                </c:pt>
                <c:pt idx="38">
                  <c:v>43308</c:v>
                </c:pt>
                <c:pt idx="39">
                  <c:v>43405</c:v>
                </c:pt>
                <c:pt idx="40">
                  <c:v>43435</c:v>
                </c:pt>
                <c:pt idx="41">
                  <c:v>43455</c:v>
                </c:pt>
              </c:numCache>
            </c:numRef>
          </c:xVal>
          <c:yVal>
            <c:numRef>
              <c:f>'Fig. 1 Running Graph'!$C$2:$C$43</c:f>
              <c:numCache>
                <c:formatCode>"$"#,##0</c:formatCode>
                <c:ptCount val="42"/>
                <c:pt idx="0">
                  <c:v>14005</c:v>
                </c:pt>
                <c:pt idx="1">
                  <c:v>14273</c:v>
                </c:pt>
                <c:pt idx="2">
                  <c:v>14273</c:v>
                </c:pt>
                <c:pt idx="3">
                  <c:v>14273</c:v>
                </c:pt>
                <c:pt idx="4">
                  <c:v>14643</c:v>
                </c:pt>
                <c:pt idx="5">
                  <c:v>14799</c:v>
                </c:pt>
                <c:pt idx="6">
                  <c:v>14799.12</c:v>
                </c:pt>
                <c:pt idx="7">
                  <c:v>14799.12</c:v>
                </c:pt>
                <c:pt idx="8">
                  <c:v>14799.12</c:v>
                </c:pt>
                <c:pt idx="9">
                  <c:v>14799.12</c:v>
                </c:pt>
                <c:pt idx="10">
                  <c:v>14164.22</c:v>
                </c:pt>
                <c:pt idx="11">
                  <c:v>14083.37</c:v>
                </c:pt>
                <c:pt idx="12">
                  <c:v>14746.23</c:v>
                </c:pt>
                <c:pt idx="13">
                  <c:v>17409.23</c:v>
                </c:pt>
                <c:pt idx="14">
                  <c:v>17409</c:v>
                </c:pt>
                <c:pt idx="15">
                  <c:v>17409</c:v>
                </c:pt>
                <c:pt idx="16">
                  <c:v>17409</c:v>
                </c:pt>
                <c:pt idx="17">
                  <c:v>17409</c:v>
                </c:pt>
                <c:pt idx="18">
                  <c:v>17409</c:v>
                </c:pt>
                <c:pt idx="19">
                  <c:v>17563.98</c:v>
                </c:pt>
                <c:pt idx="20">
                  <c:v>17564</c:v>
                </c:pt>
                <c:pt idx="21">
                  <c:v>17670</c:v>
                </c:pt>
                <c:pt idx="22">
                  <c:v>17670</c:v>
                </c:pt>
                <c:pt idx="23">
                  <c:v>17670</c:v>
                </c:pt>
                <c:pt idx="24">
                  <c:v>22829</c:v>
                </c:pt>
                <c:pt idx="25">
                  <c:v>22829</c:v>
                </c:pt>
                <c:pt idx="26">
                  <c:v>22829</c:v>
                </c:pt>
                <c:pt idx="27">
                  <c:v>22602.28</c:v>
                </c:pt>
                <c:pt idx="28">
                  <c:v>22602.28</c:v>
                </c:pt>
                <c:pt idx="29">
                  <c:v>12003.9</c:v>
                </c:pt>
                <c:pt idx="30">
                  <c:v>12003.9</c:v>
                </c:pt>
                <c:pt idx="31">
                  <c:v>12000</c:v>
                </c:pt>
                <c:pt idx="32">
                  <c:v>11782</c:v>
                </c:pt>
                <c:pt idx="33">
                  <c:v>11923</c:v>
                </c:pt>
                <c:pt idx="34">
                  <c:v>12866</c:v>
                </c:pt>
                <c:pt idx="35">
                  <c:v>12866</c:v>
                </c:pt>
                <c:pt idx="36">
                  <c:v>12866</c:v>
                </c:pt>
                <c:pt idx="37">
                  <c:v>12866</c:v>
                </c:pt>
                <c:pt idx="38">
                  <c:v>12866</c:v>
                </c:pt>
                <c:pt idx="39">
                  <c:v>11920</c:v>
                </c:pt>
                <c:pt idx="40">
                  <c:v>11920</c:v>
                </c:pt>
                <c:pt idx="41">
                  <c:v>11920</c:v>
                </c:pt>
              </c:numCache>
            </c:numRef>
          </c:yVal>
          <c:smooth val="0"/>
        </c:ser>
        <c:ser>
          <c:idx val="2"/>
          <c:order val="2"/>
          <c:tx>
            <c:strRef>
              <c:f>'Fig. 1 Running Graph'!$D$1</c:f>
              <c:strCache>
                <c:ptCount val="1"/>
                <c:pt idx="0">
                  <c:v>T&amp;S</c:v>
                </c:pt>
              </c:strCache>
            </c:strRef>
          </c:tx>
          <c:spPr>
            <a:ln w="19050" cap="rnd">
              <a:solidFill>
                <a:schemeClr val="accent3"/>
              </a:solidFill>
              <a:prstDash val="solid"/>
              <a:round/>
            </a:ln>
          </c:spPr>
          <c:marker>
            <c:symbol val="circle"/>
            <c:size val="5"/>
            <c:spPr>
              <a:solidFill>
                <a:schemeClr val="accent3"/>
              </a:solidFill>
              <a:ln w="9525">
                <a:solidFill>
                  <a:schemeClr val="accent3"/>
                </a:solidFill>
                <a:prstDash val="solid"/>
              </a:ln>
            </c:spPr>
          </c:marker>
          <c:xVal>
            <c:numRef>
              <c:f>'Fig. 1 Running Graph'!$A$2:$A$43</c:f>
              <c:numCache>
                <c:formatCode>m/d/yyyy</c:formatCode>
                <c:ptCount val="42"/>
                <c:pt idx="0">
                  <c:v>41775</c:v>
                </c:pt>
                <c:pt idx="1">
                  <c:v>41857</c:v>
                </c:pt>
                <c:pt idx="2">
                  <c:v>41858</c:v>
                </c:pt>
                <c:pt idx="3">
                  <c:v>42059</c:v>
                </c:pt>
                <c:pt idx="4">
                  <c:v>42094</c:v>
                </c:pt>
                <c:pt idx="5">
                  <c:v>42122</c:v>
                </c:pt>
                <c:pt idx="6">
                  <c:v>42150</c:v>
                </c:pt>
                <c:pt idx="7">
                  <c:v>42185</c:v>
                </c:pt>
                <c:pt idx="8">
                  <c:v>42213</c:v>
                </c:pt>
                <c:pt idx="9">
                  <c:v>42241</c:v>
                </c:pt>
                <c:pt idx="10">
                  <c:v>42276</c:v>
                </c:pt>
                <c:pt idx="11">
                  <c:v>42304</c:v>
                </c:pt>
                <c:pt idx="12">
                  <c:v>42332</c:v>
                </c:pt>
                <c:pt idx="13">
                  <c:v>42367</c:v>
                </c:pt>
                <c:pt idx="14">
                  <c:v>42389</c:v>
                </c:pt>
                <c:pt idx="15">
                  <c:v>42405</c:v>
                </c:pt>
                <c:pt idx="16">
                  <c:v>42429</c:v>
                </c:pt>
                <c:pt idx="17">
                  <c:v>42460</c:v>
                </c:pt>
                <c:pt idx="18">
                  <c:v>42486</c:v>
                </c:pt>
                <c:pt idx="19">
                  <c:v>42522</c:v>
                </c:pt>
                <c:pt idx="20">
                  <c:v>42527</c:v>
                </c:pt>
                <c:pt idx="21">
                  <c:v>42571</c:v>
                </c:pt>
                <c:pt idx="22">
                  <c:v>42650</c:v>
                </c:pt>
                <c:pt idx="23">
                  <c:v>42674</c:v>
                </c:pt>
                <c:pt idx="24">
                  <c:v>42703</c:v>
                </c:pt>
                <c:pt idx="25">
                  <c:v>42741</c:v>
                </c:pt>
                <c:pt idx="26">
                  <c:v>42766</c:v>
                </c:pt>
                <c:pt idx="27">
                  <c:v>42794</c:v>
                </c:pt>
                <c:pt idx="28">
                  <c:v>42852</c:v>
                </c:pt>
                <c:pt idx="29">
                  <c:v>42891</c:v>
                </c:pt>
                <c:pt idx="30">
                  <c:v>42958</c:v>
                </c:pt>
                <c:pt idx="31">
                  <c:v>43017</c:v>
                </c:pt>
                <c:pt idx="32">
                  <c:v>43099</c:v>
                </c:pt>
                <c:pt idx="33">
                  <c:v>43159</c:v>
                </c:pt>
                <c:pt idx="34">
                  <c:v>43188</c:v>
                </c:pt>
                <c:pt idx="35">
                  <c:v>43227</c:v>
                </c:pt>
                <c:pt idx="36">
                  <c:v>43228</c:v>
                </c:pt>
                <c:pt idx="37">
                  <c:v>43238</c:v>
                </c:pt>
                <c:pt idx="38">
                  <c:v>43308</c:v>
                </c:pt>
                <c:pt idx="39">
                  <c:v>43405</c:v>
                </c:pt>
                <c:pt idx="40">
                  <c:v>43435</c:v>
                </c:pt>
                <c:pt idx="41">
                  <c:v>43455</c:v>
                </c:pt>
              </c:numCache>
            </c:numRef>
          </c:xVal>
          <c:yVal>
            <c:numRef>
              <c:f>'Fig. 1 Running Graph'!$D$2:$D$43</c:f>
              <c:numCache>
                <c:formatCode>"$"#,##0</c:formatCode>
                <c:ptCount val="42"/>
                <c:pt idx="0">
                  <c:v>13925</c:v>
                </c:pt>
                <c:pt idx="1">
                  <c:v>13925</c:v>
                </c:pt>
                <c:pt idx="2">
                  <c:v>13925</c:v>
                </c:pt>
                <c:pt idx="3">
                  <c:v>14142</c:v>
                </c:pt>
                <c:pt idx="4">
                  <c:v>14223</c:v>
                </c:pt>
                <c:pt idx="5">
                  <c:v>14211</c:v>
                </c:pt>
                <c:pt idx="6">
                  <c:v>14438</c:v>
                </c:pt>
                <c:pt idx="7">
                  <c:v>14438</c:v>
                </c:pt>
                <c:pt idx="8">
                  <c:v>14438</c:v>
                </c:pt>
                <c:pt idx="9">
                  <c:v>14438</c:v>
                </c:pt>
                <c:pt idx="10">
                  <c:v>14438</c:v>
                </c:pt>
                <c:pt idx="11">
                  <c:v>16195.7</c:v>
                </c:pt>
                <c:pt idx="12">
                  <c:v>16191.3</c:v>
                </c:pt>
                <c:pt idx="13">
                  <c:v>16416.3</c:v>
                </c:pt>
                <c:pt idx="14">
                  <c:v>16031</c:v>
                </c:pt>
                <c:pt idx="15">
                  <c:v>16031</c:v>
                </c:pt>
                <c:pt idx="16">
                  <c:v>16031</c:v>
                </c:pt>
                <c:pt idx="17">
                  <c:v>16031</c:v>
                </c:pt>
                <c:pt idx="18">
                  <c:v>16031</c:v>
                </c:pt>
                <c:pt idx="19">
                  <c:v>14616.98</c:v>
                </c:pt>
                <c:pt idx="20">
                  <c:v>14971</c:v>
                </c:pt>
                <c:pt idx="21">
                  <c:v>15130</c:v>
                </c:pt>
                <c:pt idx="22">
                  <c:v>15130</c:v>
                </c:pt>
                <c:pt idx="23">
                  <c:v>13642</c:v>
                </c:pt>
                <c:pt idx="24">
                  <c:v>14790</c:v>
                </c:pt>
                <c:pt idx="25">
                  <c:v>14790</c:v>
                </c:pt>
                <c:pt idx="26">
                  <c:v>14366.33</c:v>
                </c:pt>
                <c:pt idx="27">
                  <c:v>14662.33</c:v>
                </c:pt>
                <c:pt idx="28">
                  <c:v>13633.4</c:v>
                </c:pt>
                <c:pt idx="29">
                  <c:v>12801.8</c:v>
                </c:pt>
                <c:pt idx="30">
                  <c:v>12050</c:v>
                </c:pt>
                <c:pt idx="31">
                  <c:v>11985</c:v>
                </c:pt>
                <c:pt idx="32">
                  <c:v>12726</c:v>
                </c:pt>
                <c:pt idx="33">
                  <c:v>12726</c:v>
                </c:pt>
                <c:pt idx="34">
                  <c:v>12942</c:v>
                </c:pt>
                <c:pt idx="35">
                  <c:v>12942</c:v>
                </c:pt>
                <c:pt idx="36">
                  <c:v>12942</c:v>
                </c:pt>
                <c:pt idx="37">
                  <c:v>10977</c:v>
                </c:pt>
                <c:pt idx="38">
                  <c:v>10977</c:v>
                </c:pt>
                <c:pt idx="39">
                  <c:v>8599</c:v>
                </c:pt>
                <c:pt idx="40">
                  <c:v>8598</c:v>
                </c:pt>
                <c:pt idx="41">
                  <c:v>8598</c:v>
                </c:pt>
              </c:numCache>
            </c:numRef>
          </c:yVal>
          <c:smooth val="0"/>
        </c:ser>
        <c:ser>
          <c:idx val="3"/>
          <c:order val="3"/>
          <c:tx>
            <c:strRef>
              <c:f>'Fig. 1 Running Graph'!$E$1</c:f>
              <c:strCache>
                <c:ptCount val="1"/>
                <c:pt idx="0">
                  <c:v>EPO</c:v>
                </c:pt>
              </c:strCache>
            </c:strRef>
          </c:tx>
          <c:spPr>
            <a:ln w="19050" cap="rnd">
              <a:solidFill>
                <a:schemeClr val="accent4"/>
              </a:solidFill>
              <a:prstDash val="solid"/>
              <a:round/>
            </a:ln>
          </c:spPr>
          <c:marker>
            <c:symbol val="circle"/>
            <c:size val="5"/>
            <c:spPr>
              <a:solidFill>
                <a:schemeClr val="accent4"/>
              </a:solidFill>
              <a:ln w="9525">
                <a:solidFill>
                  <a:schemeClr val="accent4"/>
                </a:solidFill>
                <a:prstDash val="solid"/>
              </a:ln>
            </c:spPr>
          </c:marker>
          <c:xVal>
            <c:numRef>
              <c:f>'Fig. 1 Running Graph'!$A$2:$A$43</c:f>
              <c:numCache>
                <c:formatCode>m/d/yyyy</c:formatCode>
                <c:ptCount val="42"/>
                <c:pt idx="0">
                  <c:v>41775</c:v>
                </c:pt>
                <c:pt idx="1">
                  <c:v>41857</c:v>
                </c:pt>
                <c:pt idx="2">
                  <c:v>41858</c:v>
                </c:pt>
                <c:pt idx="3">
                  <c:v>42059</c:v>
                </c:pt>
                <c:pt idx="4">
                  <c:v>42094</c:v>
                </c:pt>
                <c:pt idx="5">
                  <c:v>42122</c:v>
                </c:pt>
                <c:pt idx="6">
                  <c:v>42150</c:v>
                </c:pt>
                <c:pt idx="7">
                  <c:v>42185</c:v>
                </c:pt>
                <c:pt idx="8">
                  <c:v>42213</c:v>
                </c:pt>
                <c:pt idx="9">
                  <c:v>42241</c:v>
                </c:pt>
                <c:pt idx="10">
                  <c:v>42276</c:v>
                </c:pt>
                <c:pt idx="11">
                  <c:v>42304</c:v>
                </c:pt>
                <c:pt idx="12">
                  <c:v>42332</c:v>
                </c:pt>
                <c:pt idx="13">
                  <c:v>42367</c:v>
                </c:pt>
                <c:pt idx="14">
                  <c:v>42389</c:v>
                </c:pt>
                <c:pt idx="15">
                  <c:v>42405</c:v>
                </c:pt>
                <c:pt idx="16">
                  <c:v>42429</c:v>
                </c:pt>
                <c:pt idx="17">
                  <c:v>42460</c:v>
                </c:pt>
                <c:pt idx="18">
                  <c:v>42486</c:v>
                </c:pt>
                <c:pt idx="19">
                  <c:v>42522</c:v>
                </c:pt>
                <c:pt idx="20">
                  <c:v>42527</c:v>
                </c:pt>
                <c:pt idx="21">
                  <c:v>42571</c:v>
                </c:pt>
                <c:pt idx="22">
                  <c:v>42650</c:v>
                </c:pt>
                <c:pt idx="23">
                  <c:v>42674</c:v>
                </c:pt>
                <c:pt idx="24">
                  <c:v>42703</c:v>
                </c:pt>
                <c:pt idx="25">
                  <c:v>42741</c:v>
                </c:pt>
                <c:pt idx="26">
                  <c:v>42766</c:v>
                </c:pt>
                <c:pt idx="27">
                  <c:v>42794</c:v>
                </c:pt>
                <c:pt idx="28">
                  <c:v>42852</c:v>
                </c:pt>
                <c:pt idx="29">
                  <c:v>42891</c:v>
                </c:pt>
                <c:pt idx="30">
                  <c:v>42958</c:v>
                </c:pt>
                <c:pt idx="31">
                  <c:v>43017</c:v>
                </c:pt>
                <c:pt idx="32">
                  <c:v>43099</c:v>
                </c:pt>
                <c:pt idx="33">
                  <c:v>43159</c:v>
                </c:pt>
                <c:pt idx="34">
                  <c:v>43188</c:v>
                </c:pt>
                <c:pt idx="35">
                  <c:v>43227</c:v>
                </c:pt>
                <c:pt idx="36">
                  <c:v>43228</c:v>
                </c:pt>
                <c:pt idx="37">
                  <c:v>43238</c:v>
                </c:pt>
                <c:pt idx="38">
                  <c:v>43308</c:v>
                </c:pt>
                <c:pt idx="39">
                  <c:v>43405</c:v>
                </c:pt>
                <c:pt idx="40">
                  <c:v>43435</c:v>
                </c:pt>
                <c:pt idx="41">
                  <c:v>43455</c:v>
                </c:pt>
              </c:numCache>
            </c:numRef>
          </c:xVal>
          <c:yVal>
            <c:numRef>
              <c:f>'Fig. 1 Running Graph'!$E$2:$E$43</c:f>
              <c:numCache>
                <c:formatCode>"$"#,##0</c:formatCode>
                <c:ptCount val="42"/>
                <c:pt idx="0">
                  <c:v>1056</c:v>
                </c:pt>
                <c:pt idx="1">
                  <c:v>1056</c:v>
                </c:pt>
                <c:pt idx="2">
                  <c:v>1056</c:v>
                </c:pt>
                <c:pt idx="3">
                  <c:v>1056</c:v>
                </c:pt>
                <c:pt idx="4">
                  <c:v>1056</c:v>
                </c:pt>
                <c:pt idx="5">
                  <c:v>1056</c:v>
                </c:pt>
                <c:pt idx="6">
                  <c:v>1055.7</c:v>
                </c:pt>
                <c:pt idx="7">
                  <c:v>1055.7</c:v>
                </c:pt>
                <c:pt idx="8">
                  <c:v>1055.7</c:v>
                </c:pt>
                <c:pt idx="9">
                  <c:v>1055.7</c:v>
                </c:pt>
                <c:pt idx="10">
                  <c:v>1055.7</c:v>
                </c:pt>
                <c:pt idx="11">
                  <c:v>1085.7</c:v>
                </c:pt>
                <c:pt idx="12">
                  <c:v>1085.7</c:v>
                </c:pt>
                <c:pt idx="13">
                  <c:v>1085.7</c:v>
                </c:pt>
                <c:pt idx="14">
                  <c:v>1086</c:v>
                </c:pt>
                <c:pt idx="15">
                  <c:v>1054.9000000000001</c:v>
                </c:pt>
                <c:pt idx="16">
                  <c:v>1054.9000000000001</c:v>
                </c:pt>
                <c:pt idx="17">
                  <c:v>1055</c:v>
                </c:pt>
                <c:pt idx="18">
                  <c:v>1055</c:v>
                </c:pt>
                <c:pt idx="19">
                  <c:v>1055</c:v>
                </c:pt>
                <c:pt idx="20">
                  <c:v>1055</c:v>
                </c:pt>
                <c:pt idx="21">
                  <c:v>1149</c:v>
                </c:pt>
                <c:pt idx="22">
                  <c:v>1233</c:v>
                </c:pt>
                <c:pt idx="23">
                  <c:v>894</c:v>
                </c:pt>
                <c:pt idx="24">
                  <c:v>1017</c:v>
                </c:pt>
                <c:pt idx="25">
                  <c:v>1017</c:v>
                </c:pt>
                <c:pt idx="26">
                  <c:v>933.77</c:v>
                </c:pt>
                <c:pt idx="27">
                  <c:v>933.77</c:v>
                </c:pt>
                <c:pt idx="28">
                  <c:v>875.97</c:v>
                </c:pt>
                <c:pt idx="29">
                  <c:v>875.97</c:v>
                </c:pt>
                <c:pt idx="30">
                  <c:v>1046</c:v>
                </c:pt>
                <c:pt idx="31">
                  <c:v>1014</c:v>
                </c:pt>
                <c:pt idx="32">
                  <c:v>747</c:v>
                </c:pt>
                <c:pt idx="33">
                  <c:v>701</c:v>
                </c:pt>
                <c:pt idx="34">
                  <c:v>1259</c:v>
                </c:pt>
                <c:pt idx="35">
                  <c:v>1182</c:v>
                </c:pt>
                <c:pt idx="36">
                  <c:v>1182</c:v>
                </c:pt>
                <c:pt idx="37">
                  <c:v>1099</c:v>
                </c:pt>
                <c:pt idx="38">
                  <c:v>1099</c:v>
                </c:pt>
                <c:pt idx="39">
                  <c:v>1047</c:v>
                </c:pt>
                <c:pt idx="40">
                  <c:v>1047</c:v>
                </c:pt>
                <c:pt idx="41">
                  <c:v>1047</c:v>
                </c:pt>
              </c:numCache>
            </c:numRef>
          </c:yVal>
          <c:smooth val="0"/>
        </c:ser>
        <c:ser>
          <c:idx val="4"/>
          <c:order val="4"/>
          <c:tx>
            <c:strRef>
              <c:f>'Fig. 1 Running Graph'!$F$1</c:f>
              <c:strCache>
                <c:ptCount val="1"/>
                <c:pt idx="0">
                  <c:v>SE</c:v>
                </c:pt>
              </c:strCache>
            </c:strRef>
          </c:tx>
          <c:spPr>
            <a:ln w="19050" cap="rnd">
              <a:solidFill>
                <a:schemeClr val="accent5"/>
              </a:solidFill>
              <a:prstDash val="solid"/>
              <a:round/>
            </a:ln>
          </c:spPr>
          <c:marker>
            <c:symbol val="circle"/>
            <c:size val="5"/>
            <c:spPr>
              <a:solidFill>
                <a:schemeClr val="accent5"/>
              </a:solidFill>
              <a:ln w="9525">
                <a:solidFill>
                  <a:schemeClr val="accent5"/>
                </a:solidFill>
                <a:prstDash val="solid"/>
              </a:ln>
            </c:spPr>
          </c:marker>
          <c:xVal>
            <c:numRef>
              <c:f>'Fig. 1 Running Graph'!$A$2:$A$43</c:f>
              <c:numCache>
                <c:formatCode>m/d/yyyy</c:formatCode>
                <c:ptCount val="42"/>
                <c:pt idx="0">
                  <c:v>41775</c:v>
                </c:pt>
                <c:pt idx="1">
                  <c:v>41857</c:v>
                </c:pt>
                <c:pt idx="2">
                  <c:v>41858</c:v>
                </c:pt>
                <c:pt idx="3">
                  <c:v>42059</c:v>
                </c:pt>
                <c:pt idx="4">
                  <c:v>42094</c:v>
                </c:pt>
                <c:pt idx="5">
                  <c:v>42122</c:v>
                </c:pt>
                <c:pt idx="6">
                  <c:v>42150</c:v>
                </c:pt>
                <c:pt idx="7">
                  <c:v>42185</c:v>
                </c:pt>
                <c:pt idx="8">
                  <c:v>42213</c:v>
                </c:pt>
                <c:pt idx="9">
                  <c:v>42241</c:v>
                </c:pt>
                <c:pt idx="10">
                  <c:v>42276</c:v>
                </c:pt>
                <c:pt idx="11">
                  <c:v>42304</c:v>
                </c:pt>
                <c:pt idx="12">
                  <c:v>42332</c:v>
                </c:pt>
                <c:pt idx="13">
                  <c:v>42367</c:v>
                </c:pt>
                <c:pt idx="14">
                  <c:v>42389</c:v>
                </c:pt>
                <c:pt idx="15">
                  <c:v>42405</c:v>
                </c:pt>
                <c:pt idx="16">
                  <c:v>42429</c:v>
                </c:pt>
                <c:pt idx="17">
                  <c:v>42460</c:v>
                </c:pt>
                <c:pt idx="18">
                  <c:v>42486</c:v>
                </c:pt>
                <c:pt idx="19">
                  <c:v>42522</c:v>
                </c:pt>
                <c:pt idx="20">
                  <c:v>42527</c:v>
                </c:pt>
                <c:pt idx="21">
                  <c:v>42571</c:v>
                </c:pt>
                <c:pt idx="22">
                  <c:v>42650</c:v>
                </c:pt>
                <c:pt idx="23">
                  <c:v>42674</c:v>
                </c:pt>
                <c:pt idx="24">
                  <c:v>42703</c:v>
                </c:pt>
                <c:pt idx="25">
                  <c:v>42741</c:v>
                </c:pt>
                <c:pt idx="26">
                  <c:v>42766</c:v>
                </c:pt>
                <c:pt idx="27">
                  <c:v>42794</c:v>
                </c:pt>
                <c:pt idx="28">
                  <c:v>42852</c:v>
                </c:pt>
                <c:pt idx="29">
                  <c:v>42891</c:v>
                </c:pt>
                <c:pt idx="30">
                  <c:v>42958</c:v>
                </c:pt>
                <c:pt idx="31">
                  <c:v>43017</c:v>
                </c:pt>
                <c:pt idx="32">
                  <c:v>43099</c:v>
                </c:pt>
                <c:pt idx="33">
                  <c:v>43159</c:v>
                </c:pt>
                <c:pt idx="34">
                  <c:v>43188</c:v>
                </c:pt>
                <c:pt idx="35">
                  <c:v>43227</c:v>
                </c:pt>
                <c:pt idx="36">
                  <c:v>43228</c:v>
                </c:pt>
                <c:pt idx="37">
                  <c:v>43238</c:v>
                </c:pt>
                <c:pt idx="38">
                  <c:v>43308</c:v>
                </c:pt>
                <c:pt idx="39">
                  <c:v>43405</c:v>
                </c:pt>
                <c:pt idx="40">
                  <c:v>43435</c:v>
                </c:pt>
                <c:pt idx="41">
                  <c:v>43455</c:v>
                </c:pt>
              </c:numCache>
            </c:numRef>
          </c:xVal>
          <c:yVal>
            <c:numRef>
              <c:f>'Fig. 1 Running Graph'!$F$2:$F$43</c:f>
              <c:numCache>
                <c:formatCode>"$"#,##0</c:formatCode>
                <c:ptCount val="42"/>
                <c:pt idx="0">
                  <c:v>4120</c:v>
                </c:pt>
                <c:pt idx="1">
                  <c:v>4602</c:v>
                </c:pt>
                <c:pt idx="2">
                  <c:v>4894</c:v>
                </c:pt>
                <c:pt idx="3">
                  <c:v>7593</c:v>
                </c:pt>
                <c:pt idx="4">
                  <c:v>7116</c:v>
                </c:pt>
                <c:pt idx="5">
                  <c:v>7116</c:v>
                </c:pt>
                <c:pt idx="6">
                  <c:v>7116.1</c:v>
                </c:pt>
                <c:pt idx="7">
                  <c:v>7116.1</c:v>
                </c:pt>
                <c:pt idx="8">
                  <c:v>7375.3</c:v>
                </c:pt>
                <c:pt idx="9">
                  <c:v>7664.2</c:v>
                </c:pt>
                <c:pt idx="10">
                  <c:v>7664.2</c:v>
                </c:pt>
                <c:pt idx="11">
                  <c:v>7664.2</c:v>
                </c:pt>
                <c:pt idx="12">
                  <c:v>7444.2</c:v>
                </c:pt>
                <c:pt idx="13">
                  <c:v>7634.2</c:v>
                </c:pt>
                <c:pt idx="14">
                  <c:v>7332</c:v>
                </c:pt>
                <c:pt idx="15">
                  <c:v>7334.2</c:v>
                </c:pt>
                <c:pt idx="16">
                  <c:v>7334.2</c:v>
                </c:pt>
                <c:pt idx="17">
                  <c:v>7284</c:v>
                </c:pt>
                <c:pt idx="18">
                  <c:v>7284</c:v>
                </c:pt>
                <c:pt idx="19">
                  <c:v>7277.75</c:v>
                </c:pt>
                <c:pt idx="20">
                  <c:v>7278</c:v>
                </c:pt>
                <c:pt idx="21">
                  <c:v>6747</c:v>
                </c:pt>
                <c:pt idx="22">
                  <c:v>7250</c:v>
                </c:pt>
                <c:pt idx="23">
                  <c:v>7250</c:v>
                </c:pt>
                <c:pt idx="24">
                  <c:v>7339</c:v>
                </c:pt>
                <c:pt idx="25">
                  <c:v>8825.9500000000007</c:v>
                </c:pt>
                <c:pt idx="26">
                  <c:v>8825.9500000000007</c:v>
                </c:pt>
                <c:pt idx="27">
                  <c:v>8729.75</c:v>
                </c:pt>
                <c:pt idx="28">
                  <c:v>8729.75</c:v>
                </c:pt>
                <c:pt idx="29">
                  <c:v>9889.85</c:v>
                </c:pt>
                <c:pt idx="30">
                  <c:v>11819</c:v>
                </c:pt>
                <c:pt idx="31">
                  <c:v>11832</c:v>
                </c:pt>
                <c:pt idx="32">
                  <c:v>12947</c:v>
                </c:pt>
                <c:pt idx="33">
                  <c:v>12947</c:v>
                </c:pt>
                <c:pt idx="34">
                  <c:v>13586</c:v>
                </c:pt>
                <c:pt idx="35">
                  <c:v>13586</c:v>
                </c:pt>
                <c:pt idx="36">
                  <c:v>9210</c:v>
                </c:pt>
                <c:pt idx="37">
                  <c:v>9210</c:v>
                </c:pt>
                <c:pt idx="38">
                  <c:v>9210</c:v>
                </c:pt>
                <c:pt idx="39">
                  <c:v>9210</c:v>
                </c:pt>
                <c:pt idx="40">
                  <c:v>9162</c:v>
                </c:pt>
                <c:pt idx="41">
                  <c:v>9162</c:v>
                </c:pt>
              </c:numCache>
            </c:numRef>
          </c:yVal>
          <c:smooth val="0"/>
        </c:ser>
        <c:ser>
          <c:idx val="5"/>
          <c:order val="5"/>
          <c:tx>
            <c:strRef>
              <c:f>'Fig. 1 Running Graph'!$G$1</c:f>
              <c:strCache>
                <c:ptCount val="1"/>
                <c:pt idx="0">
                  <c:v>Total</c:v>
                </c:pt>
              </c:strCache>
            </c:strRef>
          </c:tx>
          <c:spPr>
            <a:ln w="19050" cap="rnd">
              <a:solidFill>
                <a:schemeClr val="accent6"/>
              </a:solidFill>
              <a:prstDash val="solid"/>
              <a:round/>
            </a:ln>
          </c:spPr>
          <c:marker>
            <c:symbol val="circle"/>
            <c:size val="5"/>
            <c:spPr>
              <a:solidFill>
                <a:schemeClr val="accent6"/>
              </a:solidFill>
              <a:ln w="9525">
                <a:solidFill>
                  <a:schemeClr val="accent6"/>
                </a:solidFill>
                <a:prstDash val="solid"/>
              </a:ln>
            </c:spPr>
          </c:marker>
          <c:xVal>
            <c:numRef>
              <c:f>'Fig. 1 Running Graph'!$A$2:$A$43</c:f>
              <c:numCache>
                <c:formatCode>m/d/yyyy</c:formatCode>
                <c:ptCount val="42"/>
                <c:pt idx="0">
                  <c:v>41775</c:v>
                </c:pt>
                <c:pt idx="1">
                  <c:v>41857</c:v>
                </c:pt>
                <c:pt idx="2">
                  <c:v>41858</c:v>
                </c:pt>
                <c:pt idx="3">
                  <c:v>42059</c:v>
                </c:pt>
                <c:pt idx="4">
                  <c:v>42094</c:v>
                </c:pt>
                <c:pt idx="5">
                  <c:v>42122</c:v>
                </c:pt>
                <c:pt idx="6">
                  <c:v>42150</c:v>
                </c:pt>
                <c:pt idx="7">
                  <c:v>42185</c:v>
                </c:pt>
                <c:pt idx="8">
                  <c:v>42213</c:v>
                </c:pt>
                <c:pt idx="9">
                  <c:v>42241</c:v>
                </c:pt>
                <c:pt idx="10">
                  <c:v>42276</c:v>
                </c:pt>
                <c:pt idx="11">
                  <c:v>42304</c:v>
                </c:pt>
                <c:pt idx="12">
                  <c:v>42332</c:v>
                </c:pt>
                <c:pt idx="13">
                  <c:v>42367</c:v>
                </c:pt>
                <c:pt idx="14">
                  <c:v>42389</c:v>
                </c:pt>
                <c:pt idx="15">
                  <c:v>42405</c:v>
                </c:pt>
                <c:pt idx="16">
                  <c:v>42429</c:v>
                </c:pt>
                <c:pt idx="17">
                  <c:v>42460</c:v>
                </c:pt>
                <c:pt idx="18">
                  <c:v>42486</c:v>
                </c:pt>
                <c:pt idx="19">
                  <c:v>42522</c:v>
                </c:pt>
                <c:pt idx="20">
                  <c:v>42527</c:v>
                </c:pt>
                <c:pt idx="21">
                  <c:v>42571</c:v>
                </c:pt>
                <c:pt idx="22">
                  <c:v>42650</c:v>
                </c:pt>
                <c:pt idx="23">
                  <c:v>42674</c:v>
                </c:pt>
                <c:pt idx="24">
                  <c:v>42703</c:v>
                </c:pt>
                <c:pt idx="25">
                  <c:v>42741</c:v>
                </c:pt>
                <c:pt idx="26">
                  <c:v>42766</c:v>
                </c:pt>
                <c:pt idx="27">
                  <c:v>42794</c:v>
                </c:pt>
                <c:pt idx="28">
                  <c:v>42852</c:v>
                </c:pt>
                <c:pt idx="29">
                  <c:v>42891</c:v>
                </c:pt>
                <c:pt idx="30">
                  <c:v>42958</c:v>
                </c:pt>
                <c:pt idx="31">
                  <c:v>43017</c:v>
                </c:pt>
                <c:pt idx="32">
                  <c:v>43099</c:v>
                </c:pt>
                <c:pt idx="33">
                  <c:v>43159</c:v>
                </c:pt>
                <c:pt idx="34">
                  <c:v>43188</c:v>
                </c:pt>
                <c:pt idx="35">
                  <c:v>43227</c:v>
                </c:pt>
                <c:pt idx="36">
                  <c:v>43228</c:v>
                </c:pt>
                <c:pt idx="37">
                  <c:v>43238</c:v>
                </c:pt>
                <c:pt idx="38">
                  <c:v>43308</c:v>
                </c:pt>
                <c:pt idx="39">
                  <c:v>43405</c:v>
                </c:pt>
                <c:pt idx="40">
                  <c:v>43435</c:v>
                </c:pt>
                <c:pt idx="41">
                  <c:v>43455</c:v>
                </c:pt>
              </c:numCache>
            </c:numRef>
          </c:xVal>
          <c:yVal>
            <c:numRef>
              <c:f>'Fig. 1 Running Graph'!$G$2:$G$43</c:f>
              <c:numCache>
                <c:formatCode>"$"#,##0</c:formatCode>
                <c:ptCount val="42"/>
                <c:pt idx="0">
                  <c:v>37248</c:v>
                </c:pt>
                <c:pt idx="1">
                  <c:v>39525</c:v>
                </c:pt>
                <c:pt idx="2">
                  <c:v>40520</c:v>
                </c:pt>
                <c:pt idx="3">
                  <c:v>43436</c:v>
                </c:pt>
                <c:pt idx="4">
                  <c:v>43410</c:v>
                </c:pt>
                <c:pt idx="5">
                  <c:v>43554</c:v>
                </c:pt>
                <c:pt idx="6">
                  <c:v>43286.149999999987</c:v>
                </c:pt>
                <c:pt idx="7">
                  <c:v>43286.149999999987</c:v>
                </c:pt>
                <c:pt idx="8">
                  <c:v>43545.35</c:v>
                </c:pt>
                <c:pt idx="9">
                  <c:v>43834.249999999993</c:v>
                </c:pt>
                <c:pt idx="10">
                  <c:v>43199.349999999991</c:v>
                </c:pt>
                <c:pt idx="11">
                  <c:v>45729.5</c:v>
                </c:pt>
                <c:pt idx="12">
                  <c:v>46167.959999999992</c:v>
                </c:pt>
                <c:pt idx="13">
                  <c:v>49245.959999999992</c:v>
                </c:pt>
                <c:pt idx="14">
                  <c:v>48559</c:v>
                </c:pt>
                <c:pt idx="15">
                  <c:v>47630.1</c:v>
                </c:pt>
                <c:pt idx="16">
                  <c:v>47630.1</c:v>
                </c:pt>
                <c:pt idx="17">
                  <c:v>47580</c:v>
                </c:pt>
                <c:pt idx="18">
                  <c:v>47580</c:v>
                </c:pt>
                <c:pt idx="19">
                  <c:v>46314.71</c:v>
                </c:pt>
                <c:pt idx="20">
                  <c:v>46669</c:v>
                </c:pt>
                <c:pt idx="21">
                  <c:v>46138</c:v>
                </c:pt>
                <c:pt idx="22">
                  <c:v>47133</c:v>
                </c:pt>
                <c:pt idx="23">
                  <c:v>45306</c:v>
                </c:pt>
                <c:pt idx="24">
                  <c:v>51825</c:v>
                </c:pt>
                <c:pt idx="25">
                  <c:v>53642.7</c:v>
                </c:pt>
                <c:pt idx="26">
                  <c:v>53135.8</c:v>
                </c:pt>
                <c:pt idx="27">
                  <c:v>53108.88</c:v>
                </c:pt>
                <c:pt idx="28">
                  <c:v>52022.15</c:v>
                </c:pt>
                <c:pt idx="29">
                  <c:v>41752.269999999997</c:v>
                </c:pt>
                <c:pt idx="30">
                  <c:v>44519.9</c:v>
                </c:pt>
                <c:pt idx="31">
                  <c:v>44432</c:v>
                </c:pt>
                <c:pt idx="32">
                  <c:v>45803</c:v>
                </c:pt>
                <c:pt idx="33">
                  <c:v>45898</c:v>
                </c:pt>
                <c:pt idx="34">
                  <c:v>48254</c:v>
                </c:pt>
                <c:pt idx="35">
                  <c:v>50192</c:v>
                </c:pt>
                <c:pt idx="36">
                  <c:v>45816</c:v>
                </c:pt>
                <c:pt idx="37">
                  <c:v>43768</c:v>
                </c:pt>
                <c:pt idx="38">
                  <c:v>43087</c:v>
                </c:pt>
                <c:pt idx="39">
                  <c:v>39459</c:v>
                </c:pt>
                <c:pt idx="40">
                  <c:v>39410</c:v>
                </c:pt>
                <c:pt idx="41">
                  <c:v>39410</c:v>
                </c:pt>
              </c:numCache>
            </c:numRef>
          </c:yVal>
          <c:smooth val="0"/>
        </c:ser>
        <c:ser>
          <c:idx val="6"/>
          <c:order val="6"/>
          <c:tx>
            <c:strRef>
              <c:f>'Fig. 1 Running Graph'!$H$1</c:f>
              <c:strCache>
                <c:ptCount val="1"/>
                <c:pt idx="0">
                  <c:v>Top 50</c:v>
                </c:pt>
              </c:strCache>
            </c:strRef>
          </c:tx>
          <c:spPr>
            <a:ln w="19050" cap="rnd">
              <a:solidFill>
                <a:schemeClr val="accent1">
                  <a:lumMod val="60000"/>
                </a:schemeClr>
              </a:solidFill>
              <a:prstDash val="solid"/>
              <a:round/>
            </a:ln>
          </c:spPr>
          <c:marker>
            <c:symbol val="circle"/>
            <c:size val="5"/>
            <c:spPr>
              <a:solidFill>
                <a:schemeClr val="accent1">
                  <a:lumMod val="60000"/>
                </a:schemeClr>
              </a:solidFill>
              <a:ln w="9525">
                <a:solidFill>
                  <a:schemeClr val="accent1">
                    <a:lumMod val="60000"/>
                  </a:schemeClr>
                </a:solidFill>
                <a:prstDash val="solid"/>
              </a:ln>
            </c:spPr>
          </c:marker>
          <c:xVal>
            <c:numRef>
              <c:f>'Fig. 1 Running Graph'!$A$2:$A$43</c:f>
              <c:numCache>
                <c:formatCode>m/d/yyyy</c:formatCode>
                <c:ptCount val="42"/>
                <c:pt idx="0">
                  <c:v>41775</c:v>
                </c:pt>
                <c:pt idx="1">
                  <c:v>41857</c:v>
                </c:pt>
                <c:pt idx="2">
                  <c:v>41858</c:v>
                </c:pt>
                <c:pt idx="3">
                  <c:v>42059</c:v>
                </c:pt>
                <c:pt idx="4">
                  <c:v>42094</c:v>
                </c:pt>
                <c:pt idx="5">
                  <c:v>42122</c:v>
                </c:pt>
                <c:pt idx="6">
                  <c:v>42150</c:v>
                </c:pt>
                <c:pt idx="7">
                  <c:v>42185</c:v>
                </c:pt>
                <c:pt idx="8">
                  <c:v>42213</c:v>
                </c:pt>
                <c:pt idx="9">
                  <c:v>42241</c:v>
                </c:pt>
                <c:pt idx="10">
                  <c:v>42276</c:v>
                </c:pt>
                <c:pt idx="11">
                  <c:v>42304</c:v>
                </c:pt>
                <c:pt idx="12">
                  <c:v>42332</c:v>
                </c:pt>
                <c:pt idx="13">
                  <c:v>42367</c:v>
                </c:pt>
                <c:pt idx="14">
                  <c:v>42389</c:v>
                </c:pt>
                <c:pt idx="15">
                  <c:v>42405</c:v>
                </c:pt>
                <c:pt idx="16">
                  <c:v>42429</c:v>
                </c:pt>
                <c:pt idx="17">
                  <c:v>42460</c:v>
                </c:pt>
                <c:pt idx="18">
                  <c:v>42486</c:v>
                </c:pt>
                <c:pt idx="19">
                  <c:v>42522</c:v>
                </c:pt>
                <c:pt idx="20">
                  <c:v>42527</c:v>
                </c:pt>
                <c:pt idx="21">
                  <c:v>42571</c:v>
                </c:pt>
                <c:pt idx="22">
                  <c:v>42650</c:v>
                </c:pt>
                <c:pt idx="23">
                  <c:v>42674</c:v>
                </c:pt>
                <c:pt idx="24">
                  <c:v>42703</c:v>
                </c:pt>
                <c:pt idx="25">
                  <c:v>42741</c:v>
                </c:pt>
                <c:pt idx="26">
                  <c:v>42766</c:v>
                </c:pt>
                <c:pt idx="27">
                  <c:v>42794</c:v>
                </c:pt>
                <c:pt idx="28">
                  <c:v>42852</c:v>
                </c:pt>
                <c:pt idx="29">
                  <c:v>42891</c:v>
                </c:pt>
                <c:pt idx="30">
                  <c:v>42958</c:v>
                </c:pt>
                <c:pt idx="31">
                  <c:v>43017</c:v>
                </c:pt>
                <c:pt idx="32">
                  <c:v>43099</c:v>
                </c:pt>
                <c:pt idx="33">
                  <c:v>43159</c:v>
                </c:pt>
                <c:pt idx="34">
                  <c:v>43188</c:v>
                </c:pt>
                <c:pt idx="35">
                  <c:v>43227</c:v>
                </c:pt>
                <c:pt idx="36">
                  <c:v>43228</c:v>
                </c:pt>
                <c:pt idx="37">
                  <c:v>43238</c:v>
                </c:pt>
                <c:pt idx="38">
                  <c:v>43308</c:v>
                </c:pt>
                <c:pt idx="39">
                  <c:v>43405</c:v>
                </c:pt>
                <c:pt idx="40">
                  <c:v>43435</c:v>
                </c:pt>
                <c:pt idx="41">
                  <c:v>43455</c:v>
                </c:pt>
              </c:numCache>
            </c:numRef>
          </c:xVal>
          <c:yVal>
            <c:numRef>
              <c:f>'Fig. 1 Running Graph'!$H$2:$H$43</c:f>
              <c:numCache>
                <c:formatCode>"$"#,##0</c:formatCode>
                <c:ptCount val="42"/>
                <c:pt idx="36">
                  <c:v>37052</c:v>
                </c:pt>
                <c:pt idx="37">
                  <c:v>37052</c:v>
                </c:pt>
                <c:pt idx="38">
                  <c:v>35160</c:v>
                </c:pt>
                <c:pt idx="39">
                  <c:v>32000</c:v>
                </c:pt>
                <c:pt idx="40">
                  <c:v>32000</c:v>
                </c:pt>
                <c:pt idx="41">
                  <c:v>32000</c:v>
                </c:pt>
              </c:numCache>
            </c:numRef>
          </c:yVal>
          <c:smooth val="0"/>
        </c:ser>
        <c:dLbls>
          <c:showLegendKey val="0"/>
          <c:showVal val="0"/>
          <c:showCatName val="0"/>
          <c:showSerName val="0"/>
          <c:showPercent val="0"/>
          <c:showBubbleSize val="0"/>
        </c:dLbls>
        <c:axId val="203163152"/>
        <c:axId val="203163712"/>
      </c:scatterChart>
      <c:valAx>
        <c:axId val="203163152"/>
        <c:scaling>
          <c:orientation val="minMax"/>
        </c:scaling>
        <c:delete val="0"/>
        <c:axPos val="b"/>
        <c:majorGridlines>
          <c:spPr>
            <a:ln w="9525" cap="flat" cmpd="sng" algn="ctr">
              <a:solidFill>
                <a:schemeClr val="tx1">
                  <a:lumMod val="15000"/>
                  <a:lumOff val="85000"/>
                </a:schemeClr>
              </a:solidFill>
              <a:prstDash val="solid"/>
              <a:round/>
            </a:ln>
          </c:spPr>
        </c:majorGridlines>
        <c:title>
          <c:tx>
            <c:rich>
              <a:bodyPr rot="0" spcFirstLastPara="1" vertOverflow="ellipsis" vert="horz" wrap="square" anchor="ctr" anchorCtr="1"/>
              <a:lstStyle/>
              <a:p>
                <a:pPr>
                  <a:defRPr sz="1000" b="0" i="0" strike="noStrike" kern="1200" baseline="0">
                    <a:solidFill>
                      <a:schemeClr val="tx1">
                        <a:lumMod val="65000"/>
                        <a:lumOff val="35000"/>
                      </a:schemeClr>
                    </a:solidFill>
                    <a:latin typeface="+mn-lt"/>
                    <a:ea typeface="+mn-ea"/>
                    <a:cs typeface="+mn-cs"/>
                  </a:defRPr>
                </a:pPr>
                <a:r>
                  <a:rPr lang="en-US"/>
                  <a:t>Months</a:t>
                </a:r>
              </a:p>
            </c:rich>
          </c:tx>
          <c:overlay val="0"/>
          <c:spPr>
            <a:noFill/>
            <a:ln>
              <a:noFill/>
              <a:prstDash val="solid"/>
            </a:ln>
          </c:spPr>
        </c:title>
        <c:numFmt formatCode="[$-409]mmm\-yy;@" sourceLinked="0"/>
        <c:majorTickMark val="none"/>
        <c:minorTickMark val="none"/>
        <c:tickLblPos val="nextTo"/>
        <c:spPr>
          <a:noFill/>
          <a:ln w="9525" cap="flat" cmpd="sng" algn="ctr">
            <a:solidFill>
              <a:schemeClr val="tx1">
                <a:lumMod val="25000"/>
                <a:lumOff val="75000"/>
              </a:schemeClr>
            </a:solidFill>
            <a:prstDash val="solid"/>
            <a:roun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mn-lt"/>
                <a:ea typeface="+mn-ea"/>
                <a:cs typeface="+mn-cs"/>
              </a:defRPr>
            </a:pPr>
            <a:endParaRPr lang="en-US"/>
          </a:p>
        </c:txPr>
        <c:crossAx val="203163712"/>
        <c:crosses val="autoZero"/>
        <c:crossBetween val="midCat"/>
      </c:valAx>
      <c:valAx>
        <c:axId val="203163712"/>
        <c:scaling>
          <c:orientation val="minMax"/>
        </c:scaling>
        <c:delete val="0"/>
        <c:axPos val="l"/>
        <c:majorGridlines>
          <c:spPr>
            <a:ln w="9525" cap="flat" cmpd="sng" algn="ctr">
              <a:solidFill>
                <a:schemeClr val="tx1">
                  <a:lumMod val="15000"/>
                  <a:lumOff val="85000"/>
                </a:schemeClr>
              </a:solidFill>
              <a:prstDash val="solid"/>
              <a:round/>
            </a:ln>
          </c:spPr>
        </c:majorGridlines>
        <c:title>
          <c:tx>
            <c:rich>
              <a:bodyPr rot="-5400000" spcFirstLastPara="1" vertOverflow="ellipsis" vert="horz" wrap="square" anchor="ctr" anchorCtr="1"/>
              <a:lstStyle/>
              <a:p>
                <a:pPr>
                  <a:defRPr sz="1000" b="0" i="0" strike="noStrike" kern="1200" baseline="0">
                    <a:solidFill>
                      <a:schemeClr val="tx1">
                        <a:lumMod val="65000"/>
                        <a:lumOff val="35000"/>
                      </a:schemeClr>
                    </a:solidFill>
                    <a:latin typeface="+mn-lt"/>
                    <a:ea typeface="+mn-ea"/>
                    <a:cs typeface="+mn-cs"/>
                  </a:defRPr>
                </a:pPr>
                <a:r>
                  <a:rPr lang="en-US"/>
                  <a:t>Probability Weighted Exposure ($K)</a:t>
                </a:r>
              </a:p>
            </c:rich>
          </c:tx>
          <c:overlay val="0"/>
          <c:spPr>
            <a:noFill/>
            <a:ln>
              <a:noFill/>
              <a:prstDash val="solid"/>
            </a:ln>
          </c:spPr>
        </c:title>
        <c:numFmt formatCode="&quot;$&quot;#,##0" sourceLinked="1"/>
        <c:majorTickMark val="none"/>
        <c:minorTickMark val="none"/>
        <c:tickLblPos val="nextTo"/>
        <c:spPr>
          <a:noFill/>
          <a:ln w="9525" cap="flat" cmpd="sng" algn="ctr">
            <a:solidFill>
              <a:schemeClr val="tx1">
                <a:lumMod val="25000"/>
                <a:lumOff val="75000"/>
              </a:schemeClr>
            </a:solidFill>
            <a:prstDash val="solid"/>
            <a:roun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mn-lt"/>
                <a:ea typeface="+mn-ea"/>
                <a:cs typeface="+mn-cs"/>
              </a:defRPr>
            </a:pPr>
            <a:endParaRPr lang="en-US"/>
          </a:p>
        </c:txPr>
        <c:crossAx val="203163152"/>
        <c:crosses val="autoZero"/>
        <c:crossBetween val="midCat"/>
      </c:valAx>
    </c:plotArea>
    <c:legend>
      <c:legendPos val="r"/>
      <c:overlay val="0"/>
      <c:spPr>
        <a:noFill/>
        <a:ln>
          <a:noFill/>
          <a:prstDash val="solid"/>
        </a:ln>
      </c:spPr>
      <c:txPr>
        <a:bodyPr rot="0" spcFirstLastPara="1" vertOverflow="ellipsis" vert="horz" wrap="square" anchor="ctr" anchorCtr="1"/>
        <a:lstStyle/>
        <a:p>
          <a:pPr>
            <a:defRPr sz="900" b="0" i="0"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542924</xdr:colOff>
      <xdr:row>4</xdr:row>
      <xdr:rowOff>47625</xdr:rowOff>
    </xdr:from>
    <xdr:to>
      <xdr:col>20</xdr:col>
      <xdr:colOff>438149</xdr:colOff>
      <xdr:row>24</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1" displayName="Table1" ref="A1:H43" totalsRowShown="0">
  <autoFilter ref="A1:H43"/>
  <tableColumns count="8">
    <tableColumn id="1" name="Date" dataDxfId="7"/>
    <tableColumn id="2" name="PMO" dataDxfId="6"/>
    <tableColumn id="3" name="DM" dataDxfId="5"/>
    <tableColumn id="4" name="T&amp;S" dataDxfId="4"/>
    <tableColumn id="5" name="EPO" dataDxfId="3"/>
    <tableColumn id="6" name="SE" dataDxfId="2"/>
    <tableColumn id="7" name="Total" dataDxfId="1"/>
    <tableColumn id="8" name="Top 50"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jira.lsstcorp.org/projects/RM?selectedItem=com.ja.jira.plugin.report.riskmanagement:RiskManagementTab"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abSelected="1" workbookViewId="0">
      <selection activeCell="A2" sqref="A2:H2"/>
    </sheetView>
  </sheetViews>
  <sheetFormatPr defaultRowHeight="15"/>
  <cols>
    <col min="1" max="8" width="16.85546875" customWidth="1"/>
  </cols>
  <sheetData>
    <row r="1" spans="1:8" ht="51" customHeight="1">
      <c r="A1" s="54" t="s">
        <v>0</v>
      </c>
      <c r="B1" s="53"/>
      <c r="C1" s="53"/>
      <c r="D1" s="53"/>
      <c r="E1" s="53"/>
      <c r="F1" s="53"/>
      <c r="G1" s="53"/>
      <c r="H1" s="53"/>
    </row>
    <row r="2" spans="1:8" ht="135" customHeight="1">
      <c r="A2" s="52" t="str">
        <f>IF('Table 1'!H8=0,"This file is the template that the Python ReportData script will use to format its output.
Go through each tab to find the relevant information for that section of the report.","This file is the generated report data from the Report Data Python script.
Copy the relevant tables into the Word document to create the report.")</f>
        <v>This file is the generated report data from the Report Data Python script.
Copy the relevant tables into the Word document to create the report.</v>
      </c>
      <c r="B2" s="53"/>
      <c r="C2" s="53"/>
      <c r="D2" s="53"/>
      <c r="E2" s="53"/>
      <c r="F2" s="53"/>
      <c r="G2" s="53"/>
      <c r="H2" s="53"/>
    </row>
    <row r="3" spans="1:8" ht="23.25" customHeight="1">
      <c r="A3" s="56" t="s">
        <v>1</v>
      </c>
      <c r="B3" s="53"/>
      <c r="C3" s="53"/>
      <c r="D3" s="53"/>
      <c r="E3" s="55">
        <f>'Table 1'!H8-'Table 2'!H8</f>
        <v>23190.900000000005</v>
      </c>
      <c r="F3" s="53"/>
      <c r="G3" s="53"/>
      <c r="H3" s="53"/>
    </row>
    <row r="4" spans="1:8" ht="15" customHeight="1">
      <c r="A4" s="57" t="s">
        <v>2</v>
      </c>
      <c r="B4" s="58" t="s">
        <v>3</v>
      </c>
      <c r="C4" s="53"/>
      <c r="D4" s="53"/>
      <c r="E4" s="53"/>
      <c r="F4" s="53"/>
      <c r="G4" s="53"/>
      <c r="H4" s="53"/>
    </row>
    <row r="5" spans="1:8">
      <c r="A5" s="53"/>
      <c r="B5" s="53"/>
      <c r="C5" s="53"/>
      <c r="D5" s="53"/>
      <c r="E5" s="53"/>
      <c r="F5" s="53"/>
      <c r="G5" s="53"/>
      <c r="H5" s="53"/>
    </row>
    <row r="6" spans="1:8">
      <c r="A6" s="53"/>
      <c r="B6" s="59" t="s">
        <v>4</v>
      </c>
      <c r="C6" s="53"/>
      <c r="D6" s="53"/>
      <c r="E6" s="53"/>
      <c r="F6" s="53"/>
      <c r="G6" s="53"/>
      <c r="H6" s="53"/>
    </row>
  </sheetData>
  <mergeCells count="7">
    <mergeCell ref="A2:H2"/>
    <mergeCell ref="A1:H1"/>
    <mergeCell ref="E3:H3"/>
    <mergeCell ref="A3:D3"/>
    <mergeCell ref="A4:A6"/>
    <mergeCell ref="B4:H5"/>
    <mergeCell ref="B6:H6"/>
  </mergeCells>
  <hyperlinks>
    <hyperlink ref="B6" r:id="rId1"/>
  </hyperlinks>
  <pageMargins left="0.7" right="0.7" top="0.75" bottom="0.75" header="0.3" footer="0.3"/>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15"/>
  <cols>
    <col min="1" max="1" width="10.7109375" bestFit="1" customWidth="1"/>
  </cols>
  <sheetData>
    <row r="1" spans="1:8">
      <c r="A1" t="s">
        <v>180</v>
      </c>
      <c r="B1" t="s">
        <v>514</v>
      </c>
      <c r="C1" t="s">
        <v>515</v>
      </c>
      <c r="D1" t="s">
        <v>516</v>
      </c>
      <c r="E1" t="s">
        <v>517</v>
      </c>
      <c r="F1" t="s">
        <v>518</v>
      </c>
      <c r="G1" t="s">
        <v>519</v>
      </c>
      <c r="H1" t="s">
        <v>520</v>
      </c>
    </row>
    <row r="2" spans="1:8">
      <c r="A2" s="1">
        <v>41775</v>
      </c>
      <c r="B2" s="46">
        <v>4142</v>
      </c>
      <c r="C2" s="46">
        <v>14005</v>
      </c>
      <c r="D2" s="46">
        <v>13925</v>
      </c>
      <c r="E2" s="46">
        <v>1056</v>
      </c>
      <c r="F2" s="46">
        <v>4120</v>
      </c>
      <c r="G2" s="46">
        <v>37248</v>
      </c>
      <c r="H2" s="46"/>
    </row>
    <row r="3" spans="1:8">
      <c r="A3" s="1">
        <v>41857</v>
      </c>
      <c r="B3" s="46">
        <v>5669</v>
      </c>
      <c r="C3" s="46">
        <v>14273</v>
      </c>
      <c r="D3" s="46">
        <v>13925</v>
      </c>
      <c r="E3" s="46">
        <v>1056</v>
      </c>
      <c r="F3" s="46">
        <v>4602</v>
      </c>
      <c r="G3" s="46">
        <v>39525</v>
      </c>
      <c r="H3" s="46"/>
    </row>
    <row r="4" spans="1:8">
      <c r="A4" s="1">
        <v>41858</v>
      </c>
      <c r="B4" s="46">
        <v>6372</v>
      </c>
      <c r="C4" s="46">
        <v>14273</v>
      </c>
      <c r="D4" s="46">
        <v>13925</v>
      </c>
      <c r="E4" s="46">
        <v>1056</v>
      </c>
      <c r="F4" s="46">
        <v>4894</v>
      </c>
      <c r="G4" s="46">
        <v>40520</v>
      </c>
      <c r="H4" s="46"/>
    </row>
    <row r="5" spans="1:8">
      <c r="A5" s="1">
        <v>42059</v>
      </c>
      <c r="B5" s="46">
        <v>6372</v>
      </c>
      <c r="C5" s="46">
        <v>14273</v>
      </c>
      <c r="D5" s="46">
        <v>14142</v>
      </c>
      <c r="E5" s="46">
        <v>1056</v>
      </c>
      <c r="F5" s="46">
        <v>7593</v>
      </c>
      <c r="G5" s="46">
        <v>43436</v>
      </c>
      <c r="H5" s="46"/>
    </row>
    <row r="6" spans="1:8">
      <c r="A6" s="1">
        <v>42094</v>
      </c>
      <c r="B6" s="46">
        <v>6372</v>
      </c>
      <c r="C6" s="46">
        <v>14643</v>
      </c>
      <c r="D6" s="46">
        <v>14223</v>
      </c>
      <c r="E6" s="46">
        <v>1056</v>
      </c>
      <c r="F6" s="46">
        <v>7116</v>
      </c>
      <c r="G6" s="46">
        <v>43410</v>
      </c>
      <c r="H6" s="46"/>
    </row>
    <row r="7" spans="1:8">
      <c r="A7" s="1">
        <v>42122</v>
      </c>
      <c r="B7" s="46">
        <v>6372</v>
      </c>
      <c r="C7" s="46">
        <v>14799</v>
      </c>
      <c r="D7" s="46">
        <v>14211</v>
      </c>
      <c r="E7" s="46">
        <v>1056</v>
      </c>
      <c r="F7" s="46">
        <v>7116</v>
      </c>
      <c r="G7" s="46">
        <v>43554</v>
      </c>
      <c r="H7" s="46"/>
    </row>
    <row r="8" spans="1:8">
      <c r="A8" s="1">
        <v>42150</v>
      </c>
      <c r="B8" s="46">
        <v>5877.23</v>
      </c>
      <c r="C8" s="46">
        <v>14799.12</v>
      </c>
      <c r="D8" s="46">
        <v>14438</v>
      </c>
      <c r="E8" s="46">
        <v>1055.7</v>
      </c>
      <c r="F8" s="46">
        <v>7116.1</v>
      </c>
      <c r="G8" s="46">
        <v>43286.149999999987</v>
      </c>
      <c r="H8" s="46"/>
    </row>
    <row r="9" spans="1:8">
      <c r="A9" s="1">
        <v>42185</v>
      </c>
      <c r="B9" s="46">
        <v>5877.23</v>
      </c>
      <c r="C9" s="46">
        <v>14799.12</v>
      </c>
      <c r="D9" s="46">
        <v>14438</v>
      </c>
      <c r="E9" s="46">
        <v>1055.7</v>
      </c>
      <c r="F9" s="46">
        <v>7116.1</v>
      </c>
      <c r="G9" s="46">
        <v>43286.149999999987</v>
      </c>
      <c r="H9" s="46"/>
    </row>
    <row r="10" spans="1:8">
      <c r="A10" s="1">
        <v>42213</v>
      </c>
      <c r="B10" s="46">
        <v>5877.23</v>
      </c>
      <c r="C10" s="46">
        <v>14799.12</v>
      </c>
      <c r="D10" s="46">
        <v>14438</v>
      </c>
      <c r="E10" s="46">
        <v>1055.7</v>
      </c>
      <c r="F10" s="46">
        <v>7375.3</v>
      </c>
      <c r="G10" s="46">
        <v>43545.35</v>
      </c>
      <c r="H10" s="46"/>
    </row>
    <row r="11" spans="1:8">
      <c r="A11" s="1">
        <v>42241</v>
      </c>
      <c r="B11" s="46">
        <v>5877.23</v>
      </c>
      <c r="C11" s="46">
        <v>14799.12</v>
      </c>
      <c r="D11" s="46">
        <v>14438</v>
      </c>
      <c r="E11" s="46">
        <v>1055.7</v>
      </c>
      <c r="F11" s="46">
        <v>7664.2</v>
      </c>
      <c r="G11" s="46">
        <v>43834.249999999993</v>
      </c>
      <c r="H11" s="46"/>
    </row>
    <row r="12" spans="1:8">
      <c r="A12" s="1">
        <v>42276</v>
      </c>
      <c r="B12" s="46">
        <v>5877.23</v>
      </c>
      <c r="C12" s="46">
        <v>14164.22</v>
      </c>
      <c r="D12" s="46">
        <v>14438</v>
      </c>
      <c r="E12" s="46">
        <v>1055.7</v>
      </c>
      <c r="F12" s="46">
        <v>7664.2</v>
      </c>
      <c r="G12" s="46">
        <v>43199.349999999991</v>
      </c>
      <c r="H12" s="46"/>
    </row>
    <row r="13" spans="1:8">
      <c r="A13" s="1">
        <v>42304</v>
      </c>
      <c r="B13" s="46">
        <v>6700.53</v>
      </c>
      <c r="C13" s="46">
        <v>14083.37</v>
      </c>
      <c r="D13" s="46">
        <v>16195.7</v>
      </c>
      <c r="E13" s="46">
        <v>1085.7</v>
      </c>
      <c r="F13" s="46">
        <v>7664.2</v>
      </c>
      <c r="G13" s="46">
        <v>45729.5</v>
      </c>
      <c r="H13" s="46"/>
    </row>
    <row r="14" spans="1:8">
      <c r="A14" s="1">
        <v>42332</v>
      </c>
      <c r="B14" s="46">
        <v>6700.53</v>
      </c>
      <c r="C14" s="46">
        <v>14746.23</v>
      </c>
      <c r="D14" s="46">
        <v>16191.3</v>
      </c>
      <c r="E14" s="46">
        <v>1085.7</v>
      </c>
      <c r="F14" s="46">
        <v>7444.2</v>
      </c>
      <c r="G14" s="46">
        <v>46167.959999999992</v>
      </c>
      <c r="H14" s="46"/>
    </row>
    <row r="15" spans="1:8">
      <c r="A15" s="1">
        <v>42367</v>
      </c>
      <c r="B15" s="46">
        <v>6700.53</v>
      </c>
      <c r="C15" s="46">
        <v>17409.23</v>
      </c>
      <c r="D15" s="46">
        <v>16416.3</v>
      </c>
      <c r="E15" s="46">
        <v>1085.7</v>
      </c>
      <c r="F15" s="46">
        <v>7634.2</v>
      </c>
      <c r="G15" s="46">
        <v>49245.959999999992</v>
      </c>
      <c r="H15" s="46"/>
    </row>
    <row r="16" spans="1:8">
      <c r="A16" s="1">
        <v>42389</v>
      </c>
      <c r="B16" s="46">
        <v>6701</v>
      </c>
      <c r="C16" s="46">
        <v>17409</v>
      </c>
      <c r="D16" s="46">
        <v>16031</v>
      </c>
      <c r="E16" s="46">
        <v>1086</v>
      </c>
      <c r="F16" s="46">
        <v>7332</v>
      </c>
      <c r="G16" s="46">
        <v>48559</v>
      </c>
      <c r="H16" s="46"/>
    </row>
    <row r="17" spans="1:8">
      <c r="A17" s="1">
        <v>42405</v>
      </c>
      <c r="B17" s="46">
        <v>5801</v>
      </c>
      <c r="C17" s="46">
        <v>17409</v>
      </c>
      <c r="D17" s="46">
        <v>16031</v>
      </c>
      <c r="E17" s="46">
        <v>1054.9000000000001</v>
      </c>
      <c r="F17" s="46">
        <v>7334.2</v>
      </c>
      <c r="G17" s="46">
        <v>47630.1</v>
      </c>
      <c r="H17" s="46"/>
    </row>
    <row r="18" spans="1:8">
      <c r="A18" s="1">
        <v>42429</v>
      </c>
      <c r="B18" s="46">
        <v>5801</v>
      </c>
      <c r="C18" s="46">
        <v>17409</v>
      </c>
      <c r="D18" s="46">
        <v>16031</v>
      </c>
      <c r="E18" s="46">
        <v>1054.9000000000001</v>
      </c>
      <c r="F18" s="46">
        <v>7334.2</v>
      </c>
      <c r="G18" s="46">
        <v>47630.1</v>
      </c>
      <c r="H18" s="46"/>
    </row>
    <row r="19" spans="1:8">
      <c r="A19" s="1">
        <v>42460</v>
      </c>
      <c r="B19" s="46">
        <v>5801</v>
      </c>
      <c r="C19" s="46">
        <v>17409</v>
      </c>
      <c r="D19" s="46">
        <v>16031</v>
      </c>
      <c r="E19" s="46">
        <v>1055</v>
      </c>
      <c r="F19" s="46">
        <v>7284</v>
      </c>
      <c r="G19" s="46">
        <v>47580</v>
      </c>
      <c r="H19" s="46"/>
    </row>
    <row r="20" spans="1:8">
      <c r="A20" s="1">
        <v>42486</v>
      </c>
      <c r="B20" s="46">
        <v>5801</v>
      </c>
      <c r="C20" s="46">
        <v>17409</v>
      </c>
      <c r="D20" s="46">
        <v>16031</v>
      </c>
      <c r="E20" s="46">
        <v>1055</v>
      </c>
      <c r="F20" s="46">
        <v>7284</v>
      </c>
      <c r="G20" s="46">
        <v>47580</v>
      </c>
      <c r="H20" s="46"/>
    </row>
    <row r="21" spans="1:8">
      <c r="A21" s="1">
        <v>42522</v>
      </c>
      <c r="B21" s="46">
        <v>5801</v>
      </c>
      <c r="C21" s="46">
        <v>17563.98</v>
      </c>
      <c r="D21" s="46">
        <v>14616.98</v>
      </c>
      <c r="E21" s="46">
        <v>1055</v>
      </c>
      <c r="F21" s="46">
        <v>7277.75</v>
      </c>
      <c r="G21" s="46">
        <v>46314.71</v>
      </c>
      <c r="H21" s="46"/>
    </row>
    <row r="22" spans="1:8">
      <c r="A22" s="1">
        <v>42527</v>
      </c>
      <c r="B22" s="46">
        <v>5801</v>
      </c>
      <c r="C22" s="46">
        <v>17564</v>
      </c>
      <c r="D22" s="46">
        <v>14971</v>
      </c>
      <c r="E22" s="46">
        <v>1055</v>
      </c>
      <c r="F22" s="46">
        <v>7278</v>
      </c>
      <c r="G22" s="46">
        <v>46669</v>
      </c>
      <c r="H22" s="46"/>
    </row>
    <row r="23" spans="1:8">
      <c r="A23" s="1">
        <v>42571</v>
      </c>
      <c r="B23" s="46">
        <v>5442</v>
      </c>
      <c r="C23" s="46">
        <v>17670</v>
      </c>
      <c r="D23" s="46">
        <v>15130</v>
      </c>
      <c r="E23" s="46">
        <v>1149</v>
      </c>
      <c r="F23" s="46">
        <v>6747</v>
      </c>
      <c r="G23" s="46">
        <v>46138</v>
      </c>
      <c r="H23" s="46"/>
    </row>
    <row r="24" spans="1:8">
      <c r="A24" s="1">
        <v>42650</v>
      </c>
      <c r="B24" s="46">
        <v>5850</v>
      </c>
      <c r="C24" s="46">
        <v>17670</v>
      </c>
      <c r="D24" s="46">
        <v>15130</v>
      </c>
      <c r="E24" s="46">
        <v>1233</v>
      </c>
      <c r="F24" s="46">
        <v>7250</v>
      </c>
      <c r="G24" s="46">
        <v>47133</v>
      </c>
      <c r="H24" s="46"/>
    </row>
    <row r="25" spans="1:8">
      <c r="A25" s="1">
        <v>42674</v>
      </c>
      <c r="B25" s="46">
        <v>5850</v>
      </c>
      <c r="C25" s="46">
        <v>17670</v>
      </c>
      <c r="D25" s="46">
        <v>13642</v>
      </c>
      <c r="E25" s="46">
        <v>894</v>
      </c>
      <c r="F25" s="46">
        <v>7250</v>
      </c>
      <c r="G25" s="46">
        <v>45306</v>
      </c>
      <c r="H25" s="46"/>
    </row>
    <row r="26" spans="1:8">
      <c r="A26" s="1">
        <v>42703</v>
      </c>
      <c r="B26" s="46">
        <v>5850</v>
      </c>
      <c r="C26" s="46">
        <v>22829</v>
      </c>
      <c r="D26" s="46">
        <v>14790</v>
      </c>
      <c r="E26" s="46">
        <v>1017</v>
      </c>
      <c r="F26" s="46">
        <v>7339</v>
      </c>
      <c r="G26" s="46">
        <v>51825</v>
      </c>
      <c r="H26" s="46"/>
    </row>
    <row r="27" spans="1:8">
      <c r="A27" s="1">
        <v>42741</v>
      </c>
      <c r="B27" s="46">
        <v>6180.75</v>
      </c>
      <c r="C27" s="46">
        <v>22829</v>
      </c>
      <c r="D27" s="46">
        <v>14790</v>
      </c>
      <c r="E27" s="46">
        <v>1017</v>
      </c>
      <c r="F27" s="46">
        <v>8825.9500000000007</v>
      </c>
      <c r="G27" s="46">
        <v>53642.7</v>
      </c>
      <c r="H27" s="46"/>
    </row>
    <row r="28" spans="1:8">
      <c r="A28" s="1">
        <v>42766</v>
      </c>
      <c r="B28" s="46">
        <v>6180.75</v>
      </c>
      <c r="C28" s="46">
        <v>22829</v>
      </c>
      <c r="D28" s="46">
        <v>14366.33</v>
      </c>
      <c r="E28" s="46">
        <v>933.77</v>
      </c>
      <c r="F28" s="46">
        <v>8825.9500000000007</v>
      </c>
      <c r="G28" s="46">
        <v>53135.8</v>
      </c>
      <c r="H28" s="46"/>
    </row>
    <row r="29" spans="1:8">
      <c r="A29" s="1">
        <v>42794</v>
      </c>
      <c r="B29" s="46">
        <v>6180.75</v>
      </c>
      <c r="C29" s="46">
        <v>22602.28</v>
      </c>
      <c r="D29" s="46">
        <v>14662.33</v>
      </c>
      <c r="E29" s="46">
        <v>933.77</v>
      </c>
      <c r="F29" s="46">
        <v>8729.75</v>
      </c>
      <c r="G29" s="46">
        <v>53108.88</v>
      </c>
      <c r="H29" s="46"/>
    </row>
    <row r="30" spans="1:8">
      <c r="A30" s="1">
        <v>42852</v>
      </c>
      <c r="B30" s="46">
        <v>6180.75</v>
      </c>
      <c r="C30" s="46">
        <v>22602.28</v>
      </c>
      <c r="D30" s="46">
        <v>13633.4</v>
      </c>
      <c r="E30" s="46">
        <v>875.97</v>
      </c>
      <c r="F30" s="46">
        <v>8729.75</v>
      </c>
      <c r="G30" s="46">
        <v>52022.15</v>
      </c>
      <c r="H30" s="46"/>
    </row>
    <row r="31" spans="1:8">
      <c r="A31" s="1">
        <v>42891</v>
      </c>
      <c r="B31" s="46">
        <v>6180.75</v>
      </c>
      <c r="C31" s="46">
        <v>12003.9</v>
      </c>
      <c r="D31" s="46">
        <v>12801.8</v>
      </c>
      <c r="E31" s="46">
        <v>875.97</v>
      </c>
      <c r="F31" s="46">
        <v>9889.85</v>
      </c>
      <c r="G31" s="46">
        <v>41752.269999999997</v>
      </c>
      <c r="H31" s="46"/>
    </row>
    <row r="32" spans="1:8">
      <c r="A32" s="1">
        <v>42958</v>
      </c>
      <c r="B32" s="46">
        <v>7601</v>
      </c>
      <c r="C32" s="46">
        <v>12003.9</v>
      </c>
      <c r="D32" s="46">
        <v>12050</v>
      </c>
      <c r="E32" s="46">
        <v>1046</v>
      </c>
      <c r="F32" s="46">
        <v>11819</v>
      </c>
      <c r="G32" s="46">
        <v>44519.9</v>
      </c>
      <c r="H32" s="46"/>
    </row>
    <row r="33" spans="1:15">
      <c r="A33" s="1">
        <v>43017</v>
      </c>
      <c r="B33" s="46">
        <v>7601</v>
      </c>
      <c r="C33" s="46">
        <v>12000</v>
      </c>
      <c r="D33" s="46">
        <v>11985</v>
      </c>
      <c r="E33" s="46">
        <v>1014</v>
      </c>
      <c r="F33" s="46">
        <v>11832</v>
      </c>
      <c r="G33" s="46">
        <v>44432</v>
      </c>
      <c r="H33" s="46"/>
    </row>
    <row r="34" spans="1:15">
      <c r="A34" s="1">
        <v>43099</v>
      </c>
      <c r="B34" s="46">
        <v>7601</v>
      </c>
      <c r="C34" s="46">
        <v>11782</v>
      </c>
      <c r="D34" s="46">
        <v>12726</v>
      </c>
      <c r="E34" s="46">
        <v>747</v>
      </c>
      <c r="F34" s="46">
        <v>12947</v>
      </c>
      <c r="G34" s="46">
        <v>45803</v>
      </c>
      <c r="H34" s="46"/>
    </row>
    <row r="35" spans="1:15">
      <c r="A35" s="1">
        <v>43159</v>
      </c>
      <c r="B35" s="46">
        <v>7601</v>
      </c>
      <c r="C35" s="46">
        <v>11923</v>
      </c>
      <c r="D35" s="46">
        <v>12726</v>
      </c>
      <c r="E35" s="46">
        <v>701</v>
      </c>
      <c r="F35" s="46">
        <v>12947</v>
      </c>
      <c r="G35" s="46">
        <v>45898</v>
      </c>
      <c r="H35" s="46"/>
    </row>
    <row r="36" spans="1:15">
      <c r="A36" s="1">
        <v>43188</v>
      </c>
      <c r="B36" s="46">
        <v>7601</v>
      </c>
      <c r="C36" s="46">
        <v>12866</v>
      </c>
      <c r="D36" s="46">
        <v>12942</v>
      </c>
      <c r="E36" s="46">
        <v>1259</v>
      </c>
      <c r="F36" s="46">
        <v>13586</v>
      </c>
      <c r="G36" s="46">
        <f>SUM(Table1[[#This Row],[PMO]:[SE]])</f>
        <v>48254</v>
      </c>
      <c r="H36" s="46"/>
    </row>
    <row r="37" spans="1:15">
      <c r="A37" s="1">
        <v>43227</v>
      </c>
      <c r="B37" s="46">
        <v>9616</v>
      </c>
      <c r="C37" s="46">
        <v>12866</v>
      </c>
      <c r="D37" s="46">
        <v>12942</v>
      </c>
      <c r="E37" s="46">
        <v>1182</v>
      </c>
      <c r="F37" s="46">
        <v>13586</v>
      </c>
      <c r="G37" s="46">
        <f>SUM(Table1[[#This Row],[PMO]:[SE]])</f>
        <v>50192</v>
      </c>
      <c r="H37" s="46"/>
    </row>
    <row r="38" spans="1:15">
      <c r="A38" s="1">
        <v>43228</v>
      </c>
      <c r="B38" s="46">
        <v>9616</v>
      </c>
      <c r="C38" s="46">
        <v>12866</v>
      </c>
      <c r="D38" s="46">
        <v>12942</v>
      </c>
      <c r="E38" s="46">
        <v>1182</v>
      </c>
      <c r="F38" s="46">
        <v>9210</v>
      </c>
      <c r="G38" s="46">
        <f>SUM(Table1[[#This Row],[PMO]:[SE]])</f>
        <v>45816</v>
      </c>
      <c r="H38" s="46">
        <v>37052</v>
      </c>
      <c r="O38" s="47"/>
    </row>
    <row r="39" spans="1:15">
      <c r="A39" s="1">
        <v>43238</v>
      </c>
      <c r="B39" s="46">
        <v>9616</v>
      </c>
      <c r="C39" s="46">
        <v>12866</v>
      </c>
      <c r="D39" s="46">
        <v>10977</v>
      </c>
      <c r="E39" s="46">
        <v>1099</v>
      </c>
      <c r="F39" s="46">
        <v>9210</v>
      </c>
      <c r="G39" s="46">
        <f>SUM(Table1[[#This Row],[PMO]:[SE]])</f>
        <v>43768</v>
      </c>
      <c r="H39" s="46">
        <v>37052</v>
      </c>
      <c r="O39" s="47"/>
    </row>
    <row r="40" spans="1:15">
      <c r="A40" s="1">
        <v>43308</v>
      </c>
      <c r="B40" s="46">
        <v>8935</v>
      </c>
      <c r="C40" s="46">
        <v>12866</v>
      </c>
      <c r="D40" s="46">
        <v>10977</v>
      </c>
      <c r="E40" s="46">
        <v>1099</v>
      </c>
      <c r="F40" s="46">
        <v>9210</v>
      </c>
      <c r="G40" s="46">
        <f>SUM(Table1[[#This Row],[PMO]:[SE]])</f>
        <v>43087</v>
      </c>
      <c r="H40" s="46">
        <v>35160</v>
      </c>
      <c r="O40" s="47"/>
    </row>
    <row r="41" spans="1:15">
      <c r="A41" s="1">
        <v>43405</v>
      </c>
      <c r="B41" s="46">
        <v>8683</v>
      </c>
      <c r="C41" s="46">
        <v>11920</v>
      </c>
      <c r="D41" s="46">
        <v>8599</v>
      </c>
      <c r="E41" s="46">
        <v>1047</v>
      </c>
      <c r="F41" s="46">
        <v>9210</v>
      </c>
      <c r="G41" s="46">
        <v>39459</v>
      </c>
      <c r="H41" s="46">
        <v>32000</v>
      </c>
      <c r="O41" s="47"/>
    </row>
    <row r="42" spans="1:15">
      <c r="A42" s="1">
        <v>43435</v>
      </c>
      <c r="B42" s="46">
        <v>8683</v>
      </c>
      <c r="C42" s="46">
        <v>11920</v>
      </c>
      <c r="D42" s="46">
        <v>8598</v>
      </c>
      <c r="E42" s="46">
        <v>1047</v>
      </c>
      <c r="F42" s="46">
        <v>9162</v>
      </c>
      <c r="G42" s="46">
        <v>39410</v>
      </c>
      <c r="H42" s="46">
        <v>32000</v>
      </c>
      <c r="O42" s="47"/>
    </row>
    <row r="43" spans="1:15">
      <c r="A43" s="1">
        <v>43455</v>
      </c>
      <c r="B43" s="46">
        <v>8683</v>
      </c>
      <c r="C43" s="46">
        <v>11920</v>
      </c>
      <c r="D43" s="46">
        <v>8598</v>
      </c>
      <c r="E43" s="46">
        <v>1047</v>
      </c>
      <c r="F43" s="46">
        <v>9162</v>
      </c>
      <c r="G43" s="46">
        <v>39410</v>
      </c>
      <c r="H43" s="46">
        <v>32000</v>
      </c>
    </row>
  </sheetData>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80"/>
  <sheetViews>
    <sheetView workbookViewId="0"/>
  </sheetViews>
  <sheetFormatPr defaultRowHeight="15"/>
  <sheetData>
    <row r="2" spans="1:20">
      <c r="A2" s="31" t="s">
        <v>92</v>
      </c>
      <c r="B2" s="31" t="s">
        <v>99</v>
      </c>
      <c r="C2" s="31" t="s">
        <v>521</v>
      </c>
      <c r="D2" s="31" t="s">
        <v>522</v>
      </c>
      <c r="E2" s="31" t="s">
        <v>523</v>
      </c>
      <c r="F2" s="31" t="s">
        <v>98</v>
      </c>
      <c r="G2" s="31" t="s">
        <v>97</v>
      </c>
      <c r="H2" s="31" t="s">
        <v>524</v>
      </c>
      <c r="I2" s="31" t="s">
        <v>94</v>
      </c>
      <c r="J2" s="31" t="s">
        <v>525</v>
      </c>
      <c r="K2" s="31" t="s">
        <v>526</v>
      </c>
      <c r="L2" s="31" t="s">
        <v>527</v>
      </c>
      <c r="M2" s="31" t="s">
        <v>14</v>
      </c>
      <c r="N2" s="31" t="s">
        <v>93</v>
      </c>
      <c r="O2" s="31" t="s">
        <v>96</v>
      </c>
      <c r="P2" s="31" t="s">
        <v>30</v>
      </c>
      <c r="Q2" s="31" t="s">
        <v>528</v>
      </c>
      <c r="R2" s="31" t="s">
        <v>529</v>
      </c>
      <c r="S2" s="31" t="s">
        <v>530</v>
      </c>
      <c r="T2" s="31" t="s">
        <v>531</v>
      </c>
    </row>
    <row r="3" spans="1:20">
      <c r="A3" t="s">
        <v>100</v>
      </c>
      <c r="B3">
        <v>120</v>
      </c>
      <c r="C3">
        <v>3</v>
      </c>
      <c r="D3" t="s">
        <v>532</v>
      </c>
      <c r="E3">
        <v>2.5</v>
      </c>
      <c r="F3">
        <v>100</v>
      </c>
      <c r="G3" t="s">
        <v>103</v>
      </c>
      <c r="H3">
        <v>5.5</v>
      </c>
      <c r="I3" t="s">
        <v>533</v>
      </c>
      <c r="K3" s="51">
        <v>43649.678680555553</v>
      </c>
      <c r="L3" t="s">
        <v>7</v>
      </c>
      <c r="M3" t="s">
        <v>22</v>
      </c>
      <c r="N3" t="s">
        <v>101</v>
      </c>
      <c r="O3" s="51">
        <v>43525</v>
      </c>
      <c r="P3" t="s">
        <v>102</v>
      </c>
      <c r="Q3" t="s">
        <v>534</v>
      </c>
      <c r="R3" t="s">
        <v>535</v>
      </c>
      <c r="S3">
        <v>2.5000000000000001E-2</v>
      </c>
      <c r="T3">
        <v>1</v>
      </c>
    </row>
    <row r="4" spans="1:20">
      <c r="A4" t="s">
        <v>104</v>
      </c>
      <c r="B4">
        <v>0</v>
      </c>
      <c r="C4">
        <v>0</v>
      </c>
      <c r="D4" t="s">
        <v>532</v>
      </c>
      <c r="E4">
        <v>0</v>
      </c>
      <c r="F4">
        <v>0</v>
      </c>
      <c r="G4" t="s">
        <v>107</v>
      </c>
      <c r="H4">
        <v>169.2</v>
      </c>
      <c r="I4" t="s">
        <v>536</v>
      </c>
      <c r="K4" s="51">
        <v>43671.89825231483</v>
      </c>
      <c r="L4" t="s">
        <v>7</v>
      </c>
      <c r="M4" t="s">
        <v>22</v>
      </c>
      <c r="N4" t="s">
        <v>105</v>
      </c>
      <c r="O4" s="51">
        <v>43586</v>
      </c>
      <c r="P4" t="s">
        <v>106</v>
      </c>
      <c r="Q4" t="s">
        <v>537</v>
      </c>
      <c r="R4" t="s">
        <v>535</v>
      </c>
      <c r="S4">
        <v>0.37</v>
      </c>
      <c r="T4">
        <v>0</v>
      </c>
    </row>
    <row r="5" spans="1:20">
      <c r="A5" t="s">
        <v>108</v>
      </c>
      <c r="B5">
        <v>0</v>
      </c>
      <c r="C5">
        <v>0</v>
      </c>
      <c r="D5" t="s">
        <v>532</v>
      </c>
      <c r="E5">
        <v>0</v>
      </c>
      <c r="F5">
        <v>0</v>
      </c>
      <c r="G5" t="s">
        <v>107</v>
      </c>
      <c r="H5">
        <v>178.5</v>
      </c>
      <c r="I5" t="s">
        <v>538</v>
      </c>
      <c r="K5" s="51">
        <v>43671.897928240738</v>
      </c>
      <c r="L5" t="s">
        <v>7</v>
      </c>
      <c r="M5" t="s">
        <v>22</v>
      </c>
      <c r="N5" t="s">
        <v>109</v>
      </c>
      <c r="O5" s="51">
        <v>43586</v>
      </c>
      <c r="P5" t="s">
        <v>110</v>
      </c>
      <c r="Q5" t="s">
        <v>539</v>
      </c>
      <c r="R5" t="s">
        <v>535</v>
      </c>
      <c r="S5">
        <v>0.37</v>
      </c>
      <c r="T5">
        <v>0</v>
      </c>
    </row>
    <row r="6" spans="1:20">
      <c r="A6" t="s">
        <v>111</v>
      </c>
      <c r="B6">
        <v>600</v>
      </c>
      <c r="C6">
        <v>15</v>
      </c>
      <c r="D6" t="s">
        <v>532</v>
      </c>
      <c r="E6">
        <v>2.5</v>
      </c>
      <c r="F6">
        <v>100</v>
      </c>
      <c r="G6" t="s">
        <v>103</v>
      </c>
      <c r="H6">
        <v>17.5</v>
      </c>
      <c r="I6" t="s">
        <v>540</v>
      </c>
      <c r="K6" s="51">
        <v>43649.67869212963</v>
      </c>
      <c r="L6" t="s">
        <v>7</v>
      </c>
      <c r="M6" t="s">
        <v>22</v>
      </c>
      <c r="N6" t="s">
        <v>112</v>
      </c>
      <c r="O6" s="51">
        <v>43617</v>
      </c>
      <c r="P6" t="s">
        <v>106</v>
      </c>
      <c r="Q6" t="s">
        <v>541</v>
      </c>
      <c r="R6" t="s">
        <v>535</v>
      </c>
      <c r="S6">
        <v>2.5000000000000001E-2</v>
      </c>
      <c r="T6">
        <v>2</v>
      </c>
    </row>
    <row r="7" spans="1:20">
      <c r="A7" t="s">
        <v>113</v>
      </c>
      <c r="B7">
        <v>160</v>
      </c>
      <c r="C7">
        <v>59.2</v>
      </c>
      <c r="D7" t="s">
        <v>532</v>
      </c>
      <c r="E7">
        <v>92.5</v>
      </c>
      <c r="F7">
        <v>250</v>
      </c>
      <c r="G7" t="s">
        <v>107</v>
      </c>
      <c r="H7">
        <v>151.69999999999999</v>
      </c>
      <c r="I7" t="s">
        <v>542</v>
      </c>
      <c r="K7" s="51">
        <v>43649.678738425922</v>
      </c>
      <c r="L7" t="s">
        <v>7</v>
      </c>
      <c r="M7" t="s">
        <v>22</v>
      </c>
      <c r="N7" t="s">
        <v>114</v>
      </c>
      <c r="O7" s="51">
        <v>43617</v>
      </c>
      <c r="P7" t="s">
        <v>115</v>
      </c>
      <c r="Q7" t="s">
        <v>543</v>
      </c>
      <c r="R7" t="s">
        <v>535</v>
      </c>
      <c r="S7">
        <v>0.37</v>
      </c>
      <c r="T7">
        <v>4</v>
      </c>
    </row>
    <row r="8" spans="1:20">
      <c r="A8" t="s">
        <v>116</v>
      </c>
      <c r="B8">
        <v>400</v>
      </c>
      <c r="C8">
        <v>10</v>
      </c>
      <c r="D8" t="s">
        <v>532</v>
      </c>
      <c r="E8">
        <v>5</v>
      </c>
      <c r="F8">
        <v>200</v>
      </c>
      <c r="G8" t="s">
        <v>103</v>
      </c>
      <c r="H8">
        <v>15</v>
      </c>
      <c r="I8" t="s">
        <v>544</v>
      </c>
      <c r="K8" s="51">
        <v>43649.678831018522</v>
      </c>
      <c r="L8" t="s">
        <v>7</v>
      </c>
      <c r="M8" t="s">
        <v>22</v>
      </c>
      <c r="N8" t="s">
        <v>117</v>
      </c>
      <c r="O8" s="51">
        <v>43647</v>
      </c>
      <c r="P8" t="s">
        <v>106</v>
      </c>
      <c r="Q8" t="s">
        <v>545</v>
      </c>
      <c r="R8" t="s">
        <v>535</v>
      </c>
      <c r="S8">
        <v>2.5000000000000001E-2</v>
      </c>
      <c r="T8">
        <v>2</v>
      </c>
    </row>
    <row r="9" spans="1:20">
      <c r="A9" t="s">
        <v>461</v>
      </c>
      <c r="B9">
        <v>0</v>
      </c>
      <c r="C9">
        <v>0</v>
      </c>
      <c r="D9" t="s">
        <v>546</v>
      </c>
      <c r="E9">
        <v>56.25</v>
      </c>
      <c r="F9">
        <v>750</v>
      </c>
      <c r="G9" t="s">
        <v>120</v>
      </c>
      <c r="H9">
        <v>56.25</v>
      </c>
      <c r="K9" s="51">
        <v>43649.678344907406</v>
      </c>
      <c r="L9" t="s">
        <v>7</v>
      </c>
      <c r="M9" t="s">
        <v>22</v>
      </c>
      <c r="N9" t="s">
        <v>547</v>
      </c>
      <c r="O9" s="51">
        <v>43647</v>
      </c>
      <c r="P9" t="s">
        <v>115</v>
      </c>
      <c r="Q9" t="s">
        <v>548</v>
      </c>
      <c r="R9" t="s">
        <v>535</v>
      </c>
      <c r="S9">
        <v>7.4999999999999997E-2</v>
      </c>
      <c r="T9">
        <v>4</v>
      </c>
    </row>
    <row r="10" spans="1:20">
      <c r="A10" t="s">
        <v>118</v>
      </c>
      <c r="B10">
        <v>120</v>
      </c>
      <c r="C10">
        <v>9</v>
      </c>
      <c r="D10" t="s">
        <v>532</v>
      </c>
      <c r="E10">
        <v>7.5</v>
      </c>
      <c r="F10">
        <v>100</v>
      </c>
      <c r="G10" t="s">
        <v>120</v>
      </c>
      <c r="H10">
        <v>16.5</v>
      </c>
      <c r="K10" s="51">
        <v>43665.21162037037</v>
      </c>
      <c r="L10" t="s">
        <v>7</v>
      </c>
      <c r="M10" t="s">
        <v>22</v>
      </c>
      <c r="N10" t="s">
        <v>119</v>
      </c>
      <c r="O10" s="51">
        <v>43677</v>
      </c>
      <c r="P10" t="s">
        <v>102</v>
      </c>
      <c r="Q10" t="s">
        <v>549</v>
      </c>
      <c r="R10" t="s">
        <v>535</v>
      </c>
      <c r="S10">
        <v>7.4999999999999997E-2</v>
      </c>
      <c r="T10">
        <v>2</v>
      </c>
    </row>
    <row r="11" spans="1:20">
      <c r="A11" t="s">
        <v>50</v>
      </c>
      <c r="B11">
        <v>2400</v>
      </c>
      <c r="C11">
        <v>888</v>
      </c>
      <c r="D11" t="s">
        <v>532</v>
      </c>
      <c r="E11">
        <v>0</v>
      </c>
      <c r="F11">
        <v>0</v>
      </c>
      <c r="G11" t="s">
        <v>107</v>
      </c>
      <c r="H11">
        <v>888</v>
      </c>
      <c r="K11" s="51">
        <v>43649.678935185177</v>
      </c>
      <c r="L11" t="s">
        <v>7</v>
      </c>
      <c r="M11" t="s">
        <v>21</v>
      </c>
      <c r="N11" t="s">
        <v>52</v>
      </c>
      <c r="O11" s="51">
        <v>43677</v>
      </c>
      <c r="P11" t="s">
        <v>51</v>
      </c>
      <c r="Q11" t="s">
        <v>550</v>
      </c>
      <c r="R11" t="s">
        <v>535</v>
      </c>
      <c r="S11">
        <v>0.37</v>
      </c>
      <c r="T11">
        <v>0</v>
      </c>
    </row>
    <row r="12" spans="1:20">
      <c r="A12" t="s">
        <v>121</v>
      </c>
      <c r="B12">
        <v>0</v>
      </c>
      <c r="C12">
        <v>0</v>
      </c>
      <c r="D12" t="s">
        <v>532</v>
      </c>
      <c r="E12">
        <v>185</v>
      </c>
      <c r="F12">
        <v>500</v>
      </c>
      <c r="G12" t="s">
        <v>107</v>
      </c>
      <c r="H12">
        <v>185</v>
      </c>
      <c r="I12" t="s">
        <v>551</v>
      </c>
      <c r="J12" t="s">
        <v>450</v>
      </c>
      <c r="K12" s="51">
        <v>43649.678553240738</v>
      </c>
      <c r="L12" t="s">
        <v>7</v>
      </c>
      <c r="M12" t="s">
        <v>22</v>
      </c>
      <c r="N12" t="s">
        <v>122</v>
      </c>
      <c r="O12" s="51">
        <v>43678</v>
      </c>
      <c r="P12" t="s">
        <v>123</v>
      </c>
      <c r="Q12" t="s">
        <v>552</v>
      </c>
      <c r="R12" t="s">
        <v>535</v>
      </c>
      <c r="S12">
        <v>0.37</v>
      </c>
      <c r="T12">
        <v>4</v>
      </c>
    </row>
    <row r="13" spans="1:20">
      <c r="A13" t="s">
        <v>53</v>
      </c>
      <c r="B13">
        <v>1800</v>
      </c>
      <c r="C13">
        <v>666</v>
      </c>
      <c r="D13" t="s">
        <v>532</v>
      </c>
      <c r="E13">
        <v>185</v>
      </c>
      <c r="F13">
        <v>500</v>
      </c>
      <c r="G13" t="s">
        <v>107</v>
      </c>
      <c r="H13">
        <v>851</v>
      </c>
      <c r="I13" t="s">
        <v>553</v>
      </c>
      <c r="K13" s="51">
        <v>43649.678518518522</v>
      </c>
      <c r="L13" t="s">
        <v>7</v>
      </c>
      <c r="M13" t="s">
        <v>22</v>
      </c>
      <c r="N13" t="s">
        <v>55</v>
      </c>
      <c r="O13" s="51">
        <v>43678</v>
      </c>
      <c r="P13" t="s">
        <v>54</v>
      </c>
      <c r="Q13" t="s">
        <v>554</v>
      </c>
      <c r="R13" t="s">
        <v>535</v>
      </c>
      <c r="S13">
        <v>0.37</v>
      </c>
      <c r="T13">
        <v>12</v>
      </c>
    </row>
    <row r="14" spans="1:20">
      <c r="A14" t="s">
        <v>314</v>
      </c>
      <c r="B14">
        <v>360</v>
      </c>
      <c r="C14">
        <v>61.2</v>
      </c>
      <c r="D14" t="s">
        <v>546</v>
      </c>
      <c r="E14">
        <v>0</v>
      </c>
      <c r="F14">
        <v>0</v>
      </c>
      <c r="G14" t="s">
        <v>127</v>
      </c>
      <c r="H14">
        <v>61.2</v>
      </c>
      <c r="I14" t="s">
        <v>555</v>
      </c>
      <c r="K14" s="51">
        <v>43649.678668981483</v>
      </c>
      <c r="L14" t="s">
        <v>7</v>
      </c>
      <c r="M14" t="s">
        <v>18</v>
      </c>
      <c r="N14" t="s">
        <v>556</v>
      </c>
      <c r="O14" s="51">
        <v>43678</v>
      </c>
      <c r="P14" t="s">
        <v>557</v>
      </c>
      <c r="Q14" t="s">
        <v>558</v>
      </c>
      <c r="R14" t="s">
        <v>535</v>
      </c>
      <c r="S14">
        <v>0.17</v>
      </c>
      <c r="T14">
        <v>0</v>
      </c>
    </row>
    <row r="15" spans="1:20">
      <c r="A15" t="s">
        <v>395</v>
      </c>
      <c r="B15">
        <v>480</v>
      </c>
      <c r="C15">
        <v>177.6</v>
      </c>
      <c r="D15" t="s">
        <v>546</v>
      </c>
      <c r="E15">
        <v>0</v>
      </c>
      <c r="F15">
        <v>0</v>
      </c>
      <c r="G15" t="s">
        <v>107</v>
      </c>
      <c r="H15">
        <v>177.6</v>
      </c>
      <c r="I15" t="s">
        <v>559</v>
      </c>
      <c r="K15" s="51">
        <v>43649.678773148153</v>
      </c>
      <c r="L15" t="s">
        <v>7</v>
      </c>
      <c r="M15" t="s">
        <v>19</v>
      </c>
      <c r="N15" t="s">
        <v>560</v>
      </c>
      <c r="O15" s="51">
        <v>43709</v>
      </c>
      <c r="P15" t="s">
        <v>428</v>
      </c>
      <c r="Q15" t="s">
        <v>561</v>
      </c>
      <c r="R15" t="s">
        <v>535</v>
      </c>
      <c r="S15">
        <v>0.37</v>
      </c>
      <c r="T15">
        <v>0</v>
      </c>
    </row>
    <row r="16" spans="1:20">
      <c r="A16" t="s">
        <v>124</v>
      </c>
      <c r="B16">
        <v>900</v>
      </c>
      <c r="C16">
        <v>153</v>
      </c>
      <c r="D16" t="s">
        <v>532</v>
      </c>
      <c r="E16">
        <v>0</v>
      </c>
      <c r="F16">
        <v>0</v>
      </c>
      <c r="G16" t="s">
        <v>127</v>
      </c>
      <c r="H16">
        <v>153</v>
      </c>
      <c r="K16" s="51">
        <v>43648.877141203702</v>
      </c>
      <c r="L16" t="s">
        <v>7</v>
      </c>
      <c r="M16" t="s">
        <v>22</v>
      </c>
      <c r="N16" t="s">
        <v>125</v>
      </c>
      <c r="O16" s="51">
        <v>43738</v>
      </c>
      <c r="P16" t="s">
        <v>126</v>
      </c>
      <c r="Q16" t="s">
        <v>562</v>
      </c>
      <c r="R16" t="s">
        <v>535</v>
      </c>
      <c r="S16">
        <v>0.17</v>
      </c>
      <c r="T16">
        <v>0</v>
      </c>
    </row>
    <row r="17" spans="1:20">
      <c r="A17" t="s">
        <v>128</v>
      </c>
      <c r="B17">
        <v>0</v>
      </c>
      <c r="C17">
        <v>0</v>
      </c>
      <c r="D17" t="s">
        <v>532</v>
      </c>
      <c r="E17">
        <v>37.5</v>
      </c>
      <c r="F17">
        <v>500</v>
      </c>
      <c r="G17" t="s">
        <v>120</v>
      </c>
      <c r="H17">
        <v>37.5</v>
      </c>
      <c r="I17" t="s">
        <v>563</v>
      </c>
      <c r="J17" t="s">
        <v>564</v>
      </c>
      <c r="K17" s="51">
        <v>43649.678333333337</v>
      </c>
      <c r="L17" t="s">
        <v>7</v>
      </c>
      <c r="M17" t="s">
        <v>18</v>
      </c>
      <c r="N17" t="s">
        <v>129</v>
      </c>
      <c r="O17" s="51">
        <v>43738</v>
      </c>
      <c r="P17" t="s">
        <v>130</v>
      </c>
      <c r="Q17" t="s">
        <v>565</v>
      </c>
      <c r="R17" t="s">
        <v>535</v>
      </c>
      <c r="S17">
        <v>7.4999999999999997E-2</v>
      </c>
      <c r="T17">
        <v>2</v>
      </c>
    </row>
    <row r="18" spans="1:20">
      <c r="A18" t="s">
        <v>131</v>
      </c>
      <c r="B18">
        <v>0</v>
      </c>
      <c r="C18">
        <v>0</v>
      </c>
      <c r="D18" t="s">
        <v>532</v>
      </c>
      <c r="E18">
        <v>472.5</v>
      </c>
      <c r="F18">
        <v>750</v>
      </c>
      <c r="G18" t="s">
        <v>134</v>
      </c>
      <c r="H18">
        <v>472.5</v>
      </c>
      <c r="I18" t="s">
        <v>566</v>
      </c>
      <c r="K18" s="51">
        <v>43649.678831018522</v>
      </c>
      <c r="L18" t="s">
        <v>7</v>
      </c>
      <c r="M18" t="s">
        <v>21</v>
      </c>
      <c r="N18" t="s">
        <v>132</v>
      </c>
      <c r="O18" s="51">
        <v>43738</v>
      </c>
      <c r="P18" t="s">
        <v>133</v>
      </c>
      <c r="Q18" t="s">
        <v>567</v>
      </c>
      <c r="R18" t="s">
        <v>535</v>
      </c>
      <c r="S18">
        <v>0.63</v>
      </c>
      <c r="T18">
        <v>10</v>
      </c>
    </row>
    <row r="19" spans="1:20">
      <c r="A19" t="s">
        <v>135</v>
      </c>
      <c r="B19">
        <v>180</v>
      </c>
      <c r="C19">
        <v>13.5</v>
      </c>
      <c r="D19" t="s">
        <v>532</v>
      </c>
      <c r="E19">
        <v>0</v>
      </c>
      <c r="F19">
        <v>0</v>
      </c>
      <c r="G19" t="s">
        <v>120</v>
      </c>
      <c r="H19">
        <v>13.5</v>
      </c>
      <c r="I19" t="s">
        <v>568</v>
      </c>
      <c r="K19" s="51">
        <v>43649.67869212963</v>
      </c>
      <c r="L19" t="s">
        <v>7</v>
      </c>
      <c r="M19" t="s">
        <v>21</v>
      </c>
      <c r="N19" t="s">
        <v>136</v>
      </c>
      <c r="O19" s="51">
        <v>43738</v>
      </c>
      <c r="P19" t="s">
        <v>137</v>
      </c>
      <c r="Q19" t="s">
        <v>569</v>
      </c>
      <c r="R19" t="s">
        <v>535</v>
      </c>
      <c r="S19">
        <v>7.4999999999999997E-2</v>
      </c>
      <c r="T19">
        <v>0</v>
      </c>
    </row>
    <row r="20" spans="1:20">
      <c r="A20" t="s">
        <v>433</v>
      </c>
      <c r="B20">
        <v>180</v>
      </c>
      <c r="C20">
        <v>30.6</v>
      </c>
      <c r="D20" t="s">
        <v>546</v>
      </c>
      <c r="E20">
        <v>85</v>
      </c>
      <c r="F20">
        <v>500</v>
      </c>
      <c r="G20" t="s">
        <v>127</v>
      </c>
      <c r="H20">
        <v>115.6</v>
      </c>
      <c r="I20" t="s">
        <v>570</v>
      </c>
      <c r="K20" s="51">
        <v>43649.678541666668</v>
      </c>
      <c r="L20" t="s">
        <v>7</v>
      </c>
      <c r="M20" t="s">
        <v>22</v>
      </c>
      <c r="N20" t="s">
        <v>571</v>
      </c>
      <c r="O20" s="51">
        <v>43739</v>
      </c>
      <c r="P20" t="s">
        <v>115</v>
      </c>
      <c r="Q20" t="s">
        <v>572</v>
      </c>
      <c r="R20" t="s">
        <v>535</v>
      </c>
      <c r="S20">
        <v>0.17</v>
      </c>
      <c r="T20">
        <v>6</v>
      </c>
    </row>
    <row r="21" spans="1:20">
      <c r="A21" t="s">
        <v>141</v>
      </c>
      <c r="B21">
        <v>320</v>
      </c>
      <c r="C21">
        <v>24</v>
      </c>
      <c r="D21" t="s">
        <v>532</v>
      </c>
      <c r="E21">
        <v>22.5</v>
      </c>
      <c r="F21">
        <v>300</v>
      </c>
      <c r="G21" t="s">
        <v>120</v>
      </c>
      <c r="H21">
        <v>46.5</v>
      </c>
      <c r="K21" s="51">
        <v>43649.678622685176</v>
      </c>
      <c r="L21" t="s">
        <v>7</v>
      </c>
      <c r="M21" t="s">
        <v>22</v>
      </c>
      <c r="N21" t="s">
        <v>142</v>
      </c>
      <c r="O21" s="51">
        <v>43739</v>
      </c>
      <c r="P21" t="s">
        <v>110</v>
      </c>
      <c r="Q21" t="s">
        <v>573</v>
      </c>
      <c r="R21" t="s">
        <v>535</v>
      </c>
      <c r="S21">
        <v>7.4999999999999997E-2</v>
      </c>
      <c r="T21">
        <v>4</v>
      </c>
    </row>
    <row r="22" spans="1:20">
      <c r="A22" t="s">
        <v>138</v>
      </c>
      <c r="B22">
        <v>0</v>
      </c>
      <c r="C22">
        <v>0</v>
      </c>
      <c r="D22" t="s">
        <v>532</v>
      </c>
      <c r="E22">
        <v>51.000000000000007</v>
      </c>
      <c r="F22">
        <v>300</v>
      </c>
      <c r="G22" t="s">
        <v>127</v>
      </c>
      <c r="H22">
        <v>51</v>
      </c>
      <c r="I22" t="s">
        <v>574</v>
      </c>
      <c r="K22" s="51">
        <v>43664.871493055558</v>
      </c>
      <c r="L22" t="s">
        <v>7</v>
      </c>
      <c r="M22" t="s">
        <v>22</v>
      </c>
      <c r="N22" t="s">
        <v>139</v>
      </c>
      <c r="O22" s="51">
        <v>43739</v>
      </c>
      <c r="P22" t="s">
        <v>140</v>
      </c>
      <c r="Q22" t="s">
        <v>575</v>
      </c>
      <c r="R22" t="s">
        <v>535</v>
      </c>
      <c r="S22">
        <v>0.17</v>
      </c>
      <c r="T22">
        <v>3</v>
      </c>
    </row>
    <row r="23" spans="1:20">
      <c r="A23" t="s">
        <v>464</v>
      </c>
      <c r="B23">
        <v>80</v>
      </c>
      <c r="C23">
        <v>2</v>
      </c>
      <c r="D23" t="s">
        <v>546</v>
      </c>
      <c r="E23">
        <v>5</v>
      </c>
      <c r="F23">
        <v>200</v>
      </c>
      <c r="G23" t="s">
        <v>103</v>
      </c>
      <c r="H23">
        <v>7</v>
      </c>
      <c r="K23" s="51">
        <v>43649.678807870368</v>
      </c>
      <c r="L23" t="s">
        <v>7</v>
      </c>
      <c r="M23" t="s">
        <v>22</v>
      </c>
      <c r="N23" t="s">
        <v>576</v>
      </c>
      <c r="O23" s="51">
        <v>43739</v>
      </c>
      <c r="P23" t="s">
        <v>140</v>
      </c>
      <c r="Q23" t="s">
        <v>577</v>
      </c>
      <c r="R23" t="s">
        <v>535</v>
      </c>
      <c r="S23">
        <v>2.5000000000000001E-2</v>
      </c>
      <c r="T23">
        <v>1</v>
      </c>
    </row>
    <row r="24" spans="1:20">
      <c r="A24" t="s">
        <v>143</v>
      </c>
      <c r="B24">
        <v>240</v>
      </c>
      <c r="C24">
        <v>18</v>
      </c>
      <c r="D24" t="s">
        <v>532</v>
      </c>
      <c r="E24">
        <v>22.5</v>
      </c>
      <c r="F24">
        <v>300</v>
      </c>
      <c r="G24" t="s">
        <v>120</v>
      </c>
      <c r="H24">
        <v>40.5</v>
      </c>
      <c r="K24" s="51">
        <v>43649.678796296299</v>
      </c>
      <c r="L24" t="s">
        <v>7</v>
      </c>
      <c r="M24" t="s">
        <v>22</v>
      </c>
      <c r="N24" t="s">
        <v>144</v>
      </c>
      <c r="O24" s="51">
        <v>43770</v>
      </c>
      <c r="P24" t="s">
        <v>110</v>
      </c>
      <c r="Q24" t="s">
        <v>578</v>
      </c>
      <c r="R24" t="s">
        <v>535</v>
      </c>
      <c r="S24">
        <v>7.4999999999999997E-2</v>
      </c>
      <c r="T24">
        <v>4</v>
      </c>
    </row>
    <row r="25" spans="1:20">
      <c r="A25" t="s">
        <v>145</v>
      </c>
      <c r="B25">
        <v>240</v>
      </c>
      <c r="C25">
        <v>18</v>
      </c>
      <c r="D25" t="s">
        <v>532</v>
      </c>
      <c r="E25">
        <v>21</v>
      </c>
      <c r="F25">
        <v>280</v>
      </c>
      <c r="G25" t="s">
        <v>120</v>
      </c>
      <c r="H25">
        <v>39</v>
      </c>
      <c r="K25" s="51">
        <v>43649.678819444453</v>
      </c>
      <c r="L25" t="s">
        <v>7</v>
      </c>
      <c r="M25" t="s">
        <v>22</v>
      </c>
      <c r="N25" t="s">
        <v>146</v>
      </c>
      <c r="O25" s="51">
        <v>43770</v>
      </c>
      <c r="P25" t="s">
        <v>110</v>
      </c>
      <c r="Q25" t="s">
        <v>579</v>
      </c>
      <c r="R25" t="s">
        <v>535</v>
      </c>
      <c r="S25">
        <v>7.4999999999999997E-2</v>
      </c>
      <c r="T25">
        <v>4</v>
      </c>
    </row>
    <row r="26" spans="1:20">
      <c r="A26" t="s">
        <v>147</v>
      </c>
      <c r="B26">
        <v>80</v>
      </c>
      <c r="C26">
        <v>0.4</v>
      </c>
      <c r="D26" t="s">
        <v>532</v>
      </c>
      <c r="E26">
        <v>2.5</v>
      </c>
      <c r="F26">
        <v>500</v>
      </c>
      <c r="G26" t="s">
        <v>150</v>
      </c>
      <c r="H26">
        <v>2.9</v>
      </c>
      <c r="K26" s="51">
        <v>43649.678391203714</v>
      </c>
      <c r="L26" t="s">
        <v>7</v>
      </c>
      <c r="M26" t="s">
        <v>21</v>
      </c>
      <c r="N26" t="s">
        <v>148</v>
      </c>
      <c r="O26" s="51">
        <v>43770</v>
      </c>
      <c r="P26" t="s">
        <v>149</v>
      </c>
      <c r="Q26" t="s">
        <v>580</v>
      </c>
      <c r="R26" t="s">
        <v>535</v>
      </c>
      <c r="S26">
        <v>5.0000000000000001E-3</v>
      </c>
      <c r="T26">
        <v>0</v>
      </c>
    </row>
    <row r="27" spans="1:20">
      <c r="A27" t="s">
        <v>151</v>
      </c>
      <c r="B27">
        <v>80</v>
      </c>
      <c r="C27">
        <v>13.6</v>
      </c>
      <c r="D27" t="s">
        <v>532</v>
      </c>
      <c r="E27">
        <v>8.5</v>
      </c>
      <c r="F27">
        <v>50</v>
      </c>
      <c r="G27" t="s">
        <v>127</v>
      </c>
      <c r="H27">
        <v>22.1</v>
      </c>
      <c r="I27" t="s">
        <v>581</v>
      </c>
      <c r="K27" s="51">
        <v>43649.678726851853</v>
      </c>
      <c r="L27" t="s">
        <v>7</v>
      </c>
      <c r="M27" t="s">
        <v>22</v>
      </c>
      <c r="N27" t="s">
        <v>152</v>
      </c>
      <c r="O27" s="51">
        <v>43800</v>
      </c>
      <c r="P27" t="s">
        <v>153</v>
      </c>
      <c r="Q27" t="s">
        <v>582</v>
      </c>
      <c r="R27" t="s">
        <v>535</v>
      </c>
      <c r="S27">
        <v>0.17</v>
      </c>
      <c r="T27">
        <v>3</v>
      </c>
    </row>
    <row r="28" spans="1:20">
      <c r="A28" t="s">
        <v>154</v>
      </c>
      <c r="B28">
        <v>3600</v>
      </c>
      <c r="C28">
        <v>18</v>
      </c>
      <c r="D28" t="s">
        <v>532</v>
      </c>
      <c r="E28">
        <v>1</v>
      </c>
      <c r="F28">
        <v>200</v>
      </c>
      <c r="G28" t="s">
        <v>150</v>
      </c>
      <c r="H28">
        <v>19</v>
      </c>
      <c r="K28" s="51">
        <v>43649.678576388891</v>
      </c>
      <c r="L28" t="s">
        <v>7</v>
      </c>
      <c r="M28" t="s">
        <v>22</v>
      </c>
      <c r="N28" t="s">
        <v>155</v>
      </c>
      <c r="O28" s="51">
        <v>43800</v>
      </c>
      <c r="P28" t="s">
        <v>54</v>
      </c>
      <c r="Q28" t="s">
        <v>583</v>
      </c>
      <c r="R28" t="s">
        <v>535</v>
      </c>
      <c r="S28">
        <v>5.0000000000000001E-3</v>
      </c>
      <c r="T28">
        <v>0</v>
      </c>
    </row>
    <row r="29" spans="1:20">
      <c r="A29" t="s">
        <v>488</v>
      </c>
      <c r="B29">
        <v>320</v>
      </c>
      <c r="C29">
        <v>8</v>
      </c>
      <c r="D29" t="s">
        <v>546</v>
      </c>
      <c r="E29">
        <v>2.5</v>
      </c>
      <c r="F29">
        <v>100</v>
      </c>
      <c r="G29" t="s">
        <v>103</v>
      </c>
      <c r="H29">
        <v>10.5</v>
      </c>
      <c r="I29" t="s">
        <v>584</v>
      </c>
      <c r="J29" t="s">
        <v>450</v>
      </c>
      <c r="K29" s="51">
        <v>43649.678865740738</v>
      </c>
      <c r="L29" t="s">
        <v>7</v>
      </c>
      <c r="M29" t="s">
        <v>22</v>
      </c>
      <c r="N29" t="s">
        <v>585</v>
      </c>
      <c r="O29" s="51">
        <v>43800</v>
      </c>
      <c r="P29" t="s">
        <v>586</v>
      </c>
      <c r="Q29" t="s">
        <v>587</v>
      </c>
      <c r="R29" t="s">
        <v>535</v>
      </c>
      <c r="S29">
        <v>2.5000000000000001E-2</v>
      </c>
      <c r="T29">
        <v>1</v>
      </c>
    </row>
    <row r="30" spans="1:20">
      <c r="A30" t="s">
        <v>336</v>
      </c>
      <c r="B30">
        <v>180</v>
      </c>
      <c r="C30">
        <v>4.5</v>
      </c>
      <c r="D30" t="s">
        <v>546</v>
      </c>
      <c r="E30">
        <v>0</v>
      </c>
      <c r="F30">
        <v>0</v>
      </c>
      <c r="G30" t="s">
        <v>103</v>
      </c>
      <c r="H30">
        <v>4.5</v>
      </c>
      <c r="I30" t="s">
        <v>588</v>
      </c>
      <c r="K30" s="51">
        <v>43649.678784722222</v>
      </c>
      <c r="L30" t="s">
        <v>7</v>
      </c>
      <c r="M30" t="s">
        <v>18</v>
      </c>
      <c r="N30" t="s">
        <v>589</v>
      </c>
      <c r="O30" s="51">
        <v>43800</v>
      </c>
      <c r="P30" t="s">
        <v>590</v>
      </c>
      <c r="Q30" t="s">
        <v>591</v>
      </c>
      <c r="R30" t="s">
        <v>535</v>
      </c>
      <c r="S30">
        <v>2.5000000000000001E-2</v>
      </c>
      <c r="T30">
        <v>0</v>
      </c>
    </row>
    <row r="31" spans="1:20">
      <c r="A31" t="s">
        <v>156</v>
      </c>
      <c r="B31">
        <v>200</v>
      </c>
      <c r="C31">
        <v>15</v>
      </c>
      <c r="D31" t="s">
        <v>532</v>
      </c>
      <c r="E31">
        <v>18.75</v>
      </c>
      <c r="F31">
        <v>250</v>
      </c>
      <c r="G31" t="s">
        <v>120</v>
      </c>
      <c r="H31">
        <v>33.75</v>
      </c>
      <c r="I31" t="s">
        <v>592</v>
      </c>
      <c r="K31" s="51">
        <v>43665.169039351851</v>
      </c>
      <c r="L31" t="s">
        <v>7</v>
      </c>
      <c r="M31" t="s">
        <v>22</v>
      </c>
      <c r="N31" t="s">
        <v>157</v>
      </c>
      <c r="O31" s="51">
        <v>43830</v>
      </c>
      <c r="P31" t="s">
        <v>158</v>
      </c>
      <c r="Q31" t="s">
        <v>593</v>
      </c>
      <c r="R31" t="s">
        <v>535</v>
      </c>
      <c r="S31">
        <v>7.4999999999999997E-2</v>
      </c>
      <c r="T31">
        <v>2</v>
      </c>
    </row>
    <row r="32" spans="1:20">
      <c r="A32" t="s">
        <v>161</v>
      </c>
      <c r="B32">
        <v>120</v>
      </c>
      <c r="C32">
        <v>3</v>
      </c>
      <c r="D32" t="s">
        <v>532</v>
      </c>
      <c r="E32">
        <v>2.5</v>
      </c>
      <c r="F32">
        <v>100</v>
      </c>
      <c r="G32" t="s">
        <v>103</v>
      </c>
      <c r="H32">
        <v>5.5</v>
      </c>
      <c r="I32" t="s">
        <v>594</v>
      </c>
      <c r="K32" s="51">
        <v>43649.678680555553</v>
      </c>
      <c r="L32" t="s">
        <v>7</v>
      </c>
      <c r="M32" t="s">
        <v>22</v>
      </c>
      <c r="N32" t="s">
        <v>162</v>
      </c>
      <c r="O32" s="51">
        <v>43831</v>
      </c>
      <c r="P32" t="s">
        <v>163</v>
      </c>
      <c r="Q32" t="s">
        <v>595</v>
      </c>
      <c r="R32" t="s">
        <v>535</v>
      </c>
      <c r="S32">
        <v>2.5000000000000001E-2</v>
      </c>
      <c r="T32">
        <v>1</v>
      </c>
    </row>
    <row r="33" spans="1:20">
      <c r="A33" t="s">
        <v>164</v>
      </c>
      <c r="B33">
        <v>240</v>
      </c>
      <c r="C33">
        <v>6</v>
      </c>
      <c r="D33" t="s">
        <v>532</v>
      </c>
      <c r="E33">
        <v>1.25</v>
      </c>
      <c r="F33">
        <v>50</v>
      </c>
      <c r="G33" t="s">
        <v>103</v>
      </c>
      <c r="H33">
        <v>7.25</v>
      </c>
      <c r="K33" s="51">
        <v>43665.221504629633</v>
      </c>
      <c r="L33" t="s">
        <v>7</v>
      </c>
      <c r="M33" t="s">
        <v>22</v>
      </c>
      <c r="N33" t="s">
        <v>165</v>
      </c>
      <c r="O33" s="51">
        <v>43831</v>
      </c>
      <c r="P33" t="s">
        <v>140</v>
      </c>
      <c r="Q33" t="s">
        <v>596</v>
      </c>
      <c r="R33" t="s">
        <v>535</v>
      </c>
      <c r="S33">
        <v>2.5000000000000001E-2</v>
      </c>
      <c r="T33">
        <v>1</v>
      </c>
    </row>
    <row r="34" spans="1:20">
      <c r="A34" t="s">
        <v>166</v>
      </c>
      <c r="B34">
        <v>240</v>
      </c>
      <c r="C34">
        <v>18</v>
      </c>
      <c r="D34" t="s">
        <v>532</v>
      </c>
      <c r="E34">
        <v>18.75</v>
      </c>
      <c r="F34">
        <v>250</v>
      </c>
      <c r="G34" t="s">
        <v>120</v>
      </c>
      <c r="H34">
        <v>36.75</v>
      </c>
      <c r="I34" t="s">
        <v>597</v>
      </c>
      <c r="K34" s="51">
        <v>43648.910555555558</v>
      </c>
      <c r="L34" t="s">
        <v>7</v>
      </c>
      <c r="M34" t="s">
        <v>22</v>
      </c>
      <c r="N34" t="s">
        <v>167</v>
      </c>
      <c r="O34" s="51">
        <v>43831</v>
      </c>
      <c r="P34" t="s">
        <v>106</v>
      </c>
      <c r="Q34" t="s">
        <v>598</v>
      </c>
      <c r="R34" t="s">
        <v>535</v>
      </c>
      <c r="S34">
        <v>7.4999999999999997E-2</v>
      </c>
      <c r="T34">
        <v>2</v>
      </c>
    </row>
    <row r="35" spans="1:20">
      <c r="A35" t="s">
        <v>195</v>
      </c>
      <c r="B35">
        <v>180</v>
      </c>
      <c r="C35">
        <v>13.5</v>
      </c>
      <c r="D35" t="s">
        <v>546</v>
      </c>
      <c r="E35">
        <v>77.25</v>
      </c>
      <c r="F35">
        <v>1030</v>
      </c>
      <c r="G35" t="s">
        <v>120</v>
      </c>
      <c r="H35">
        <v>90.75</v>
      </c>
      <c r="I35" t="s">
        <v>599</v>
      </c>
      <c r="J35" t="s">
        <v>564</v>
      </c>
      <c r="K35" s="51">
        <v>43649.678472222222</v>
      </c>
      <c r="L35" t="s">
        <v>7</v>
      </c>
      <c r="M35" t="s">
        <v>18</v>
      </c>
      <c r="N35" t="s">
        <v>196</v>
      </c>
      <c r="O35" s="51">
        <v>43831</v>
      </c>
      <c r="P35" t="s">
        <v>600</v>
      </c>
      <c r="Q35" t="s">
        <v>601</v>
      </c>
      <c r="R35" t="s">
        <v>535</v>
      </c>
      <c r="S35">
        <v>7.4999999999999997E-2</v>
      </c>
      <c r="T35">
        <v>6</v>
      </c>
    </row>
    <row r="36" spans="1:20">
      <c r="A36" t="s">
        <v>168</v>
      </c>
      <c r="B36">
        <v>180</v>
      </c>
      <c r="C36">
        <v>13.5</v>
      </c>
      <c r="D36" t="s">
        <v>532</v>
      </c>
      <c r="E36">
        <v>18.75</v>
      </c>
      <c r="F36">
        <v>250</v>
      </c>
      <c r="G36" t="s">
        <v>120</v>
      </c>
      <c r="H36">
        <v>32.25</v>
      </c>
      <c r="I36" t="s">
        <v>602</v>
      </c>
      <c r="K36" s="51">
        <v>43649.678391203714</v>
      </c>
      <c r="L36" t="s">
        <v>7</v>
      </c>
      <c r="M36" t="s">
        <v>22</v>
      </c>
      <c r="N36" t="s">
        <v>169</v>
      </c>
      <c r="O36" s="51">
        <v>43831</v>
      </c>
      <c r="P36" t="s">
        <v>163</v>
      </c>
      <c r="Q36" t="s">
        <v>603</v>
      </c>
      <c r="R36" t="s">
        <v>535</v>
      </c>
      <c r="S36">
        <v>7.4999999999999997E-2</v>
      </c>
      <c r="T36">
        <v>2</v>
      </c>
    </row>
    <row r="37" spans="1:20">
      <c r="A37" t="s">
        <v>170</v>
      </c>
      <c r="B37">
        <v>320</v>
      </c>
      <c r="C37">
        <v>24</v>
      </c>
      <c r="D37" t="s">
        <v>532</v>
      </c>
      <c r="E37">
        <v>18.75</v>
      </c>
      <c r="F37">
        <v>250</v>
      </c>
      <c r="G37" t="s">
        <v>120</v>
      </c>
      <c r="H37">
        <v>42.75</v>
      </c>
      <c r="K37" s="51">
        <v>43649.678379629629</v>
      </c>
      <c r="L37" t="s">
        <v>7</v>
      </c>
      <c r="M37" t="s">
        <v>22</v>
      </c>
      <c r="N37" t="s">
        <v>171</v>
      </c>
      <c r="O37" s="51">
        <v>43831</v>
      </c>
      <c r="P37" t="s">
        <v>172</v>
      </c>
      <c r="Q37" t="s">
        <v>604</v>
      </c>
      <c r="R37" t="s">
        <v>535</v>
      </c>
      <c r="S37">
        <v>7.4999999999999997E-2</v>
      </c>
      <c r="T37">
        <v>4</v>
      </c>
    </row>
    <row r="38" spans="1:20">
      <c r="A38" t="s">
        <v>173</v>
      </c>
      <c r="B38">
        <v>400</v>
      </c>
      <c r="C38">
        <v>10</v>
      </c>
      <c r="D38" t="s">
        <v>532</v>
      </c>
      <c r="E38">
        <v>1.875</v>
      </c>
      <c r="F38">
        <v>75</v>
      </c>
      <c r="G38" t="s">
        <v>103</v>
      </c>
      <c r="H38">
        <v>11.88</v>
      </c>
      <c r="K38" s="51">
        <v>43649.678749999999</v>
      </c>
      <c r="L38" t="s">
        <v>7</v>
      </c>
      <c r="M38" t="s">
        <v>22</v>
      </c>
      <c r="N38" t="s">
        <v>174</v>
      </c>
      <c r="O38" s="51">
        <v>43831</v>
      </c>
      <c r="P38" t="s">
        <v>54</v>
      </c>
      <c r="Q38" t="s">
        <v>605</v>
      </c>
      <c r="R38" t="s">
        <v>535</v>
      </c>
      <c r="S38">
        <v>2.5000000000000001E-2</v>
      </c>
      <c r="T38">
        <v>1</v>
      </c>
    </row>
    <row r="39" spans="1:20">
      <c r="A39" t="s">
        <v>175</v>
      </c>
      <c r="B39">
        <v>40</v>
      </c>
      <c r="C39">
        <v>1</v>
      </c>
      <c r="D39" t="s">
        <v>532</v>
      </c>
      <c r="E39">
        <v>10</v>
      </c>
      <c r="F39">
        <v>400</v>
      </c>
      <c r="G39" t="s">
        <v>103</v>
      </c>
      <c r="H39">
        <v>11</v>
      </c>
      <c r="K39" s="51">
        <v>43649.67895833333</v>
      </c>
      <c r="L39" t="s">
        <v>7</v>
      </c>
      <c r="M39" t="s">
        <v>22</v>
      </c>
      <c r="N39" t="s">
        <v>176</v>
      </c>
      <c r="O39" s="51">
        <v>43831</v>
      </c>
      <c r="P39" t="s">
        <v>172</v>
      </c>
      <c r="Q39" t="s">
        <v>606</v>
      </c>
      <c r="R39" t="s">
        <v>535</v>
      </c>
      <c r="S39">
        <v>2.5000000000000001E-2</v>
      </c>
      <c r="T39">
        <v>1</v>
      </c>
    </row>
    <row r="40" spans="1:20">
      <c r="A40" t="s">
        <v>159</v>
      </c>
      <c r="B40">
        <v>120</v>
      </c>
      <c r="C40">
        <v>3</v>
      </c>
      <c r="D40" t="s">
        <v>532</v>
      </c>
      <c r="E40">
        <v>6.25</v>
      </c>
      <c r="F40">
        <v>250</v>
      </c>
      <c r="G40" t="s">
        <v>103</v>
      </c>
      <c r="H40">
        <v>9.25</v>
      </c>
      <c r="K40" s="51">
        <v>43649.678888888891</v>
      </c>
      <c r="L40" t="s">
        <v>7</v>
      </c>
      <c r="M40" t="s">
        <v>22</v>
      </c>
      <c r="N40" t="s">
        <v>160</v>
      </c>
      <c r="O40" s="51">
        <v>43831</v>
      </c>
      <c r="P40" t="s">
        <v>102</v>
      </c>
      <c r="Q40" t="s">
        <v>607</v>
      </c>
      <c r="R40" t="s">
        <v>535</v>
      </c>
      <c r="S40">
        <v>2.5000000000000001E-2</v>
      </c>
      <c r="T40">
        <v>1</v>
      </c>
    </row>
    <row r="41" spans="1:20">
      <c r="A41" t="s">
        <v>177</v>
      </c>
      <c r="B41">
        <v>3600</v>
      </c>
      <c r="C41">
        <v>18</v>
      </c>
      <c r="D41" t="s">
        <v>532</v>
      </c>
      <c r="E41">
        <v>1</v>
      </c>
      <c r="F41">
        <v>200</v>
      </c>
      <c r="G41" t="s">
        <v>150</v>
      </c>
      <c r="H41">
        <v>19</v>
      </c>
      <c r="I41" t="s">
        <v>608</v>
      </c>
      <c r="K41" s="51">
        <v>43649.678900462961</v>
      </c>
      <c r="L41" t="s">
        <v>7</v>
      </c>
      <c r="M41" t="s">
        <v>22</v>
      </c>
      <c r="N41" t="s">
        <v>178</v>
      </c>
      <c r="O41" s="51">
        <v>43831</v>
      </c>
      <c r="P41" t="s">
        <v>140</v>
      </c>
      <c r="Q41" t="s">
        <v>609</v>
      </c>
      <c r="R41" t="s">
        <v>535</v>
      </c>
      <c r="S41">
        <v>5.0000000000000001E-3</v>
      </c>
      <c r="T41">
        <v>0</v>
      </c>
    </row>
    <row r="42" spans="1:20">
      <c r="A42" t="s">
        <v>209</v>
      </c>
      <c r="B42">
        <v>900</v>
      </c>
      <c r="C42">
        <v>153</v>
      </c>
      <c r="D42" t="s">
        <v>532</v>
      </c>
      <c r="E42">
        <v>85</v>
      </c>
      <c r="F42">
        <v>500</v>
      </c>
      <c r="G42" t="s">
        <v>127</v>
      </c>
      <c r="H42">
        <v>238</v>
      </c>
      <c r="I42" t="s">
        <v>610</v>
      </c>
      <c r="K42" s="51">
        <v>43664.6565162037</v>
      </c>
      <c r="L42" t="s">
        <v>7</v>
      </c>
      <c r="M42" t="s">
        <v>22</v>
      </c>
      <c r="N42" t="s">
        <v>210</v>
      </c>
      <c r="O42" s="51">
        <v>43860</v>
      </c>
      <c r="P42" t="s">
        <v>115</v>
      </c>
      <c r="Q42" t="s">
        <v>611</v>
      </c>
      <c r="R42" t="s">
        <v>535</v>
      </c>
      <c r="S42">
        <v>0.17</v>
      </c>
      <c r="T42">
        <v>9</v>
      </c>
    </row>
    <row r="43" spans="1:20">
      <c r="A43" t="s">
        <v>455</v>
      </c>
      <c r="B43">
        <v>0</v>
      </c>
      <c r="C43">
        <v>0</v>
      </c>
      <c r="D43" t="s">
        <v>532</v>
      </c>
      <c r="E43">
        <v>26.25</v>
      </c>
      <c r="F43">
        <v>350</v>
      </c>
      <c r="G43" t="s">
        <v>120</v>
      </c>
      <c r="H43">
        <v>26.25</v>
      </c>
      <c r="K43" s="51">
        <v>43665.17206018517</v>
      </c>
      <c r="L43" t="s">
        <v>7</v>
      </c>
      <c r="M43" t="s">
        <v>22</v>
      </c>
      <c r="N43" t="s">
        <v>612</v>
      </c>
      <c r="O43" s="51">
        <v>43861</v>
      </c>
      <c r="P43" t="s">
        <v>115</v>
      </c>
      <c r="Q43" t="s">
        <v>613</v>
      </c>
      <c r="R43" t="s">
        <v>535</v>
      </c>
      <c r="S43">
        <v>7.4999999999999997E-2</v>
      </c>
      <c r="T43">
        <v>2</v>
      </c>
    </row>
    <row r="44" spans="1:20">
      <c r="A44" t="s">
        <v>489</v>
      </c>
      <c r="B44">
        <v>240</v>
      </c>
      <c r="C44">
        <v>6</v>
      </c>
      <c r="D44" t="s">
        <v>532</v>
      </c>
      <c r="E44">
        <v>4</v>
      </c>
      <c r="F44">
        <v>160</v>
      </c>
      <c r="G44" t="s">
        <v>103</v>
      </c>
      <c r="H44">
        <v>10</v>
      </c>
      <c r="I44" t="s">
        <v>614</v>
      </c>
      <c r="K44" s="51">
        <v>43649.678379629629</v>
      </c>
      <c r="L44" t="s">
        <v>7</v>
      </c>
      <c r="M44" t="s">
        <v>22</v>
      </c>
      <c r="N44" t="s">
        <v>615</v>
      </c>
      <c r="O44" s="51">
        <v>43862</v>
      </c>
      <c r="P44" t="s">
        <v>115</v>
      </c>
      <c r="Q44" t="s">
        <v>616</v>
      </c>
      <c r="R44" t="s">
        <v>535</v>
      </c>
      <c r="S44">
        <v>2.5000000000000001E-2</v>
      </c>
      <c r="T44">
        <v>1</v>
      </c>
    </row>
    <row r="45" spans="1:20">
      <c r="A45" t="s">
        <v>439</v>
      </c>
      <c r="B45">
        <v>480</v>
      </c>
      <c r="C45">
        <v>81.600000000000009</v>
      </c>
      <c r="D45" t="s">
        <v>532</v>
      </c>
      <c r="E45">
        <v>85</v>
      </c>
      <c r="F45">
        <v>500</v>
      </c>
      <c r="G45" t="s">
        <v>127</v>
      </c>
      <c r="H45">
        <v>166.6</v>
      </c>
      <c r="I45" t="s">
        <v>617</v>
      </c>
      <c r="J45" t="s">
        <v>450</v>
      </c>
      <c r="K45" s="51">
        <v>43649.67869212963</v>
      </c>
      <c r="L45" t="s">
        <v>7</v>
      </c>
      <c r="M45" t="s">
        <v>22</v>
      </c>
      <c r="N45" t="s">
        <v>618</v>
      </c>
      <c r="O45" s="51">
        <v>43868</v>
      </c>
      <c r="P45" t="s">
        <v>115</v>
      </c>
      <c r="Q45" t="s">
        <v>619</v>
      </c>
      <c r="R45" t="s">
        <v>535</v>
      </c>
      <c r="S45">
        <v>0.17</v>
      </c>
      <c r="T45">
        <v>6</v>
      </c>
    </row>
    <row r="46" spans="1:20">
      <c r="A46" t="s">
        <v>41</v>
      </c>
      <c r="B46">
        <v>1800</v>
      </c>
      <c r="C46">
        <v>666</v>
      </c>
      <c r="D46" t="s">
        <v>532</v>
      </c>
      <c r="E46">
        <v>370</v>
      </c>
      <c r="F46">
        <v>1000</v>
      </c>
      <c r="G46" t="s">
        <v>107</v>
      </c>
      <c r="H46">
        <v>1036</v>
      </c>
      <c r="I46" t="s">
        <v>620</v>
      </c>
      <c r="K46" s="51">
        <v>43648.888171296298</v>
      </c>
      <c r="L46" t="s">
        <v>7</v>
      </c>
      <c r="M46" t="s">
        <v>22</v>
      </c>
      <c r="N46" t="s">
        <v>43</v>
      </c>
      <c r="O46" s="51">
        <v>43875</v>
      </c>
      <c r="P46" t="s">
        <v>42</v>
      </c>
      <c r="Q46" t="s">
        <v>621</v>
      </c>
      <c r="R46" t="s">
        <v>535</v>
      </c>
      <c r="S46">
        <v>0.37</v>
      </c>
      <c r="T46">
        <v>12</v>
      </c>
    </row>
    <row r="47" spans="1:20">
      <c r="A47" t="s">
        <v>197</v>
      </c>
      <c r="B47">
        <v>180</v>
      </c>
      <c r="C47">
        <v>13.5</v>
      </c>
      <c r="D47" t="s">
        <v>546</v>
      </c>
      <c r="E47">
        <v>0</v>
      </c>
      <c r="F47">
        <v>0</v>
      </c>
      <c r="G47" t="s">
        <v>120</v>
      </c>
      <c r="H47">
        <v>13.5</v>
      </c>
      <c r="I47" t="s">
        <v>622</v>
      </c>
      <c r="K47" s="51">
        <v>43649.678842592592</v>
      </c>
      <c r="L47" t="s">
        <v>7</v>
      </c>
      <c r="M47" t="s">
        <v>18</v>
      </c>
      <c r="N47" t="s">
        <v>198</v>
      </c>
      <c r="O47" s="51">
        <v>43891</v>
      </c>
      <c r="P47" t="s">
        <v>623</v>
      </c>
      <c r="Q47" t="s">
        <v>624</v>
      </c>
      <c r="R47" t="s">
        <v>535</v>
      </c>
      <c r="S47">
        <v>7.4999999999999997E-2</v>
      </c>
      <c r="T47">
        <v>0</v>
      </c>
    </row>
    <row r="48" spans="1:20">
      <c r="A48" t="s">
        <v>353</v>
      </c>
      <c r="B48">
        <v>900</v>
      </c>
      <c r="C48">
        <v>67.5</v>
      </c>
      <c r="D48" t="s">
        <v>532</v>
      </c>
      <c r="E48">
        <v>15</v>
      </c>
      <c r="F48">
        <v>200</v>
      </c>
      <c r="G48" t="s">
        <v>120</v>
      </c>
      <c r="H48">
        <v>82.5</v>
      </c>
      <c r="K48" s="51">
        <v>43649.678726851853</v>
      </c>
      <c r="L48" t="s">
        <v>7</v>
      </c>
      <c r="M48" t="s">
        <v>21</v>
      </c>
      <c r="N48" t="s">
        <v>625</v>
      </c>
      <c r="O48" s="51">
        <v>43891</v>
      </c>
      <c r="P48" t="s">
        <v>626</v>
      </c>
      <c r="Q48" t="s">
        <v>627</v>
      </c>
      <c r="R48" t="s">
        <v>535</v>
      </c>
      <c r="S48">
        <v>7.4999999999999997E-2</v>
      </c>
      <c r="T48">
        <v>6</v>
      </c>
    </row>
    <row r="49" spans="1:20">
      <c r="A49" t="s">
        <v>368</v>
      </c>
      <c r="B49">
        <v>240</v>
      </c>
      <c r="C49">
        <v>18</v>
      </c>
      <c r="D49" t="s">
        <v>532</v>
      </c>
      <c r="E49">
        <v>0</v>
      </c>
      <c r="F49">
        <v>0</v>
      </c>
      <c r="G49" t="s">
        <v>120</v>
      </c>
      <c r="H49">
        <v>18</v>
      </c>
      <c r="I49" t="s">
        <v>628</v>
      </c>
      <c r="K49" s="51">
        <v>43649.678993055553</v>
      </c>
      <c r="L49" t="s">
        <v>7</v>
      </c>
      <c r="M49" t="s">
        <v>18</v>
      </c>
      <c r="N49" t="s">
        <v>629</v>
      </c>
      <c r="O49" s="51">
        <v>43891</v>
      </c>
      <c r="P49" t="s">
        <v>623</v>
      </c>
      <c r="Q49" t="s">
        <v>630</v>
      </c>
      <c r="R49" t="s">
        <v>535</v>
      </c>
      <c r="S49">
        <v>7.4999999999999997E-2</v>
      </c>
      <c r="T49">
        <v>0</v>
      </c>
    </row>
    <row r="50" spans="1:20">
      <c r="A50" t="s">
        <v>366</v>
      </c>
      <c r="B50">
        <v>180</v>
      </c>
      <c r="C50">
        <v>13.5</v>
      </c>
      <c r="D50" t="s">
        <v>546</v>
      </c>
      <c r="E50">
        <v>0</v>
      </c>
      <c r="F50">
        <v>0</v>
      </c>
      <c r="G50" t="s">
        <v>120</v>
      </c>
      <c r="H50">
        <v>13.5</v>
      </c>
      <c r="I50" t="s">
        <v>631</v>
      </c>
      <c r="J50" t="s">
        <v>450</v>
      </c>
      <c r="K50" s="51">
        <v>43649.6785648148</v>
      </c>
      <c r="L50" t="s">
        <v>7</v>
      </c>
      <c r="M50" t="s">
        <v>18</v>
      </c>
      <c r="N50" t="s">
        <v>632</v>
      </c>
      <c r="O50" s="51">
        <v>43891</v>
      </c>
      <c r="P50" t="s">
        <v>623</v>
      </c>
      <c r="Q50" t="s">
        <v>633</v>
      </c>
      <c r="R50" t="s">
        <v>535</v>
      </c>
      <c r="S50">
        <v>7.4999999999999997E-2</v>
      </c>
      <c r="T50">
        <v>0</v>
      </c>
    </row>
    <row r="51" spans="1:20">
      <c r="A51" t="s">
        <v>362</v>
      </c>
      <c r="B51">
        <v>120</v>
      </c>
      <c r="C51">
        <v>0.6</v>
      </c>
      <c r="D51" t="s">
        <v>532</v>
      </c>
      <c r="E51">
        <v>7.7250000000000014</v>
      </c>
      <c r="F51">
        <v>1545</v>
      </c>
      <c r="G51" t="s">
        <v>150</v>
      </c>
      <c r="H51">
        <v>8.32</v>
      </c>
      <c r="I51" t="s">
        <v>634</v>
      </c>
      <c r="K51" s="51">
        <v>43649.678738425922</v>
      </c>
      <c r="L51" t="s">
        <v>7</v>
      </c>
      <c r="M51" t="s">
        <v>18</v>
      </c>
      <c r="N51" t="s">
        <v>635</v>
      </c>
      <c r="O51" s="51">
        <v>43891</v>
      </c>
      <c r="P51" t="s">
        <v>600</v>
      </c>
      <c r="Q51" t="s">
        <v>636</v>
      </c>
      <c r="R51" t="s">
        <v>535</v>
      </c>
      <c r="S51">
        <v>5.0000000000000001E-3</v>
      </c>
      <c r="T51">
        <v>0</v>
      </c>
    </row>
    <row r="52" spans="1:20">
      <c r="A52" t="s">
        <v>370</v>
      </c>
      <c r="B52">
        <v>600</v>
      </c>
      <c r="C52">
        <v>45</v>
      </c>
      <c r="D52" t="s">
        <v>532</v>
      </c>
      <c r="E52">
        <v>0</v>
      </c>
      <c r="F52">
        <v>0</v>
      </c>
      <c r="G52" t="s">
        <v>120</v>
      </c>
      <c r="H52">
        <v>45</v>
      </c>
      <c r="I52" t="s">
        <v>637</v>
      </c>
      <c r="K52" s="51">
        <v>43649.679016203707</v>
      </c>
      <c r="L52" t="s">
        <v>7</v>
      </c>
      <c r="M52" t="s">
        <v>18</v>
      </c>
      <c r="N52" t="s">
        <v>638</v>
      </c>
      <c r="O52" s="51">
        <v>43891</v>
      </c>
      <c r="P52" t="s">
        <v>623</v>
      </c>
      <c r="Q52" t="s">
        <v>639</v>
      </c>
      <c r="R52" t="s">
        <v>535</v>
      </c>
      <c r="S52">
        <v>7.4999999999999997E-2</v>
      </c>
      <c r="T52">
        <v>0</v>
      </c>
    </row>
    <row r="53" spans="1:20">
      <c r="A53" t="s">
        <v>193</v>
      </c>
      <c r="B53">
        <v>180</v>
      </c>
      <c r="C53">
        <v>13.5</v>
      </c>
      <c r="D53" t="s">
        <v>546</v>
      </c>
      <c r="E53">
        <v>0</v>
      </c>
      <c r="F53">
        <v>0</v>
      </c>
      <c r="G53" t="s">
        <v>120</v>
      </c>
      <c r="H53">
        <v>13.5</v>
      </c>
      <c r="I53" t="s">
        <v>640</v>
      </c>
      <c r="K53" s="51">
        <v>43649.67895833333</v>
      </c>
      <c r="L53" t="s">
        <v>7</v>
      </c>
      <c r="M53" t="s">
        <v>18</v>
      </c>
      <c r="N53" t="s">
        <v>194</v>
      </c>
      <c r="O53" s="51">
        <v>43891</v>
      </c>
      <c r="P53" t="s">
        <v>641</v>
      </c>
      <c r="Q53" t="s">
        <v>642</v>
      </c>
      <c r="R53" t="s">
        <v>535</v>
      </c>
      <c r="S53">
        <v>7.4999999999999997E-2</v>
      </c>
      <c r="T53">
        <v>0</v>
      </c>
    </row>
    <row r="54" spans="1:20">
      <c r="A54" t="s">
        <v>337</v>
      </c>
      <c r="B54">
        <v>180</v>
      </c>
      <c r="C54">
        <v>13.5</v>
      </c>
      <c r="D54" t="s">
        <v>546</v>
      </c>
      <c r="E54">
        <v>0</v>
      </c>
      <c r="F54">
        <v>0</v>
      </c>
      <c r="G54" t="s">
        <v>120</v>
      </c>
      <c r="H54">
        <v>13.5</v>
      </c>
      <c r="I54" t="s">
        <v>643</v>
      </c>
      <c r="K54" s="51">
        <v>43649.678344907406</v>
      </c>
      <c r="L54" t="s">
        <v>7</v>
      </c>
      <c r="M54" t="s">
        <v>18</v>
      </c>
      <c r="N54" t="s">
        <v>644</v>
      </c>
      <c r="O54" s="51">
        <v>43891</v>
      </c>
      <c r="P54" t="s">
        <v>645</v>
      </c>
      <c r="Q54" t="s">
        <v>646</v>
      </c>
      <c r="R54" t="s">
        <v>535</v>
      </c>
      <c r="S54">
        <v>7.4999999999999997E-2</v>
      </c>
      <c r="T54">
        <v>0</v>
      </c>
    </row>
    <row r="55" spans="1:20">
      <c r="A55" t="s">
        <v>307</v>
      </c>
      <c r="B55">
        <v>540</v>
      </c>
      <c r="C55">
        <v>91.800000000000011</v>
      </c>
      <c r="D55" t="s">
        <v>546</v>
      </c>
      <c r="E55">
        <v>0</v>
      </c>
      <c r="F55">
        <v>0</v>
      </c>
      <c r="G55" t="s">
        <v>127</v>
      </c>
      <c r="H55">
        <v>91.8</v>
      </c>
      <c r="I55" t="s">
        <v>647</v>
      </c>
      <c r="K55" s="51">
        <v>43649.67895833333</v>
      </c>
      <c r="L55" t="s">
        <v>7</v>
      </c>
      <c r="M55" t="s">
        <v>18</v>
      </c>
      <c r="N55" t="s">
        <v>648</v>
      </c>
      <c r="O55" s="51">
        <v>43891</v>
      </c>
      <c r="P55" t="s">
        <v>649</v>
      </c>
      <c r="Q55" t="s">
        <v>650</v>
      </c>
      <c r="R55" t="s">
        <v>535</v>
      </c>
      <c r="S55">
        <v>0.17</v>
      </c>
      <c r="T55">
        <v>0</v>
      </c>
    </row>
    <row r="56" spans="1:20">
      <c r="A56" t="s">
        <v>320</v>
      </c>
      <c r="B56">
        <v>180</v>
      </c>
      <c r="C56">
        <v>30.6</v>
      </c>
      <c r="D56" t="s">
        <v>546</v>
      </c>
      <c r="E56">
        <v>26.265000000000001</v>
      </c>
      <c r="F56">
        <v>154.5</v>
      </c>
      <c r="G56" t="s">
        <v>127</v>
      </c>
      <c r="H56">
        <v>56.78</v>
      </c>
      <c r="I56" t="s">
        <v>651</v>
      </c>
      <c r="K56" s="51">
        <v>43649.67869212963</v>
      </c>
      <c r="L56" t="s">
        <v>7</v>
      </c>
      <c r="M56" t="s">
        <v>18</v>
      </c>
      <c r="N56" t="s">
        <v>652</v>
      </c>
      <c r="O56" s="51">
        <v>43891</v>
      </c>
      <c r="P56" t="s">
        <v>653</v>
      </c>
      <c r="Q56" t="s">
        <v>654</v>
      </c>
      <c r="R56" t="s">
        <v>535</v>
      </c>
      <c r="S56">
        <v>0.17</v>
      </c>
      <c r="T56">
        <v>3</v>
      </c>
    </row>
    <row r="57" spans="1:20">
      <c r="A57" t="s">
        <v>191</v>
      </c>
      <c r="B57">
        <v>360</v>
      </c>
      <c r="C57">
        <v>27</v>
      </c>
      <c r="D57" t="s">
        <v>546</v>
      </c>
      <c r="E57">
        <v>7.7249999999999996</v>
      </c>
      <c r="F57">
        <v>103</v>
      </c>
      <c r="G57" t="s">
        <v>120</v>
      </c>
      <c r="H57">
        <v>34.72</v>
      </c>
      <c r="I57" t="s">
        <v>655</v>
      </c>
      <c r="J57" t="s">
        <v>450</v>
      </c>
      <c r="K57" s="51">
        <v>43649.678495370368</v>
      </c>
      <c r="L57" t="s">
        <v>7</v>
      </c>
      <c r="M57" t="s">
        <v>18</v>
      </c>
      <c r="N57" t="s">
        <v>192</v>
      </c>
      <c r="O57" s="51">
        <v>43891</v>
      </c>
      <c r="P57" t="s">
        <v>81</v>
      </c>
      <c r="Q57" t="s">
        <v>656</v>
      </c>
      <c r="R57" t="s">
        <v>535</v>
      </c>
      <c r="S57">
        <v>7.4999999999999997E-2</v>
      </c>
      <c r="T57">
        <v>2</v>
      </c>
    </row>
    <row r="58" spans="1:20">
      <c r="A58" t="s">
        <v>299</v>
      </c>
      <c r="B58">
        <v>540</v>
      </c>
      <c r="C58">
        <v>199.8</v>
      </c>
      <c r="D58" t="s">
        <v>546</v>
      </c>
      <c r="E58">
        <v>0</v>
      </c>
      <c r="F58">
        <v>0</v>
      </c>
      <c r="G58" t="s">
        <v>107</v>
      </c>
      <c r="H58">
        <v>199.8</v>
      </c>
      <c r="I58" t="s">
        <v>657</v>
      </c>
      <c r="K58" s="51">
        <v>43649.678703703707</v>
      </c>
      <c r="L58" t="s">
        <v>7</v>
      </c>
      <c r="M58" t="s">
        <v>18</v>
      </c>
      <c r="N58" t="s">
        <v>658</v>
      </c>
      <c r="O58" s="51">
        <v>43891</v>
      </c>
      <c r="P58" t="s">
        <v>48</v>
      </c>
      <c r="Q58" t="s">
        <v>659</v>
      </c>
      <c r="R58" t="s">
        <v>535</v>
      </c>
      <c r="S58">
        <v>0.37</v>
      </c>
      <c r="T58">
        <v>0</v>
      </c>
    </row>
    <row r="59" spans="1:20">
      <c r="A59" t="s">
        <v>295</v>
      </c>
      <c r="B59">
        <v>320</v>
      </c>
      <c r="C59">
        <v>118.4</v>
      </c>
      <c r="D59" t="s">
        <v>546</v>
      </c>
      <c r="E59">
        <v>114.33</v>
      </c>
      <c r="F59">
        <v>309</v>
      </c>
      <c r="G59" t="s">
        <v>107</v>
      </c>
      <c r="H59">
        <v>232.73</v>
      </c>
      <c r="I59" t="s">
        <v>660</v>
      </c>
      <c r="K59" s="51">
        <v>43649.678807870368</v>
      </c>
      <c r="L59" t="s">
        <v>7</v>
      </c>
      <c r="M59" t="s">
        <v>18</v>
      </c>
      <c r="N59" t="s">
        <v>661</v>
      </c>
      <c r="O59" s="51">
        <v>43891</v>
      </c>
      <c r="P59" t="s">
        <v>662</v>
      </c>
      <c r="Q59" t="s">
        <v>663</v>
      </c>
      <c r="R59" t="s">
        <v>535</v>
      </c>
      <c r="S59">
        <v>0.37</v>
      </c>
      <c r="T59">
        <v>8</v>
      </c>
    </row>
    <row r="60" spans="1:20">
      <c r="A60" t="s">
        <v>298</v>
      </c>
      <c r="B60">
        <v>540</v>
      </c>
      <c r="C60">
        <v>199.8</v>
      </c>
      <c r="D60" t="s">
        <v>546</v>
      </c>
      <c r="E60">
        <v>0</v>
      </c>
      <c r="F60">
        <v>0</v>
      </c>
      <c r="G60" t="s">
        <v>107</v>
      </c>
      <c r="H60">
        <v>199.8</v>
      </c>
      <c r="I60" t="s">
        <v>657</v>
      </c>
      <c r="K60" s="51">
        <v>43649.678912037038</v>
      </c>
      <c r="L60" t="s">
        <v>7</v>
      </c>
      <c r="M60" t="s">
        <v>18</v>
      </c>
      <c r="N60" t="s">
        <v>664</v>
      </c>
      <c r="O60" s="51">
        <v>43891</v>
      </c>
      <c r="P60" t="s">
        <v>665</v>
      </c>
      <c r="Q60" t="s">
        <v>666</v>
      </c>
      <c r="R60" t="s">
        <v>535</v>
      </c>
      <c r="S60">
        <v>0.37</v>
      </c>
      <c r="T60">
        <v>0</v>
      </c>
    </row>
    <row r="61" spans="1:20">
      <c r="A61" t="s">
        <v>447</v>
      </c>
      <c r="B61">
        <v>320</v>
      </c>
      <c r="C61">
        <v>54.400000000000013</v>
      </c>
      <c r="D61" t="s">
        <v>546</v>
      </c>
      <c r="E61">
        <v>34</v>
      </c>
      <c r="F61">
        <v>200</v>
      </c>
      <c r="G61" t="s">
        <v>127</v>
      </c>
      <c r="H61">
        <v>88.4</v>
      </c>
      <c r="K61" s="51">
        <v>43649.678784722222</v>
      </c>
      <c r="L61" t="s">
        <v>7</v>
      </c>
      <c r="M61" t="s">
        <v>22</v>
      </c>
      <c r="N61" t="s">
        <v>667</v>
      </c>
      <c r="O61" s="51">
        <v>43891</v>
      </c>
      <c r="P61" t="s">
        <v>668</v>
      </c>
      <c r="Q61" t="s">
        <v>669</v>
      </c>
      <c r="R61" t="s">
        <v>535</v>
      </c>
      <c r="S61">
        <v>0.17</v>
      </c>
      <c r="T61">
        <v>6</v>
      </c>
    </row>
    <row r="62" spans="1:20">
      <c r="A62" t="s">
        <v>254</v>
      </c>
      <c r="B62">
        <v>60</v>
      </c>
      <c r="C62">
        <v>22.2</v>
      </c>
      <c r="D62" t="s">
        <v>532</v>
      </c>
      <c r="E62">
        <v>92.5</v>
      </c>
      <c r="F62">
        <v>250</v>
      </c>
      <c r="G62" t="s">
        <v>107</v>
      </c>
      <c r="H62">
        <v>114.7</v>
      </c>
      <c r="I62" t="s">
        <v>670</v>
      </c>
      <c r="K62" s="51">
        <v>43649.692476851851</v>
      </c>
      <c r="L62" t="s">
        <v>7</v>
      </c>
      <c r="M62" t="s">
        <v>22</v>
      </c>
      <c r="N62" t="s">
        <v>265</v>
      </c>
      <c r="O62" s="51">
        <v>43922</v>
      </c>
      <c r="P62" t="s">
        <v>45</v>
      </c>
      <c r="Q62" t="s">
        <v>671</v>
      </c>
      <c r="R62" t="s">
        <v>535</v>
      </c>
      <c r="S62">
        <v>0.37</v>
      </c>
      <c r="T62">
        <v>4</v>
      </c>
    </row>
    <row r="63" spans="1:20">
      <c r="A63" t="s">
        <v>440</v>
      </c>
      <c r="B63">
        <v>480</v>
      </c>
      <c r="C63">
        <v>36</v>
      </c>
      <c r="D63" t="s">
        <v>532</v>
      </c>
      <c r="E63">
        <v>9</v>
      </c>
      <c r="F63">
        <v>120</v>
      </c>
      <c r="G63" t="s">
        <v>120</v>
      </c>
      <c r="H63">
        <v>45</v>
      </c>
      <c r="I63" t="s">
        <v>672</v>
      </c>
      <c r="K63" s="51">
        <v>43649.673043981478</v>
      </c>
      <c r="L63" t="s">
        <v>7</v>
      </c>
      <c r="M63" t="s">
        <v>22</v>
      </c>
      <c r="N63" t="s">
        <v>673</v>
      </c>
      <c r="O63" s="51">
        <v>43922</v>
      </c>
      <c r="P63" t="s">
        <v>106</v>
      </c>
      <c r="Q63" t="s">
        <v>674</v>
      </c>
      <c r="R63" t="s">
        <v>535</v>
      </c>
      <c r="S63">
        <v>7.4999999999999997E-2</v>
      </c>
      <c r="T63">
        <v>4</v>
      </c>
    </row>
    <row r="64" spans="1:20">
      <c r="A64" t="s">
        <v>434</v>
      </c>
      <c r="B64">
        <v>120</v>
      </c>
      <c r="C64">
        <v>20.399999999999999</v>
      </c>
      <c r="D64" t="s">
        <v>532</v>
      </c>
      <c r="E64">
        <v>25.5</v>
      </c>
      <c r="F64">
        <v>150</v>
      </c>
      <c r="G64" t="s">
        <v>127</v>
      </c>
      <c r="H64">
        <v>45.9</v>
      </c>
      <c r="K64" s="51">
        <v>43649.678553240738</v>
      </c>
      <c r="L64" t="s">
        <v>7</v>
      </c>
      <c r="M64" t="s">
        <v>22</v>
      </c>
      <c r="N64" t="s">
        <v>675</v>
      </c>
      <c r="O64" s="51">
        <v>43983</v>
      </c>
      <c r="P64" t="s">
        <v>163</v>
      </c>
      <c r="Q64" t="s">
        <v>676</v>
      </c>
      <c r="R64" t="s">
        <v>535</v>
      </c>
      <c r="S64">
        <v>0.17</v>
      </c>
      <c r="T64">
        <v>3</v>
      </c>
    </row>
    <row r="65" spans="1:20">
      <c r="A65" t="s">
        <v>310</v>
      </c>
      <c r="B65">
        <v>540</v>
      </c>
      <c r="C65">
        <v>40.5</v>
      </c>
      <c r="D65" t="s">
        <v>546</v>
      </c>
      <c r="E65">
        <v>38.625</v>
      </c>
      <c r="F65">
        <v>515</v>
      </c>
      <c r="G65" t="s">
        <v>120</v>
      </c>
      <c r="H65">
        <v>79.13</v>
      </c>
      <c r="I65" t="s">
        <v>677</v>
      </c>
      <c r="K65" s="51">
        <v>43649.678368055553</v>
      </c>
      <c r="L65" t="s">
        <v>7</v>
      </c>
      <c r="M65" t="s">
        <v>18</v>
      </c>
      <c r="N65" t="s">
        <v>678</v>
      </c>
      <c r="O65" s="51">
        <v>43983</v>
      </c>
      <c r="P65" t="s">
        <v>590</v>
      </c>
      <c r="Q65" t="s">
        <v>679</v>
      </c>
      <c r="R65" t="s">
        <v>535</v>
      </c>
      <c r="S65">
        <v>7.4999999999999997E-2</v>
      </c>
      <c r="T65">
        <v>6</v>
      </c>
    </row>
    <row r="66" spans="1:20">
      <c r="A66" t="s">
        <v>47</v>
      </c>
      <c r="B66">
        <v>540</v>
      </c>
      <c r="C66">
        <v>199.8</v>
      </c>
      <c r="D66" t="s">
        <v>532</v>
      </c>
      <c r="E66">
        <v>762.2</v>
      </c>
      <c r="F66">
        <v>2060</v>
      </c>
      <c r="G66" t="s">
        <v>107</v>
      </c>
      <c r="H66">
        <v>962</v>
      </c>
      <c r="I66" t="s">
        <v>655</v>
      </c>
      <c r="K66" s="51">
        <v>43649.678402777783</v>
      </c>
      <c r="L66" t="s">
        <v>7</v>
      </c>
      <c r="M66" t="s">
        <v>18</v>
      </c>
      <c r="N66" t="s">
        <v>49</v>
      </c>
      <c r="O66" s="51">
        <v>43983</v>
      </c>
      <c r="P66" t="s">
        <v>48</v>
      </c>
      <c r="Q66" t="s">
        <v>680</v>
      </c>
      <c r="R66" t="s">
        <v>535</v>
      </c>
      <c r="S66">
        <v>0.37</v>
      </c>
      <c r="T66">
        <v>12</v>
      </c>
    </row>
    <row r="67" spans="1:20">
      <c r="A67" t="s">
        <v>346</v>
      </c>
      <c r="B67">
        <v>0</v>
      </c>
      <c r="C67">
        <v>0</v>
      </c>
      <c r="D67" t="s">
        <v>532</v>
      </c>
      <c r="E67">
        <v>0</v>
      </c>
      <c r="F67">
        <v>0</v>
      </c>
      <c r="G67" t="s">
        <v>134</v>
      </c>
      <c r="H67">
        <v>0</v>
      </c>
      <c r="I67" t="s">
        <v>681</v>
      </c>
      <c r="K67" s="51">
        <v>43649.678703703707</v>
      </c>
      <c r="L67" t="s">
        <v>7</v>
      </c>
      <c r="M67" t="s">
        <v>21</v>
      </c>
      <c r="N67" t="s">
        <v>682</v>
      </c>
      <c r="O67" s="51">
        <v>43983</v>
      </c>
      <c r="P67" t="s">
        <v>76</v>
      </c>
      <c r="Q67" t="s">
        <v>683</v>
      </c>
      <c r="R67" t="s">
        <v>535</v>
      </c>
      <c r="S67">
        <v>0.63</v>
      </c>
      <c r="T67">
        <v>0</v>
      </c>
    </row>
    <row r="68" spans="1:20">
      <c r="A68" t="s">
        <v>349</v>
      </c>
      <c r="B68">
        <v>120</v>
      </c>
      <c r="C68">
        <v>75.599999999999994</v>
      </c>
      <c r="D68" t="s">
        <v>532</v>
      </c>
      <c r="E68">
        <v>157.5</v>
      </c>
      <c r="F68">
        <v>250</v>
      </c>
      <c r="G68" t="s">
        <v>134</v>
      </c>
      <c r="H68">
        <v>233.1</v>
      </c>
      <c r="I68" t="s">
        <v>684</v>
      </c>
      <c r="K68" s="51">
        <v>43649.678900462961</v>
      </c>
      <c r="L68" t="s">
        <v>7</v>
      </c>
      <c r="M68" t="s">
        <v>21</v>
      </c>
      <c r="N68" t="s">
        <v>685</v>
      </c>
      <c r="O68" s="51">
        <v>44013</v>
      </c>
      <c r="P68" t="s">
        <v>59</v>
      </c>
      <c r="Q68" t="s">
        <v>686</v>
      </c>
      <c r="R68" t="s">
        <v>535</v>
      </c>
      <c r="S68">
        <v>0.63</v>
      </c>
      <c r="T68">
        <v>5</v>
      </c>
    </row>
    <row r="69" spans="1:20">
      <c r="A69" t="s">
        <v>481</v>
      </c>
      <c r="B69">
        <v>80</v>
      </c>
      <c r="C69">
        <v>6</v>
      </c>
      <c r="D69" t="s">
        <v>532</v>
      </c>
      <c r="E69">
        <v>11.25</v>
      </c>
      <c r="F69">
        <v>150</v>
      </c>
      <c r="G69" t="s">
        <v>120</v>
      </c>
      <c r="H69">
        <v>17.25</v>
      </c>
      <c r="I69" t="s">
        <v>687</v>
      </c>
      <c r="K69" s="51">
        <v>43649.678993055553</v>
      </c>
      <c r="L69" t="s">
        <v>7</v>
      </c>
      <c r="M69" t="s">
        <v>22</v>
      </c>
      <c r="N69" t="s">
        <v>688</v>
      </c>
      <c r="O69" s="51">
        <v>44044</v>
      </c>
      <c r="P69" t="s">
        <v>106</v>
      </c>
      <c r="Q69" t="s">
        <v>689</v>
      </c>
      <c r="R69" t="s">
        <v>535</v>
      </c>
      <c r="S69">
        <v>7.4999999999999997E-2</v>
      </c>
      <c r="T69">
        <v>2</v>
      </c>
    </row>
    <row r="70" spans="1:20">
      <c r="A70" t="s">
        <v>350</v>
      </c>
      <c r="B70">
        <v>40</v>
      </c>
      <c r="C70">
        <v>1</v>
      </c>
      <c r="D70" t="s">
        <v>532</v>
      </c>
      <c r="E70">
        <v>25</v>
      </c>
      <c r="F70">
        <v>1000</v>
      </c>
      <c r="G70" t="s">
        <v>103</v>
      </c>
      <c r="H70">
        <v>26</v>
      </c>
      <c r="I70" t="s">
        <v>690</v>
      </c>
      <c r="K70" s="51">
        <v>43649.678599537037</v>
      </c>
      <c r="L70" t="s">
        <v>7</v>
      </c>
      <c r="M70" t="s">
        <v>21</v>
      </c>
      <c r="N70" t="s">
        <v>691</v>
      </c>
      <c r="O70" s="51">
        <v>44044</v>
      </c>
      <c r="P70" t="s">
        <v>59</v>
      </c>
      <c r="Q70" t="s">
        <v>692</v>
      </c>
      <c r="R70" t="s">
        <v>535</v>
      </c>
      <c r="S70">
        <v>2.5000000000000001E-2</v>
      </c>
      <c r="T70">
        <v>3</v>
      </c>
    </row>
    <row r="71" spans="1:20">
      <c r="A71" t="s">
        <v>493</v>
      </c>
      <c r="B71">
        <v>240</v>
      </c>
      <c r="C71">
        <v>6</v>
      </c>
      <c r="D71" t="s">
        <v>532</v>
      </c>
      <c r="E71">
        <v>0.25</v>
      </c>
      <c r="F71">
        <v>10</v>
      </c>
      <c r="G71" t="s">
        <v>103</v>
      </c>
      <c r="H71">
        <v>6.25</v>
      </c>
      <c r="I71" t="s">
        <v>693</v>
      </c>
      <c r="K71" s="51">
        <v>43649.678344907406</v>
      </c>
      <c r="L71" t="s">
        <v>7</v>
      </c>
      <c r="M71" t="s">
        <v>22</v>
      </c>
      <c r="N71" t="s">
        <v>694</v>
      </c>
      <c r="O71" s="51">
        <v>44044</v>
      </c>
      <c r="P71" t="s">
        <v>158</v>
      </c>
      <c r="Q71" t="s">
        <v>695</v>
      </c>
      <c r="R71" t="s">
        <v>535</v>
      </c>
      <c r="S71">
        <v>2.5000000000000001E-2</v>
      </c>
      <c r="T71">
        <v>1</v>
      </c>
    </row>
    <row r="72" spans="1:20">
      <c r="A72" t="s">
        <v>462</v>
      </c>
      <c r="B72">
        <v>80</v>
      </c>
      <c r="C72">
        <v>6</v>
      </c>
      <c r="D72" t="s">
        <v>532</v>
      </c>
      <c r="E72">
        <v>4.5</v>
      </c>
      <c r="F72">
        <v>60</v>
      </c>
      <c r="G72" t="s">
        <v>120</v>
      </c>
      <c r="H72">
        <v>10.5</v>
      </c>
      <c r="K72" s="51">
        <v>43668.836331018523</v>
      </c>
      <c r="L72" t="s">
        <v>7</v>
      </c>
      <c r="M72" t="s">
        <v>22</v>
      </c>
      <c r="N72" t="s">
        <v>696</v>
      </c>
      <c r="O72" s="51">
        <v>44044</v>
      </c>
      <c r="P72" t="s">
        <v>586</v>
      </c>
      <c r="Q72" t="s">
        <v>697</v>
      </c>
      <c r="R72" t="s">
        <v>535</v>
      </c>
      <c r="S72">
        <v>7.4999999999999997E-2</v>
      </c>
      <c r="T72">
        <v>2</v>
      </c>
    </row>
    <row r="73" spans="1:20">
      <c r="A73" t="s">
        <v>466</v>
      </c>
      <c r="B73">
        <v>120</v>
      </c>
      <c r="C73">
        <v>9</v>
      </c>
      <c r="D73" t="s">
        <v>532</v>
      </c>
      <c r="E73">
        <v>7.5</v>
      </c>
      <c r="F73">
        <v>100</v>
      </c>
      <c r="G73" t="s">
        <v>120</v>
      </c>
      <c r="H73">
        <v>16.5</v>
      </c>
      <c r="K73" s="51">
        <v>43648.901122685187</v>
      </c>
      <c r="L73" t="s">
        <v>7</v>
      </c>
      <c r="M73" t="s">
        <v>22</v>
      </c>
      <c r="N73" t="s">
        <v>698</v>
      </c>
      <c r="O73" s="51">
        <v>44044</v>
      </c>
      <c r="P73" t="s">
        <v>106</v>
      </c>
      <c r="Q73" t="s">
        <v>699</v>
      </c>
      <c r="R73" t="s">
        <v>535</v>
      </c>
      <c r="S73">
        <v>7.4999999999999997E-2</v>
      </c>
      <c r="T73">
        <v>2</v>
      </c>
    </row>
    <row r="74" spans="1:20">
      <c r="A74" t="s">
        <v>476</v>
      </c>
      <c r="B74">
        <v>120</v>
      </c>
      <c r="C74">
        <v>9</v>
      </c>
      <c r="D74" t="s">
        <v>532</v>
      </c>
      <c r="E74">
        <v>18.75</v>
      </c>
      <c r="F74">
        <v>250</v>
      </c>
      <c r="G74" t="s">
        <v>120</v>
      </c>
      <c r="H74">
        <v>27.75</v>
      </c>
      <c r="I74" t="s">
        <v>700</v>
      </c>
      <c r="K74" s="51">
        <v>43649.678888888891</v>
      </c>
      <c r="L74" t="s">
        <v>7</v>
      </c>
      <c r="M74" t="s">
        <v>22</v>
      </c>
      <c r="N74" t="s">
        <v>701</v>
      </c>
      <c r="O74" s="51">
        <v>44044</v>
      </c>
      <c r="P74" t="s">
        <v>110</v>
      </c>
      <c r="Q74" t="s">
        <v>702</v>
      </c>
      <c r="R74" t="s">
        <v>535</v>
      </c>
      <c r="S74">
        <v>7.4999999999999997E-2</v>
      </c>
      <c r="T74">
        <v>2</v>
      </c>
    </row>
    <row r="75" spans="1:20">
      <c r="A75" t="s">
        <v>470</v>
      </c>
      <c r="B75">
        <v>320</v>
      </c>
      <c r="C75">
        <v>24</v>
      </c>
      <c r="D75" t="s">
        <v>532</v>
      </c>
      <c r="E75">
        <v>7.5</v>
      </c>
      <c r="F75">
        <v>100</v>
      </c>
      <c r="G75" t="s">
        <v>120</v>
      </c>
      <c r="H75">
        <v>31.5</v>
      </c>
      <c r="K75" s="51">
        <v>43649.678587962961</v>
      </c>
      <c r="L75" t="s">
        <v>7</v>
      </c>
      <c r="M75" t="s">
        <v>22</v>
      </c>
      <c r="N75" t="s">
        <v>703</v>
      </c>
      <c r="O75" s="51">
        <v>44044</v>
      </c>
      <c r="P75" t="s">
        <v>110</v>
      </c>
      <c r="Q75" t="s">
        <v>704</v>
      </c>
      <c r="R75" t="s">
        <v>535</v>
      </c>
      <c r="S75">
        <v>7.4999999999999997E-2</v>
      </c>
      <c r="T75">
        <v>2</v>
      </c>
    </row>
    <row r="76" spans="1:20">
      <c r="A76" t="s">
        <v>44</v>
      </c>
      <c r="B76">
        <v>2700</v>
      </c>
      <c r="C76">
        <v>999</v>
      </c>
      <c r="D76" t="s">
        <v>532</v>
      </c>
      <c r="E76">
        <v>0</v>
      </c>
      <c r="F76">
        <v>0</v>
      </c>
      <c r="G76" t="s">
        <v>107</v>
      </c>
      <c r="H76">
        <v>999</v>
      </c>
      <c r="I76" t="s">
        <v>705</v>
      </c>
      <c r="K76" s="51">
        <v>43648.872361111113</v>
      </c>
      <c r="L76" t="s">
        <v>7</v>
      </c>
      <c r="M76" t="s">
        <v>22</v>
      </c>
      <c r="N76" t="s">
        <v>46</v>
      </c>
      <c r="O76" s="51">
        <v>44046</v>
      </c>
      <c r="P76" t="s">
        <v>45</v>
      </c>
      <c r="Q76" t="s">
        <v>706</v>
      </c>
      <c r="R76" t="s">
        <v>535</v>
      </c>
      <c r="S76">
        <v>0.37</v>
      </c>
      <c r="T76">
        <v>0</v>
      </c>
    </row>
    <row r="77" spans="1:20">
      <c r="A77" t="s">
        <v>480</v>
      </c>
      <c r="B77">
        <v>640</v>
      </c>
      <c r="C77">
        <v>16</v>
      </c>
      <c r="D77" t="s">
        <v>532</v>
      </c>
      <c r="E77">
        <v>2.5</v>
      </c>
      <c r="F77">
        <v>100</v>
      </c>
      <c r="G77" t="s">
        <v>103</v>
      </c>
      <c r="H77">
        <v>18.5</v>
      </c>
      <c r="I77" t="s">
        <v>707</v>
      </c>
      <c r="K77" s="51">
        <v>43649.678391203714</v>
      </c>
      <c r="L77" t="s">
        <v>7</v>
      </c>
      <c r="M77" t="s">
        <v>22</v>
      </c>
      <c r="N77" t="s">
        <v>708</v>
      </c>
      <c r="O77" s="51">
        <v>44075</v>
      </c>
      <c r="P77" t="s">
        <v>102</v>
      </c>
      <c r="Q77" t="s">
        <v>709</v>
      </c>
      <c r="R77" t="s">
        <v>535</v>
      </c>
      <c r="S77">
        <v>2.5000000000000001E-2</v>
      </c>
      <c r="T77">
        <v>2</v>
      </c>
    </row>
    <row r="78" spans="1:20">
      <c r="A78" t="s">
        <v>289</v>
      </c>
      <c r="B78">
        <v>540</v>
      </c>
      <c r="C78">
        <v>91.800000000000011</v>
      </c>
      <c r="D78" t="s">
        <v>532</v>
      </c>
      <c r="E78">
        <v>262.64999999999998</v>
      </c>
      <c r="F78">
        <v>1545</v>
      </c>
      <c r="G78" t="s">
        <v>127</v>
      </c>
      <c r="H78">
        <v>354.45</v>
      </c>
      <c r="I78" t="s">
        <v>710</v>
      </c>
      <c r="K78" s="51">
        <v>43649.678854166668</v>
      </c>
      <c r="L78" t="s">
        <v>7</v>
      </c>
      <c r="M78" t="s">
        <v>18</v>
      </c>
      <c r="N78" t="s">
        <v>711</v>
      </c>
      <c r="O78" s="51">
        <v>44075</v>
      </c>
      <c r="P78" t="s">
        <v>662</v>
      </c>
      <c r="Q78" t="s">
        <v>712</v>
      </c>
      <c r="R78" t="s">
        <v>535</v>
      </c>
      <c r="S78">
        <v>0.17</v>
      </c>
      <c r="T78">
        <v>9</v>
      </c>
    </row>
    <row r="79" spans="1:20">
      <c r="A79" t="s">
        <v>290</v>
      </c>
      <c r="B79">
        <v>400</v>
      </c>
      <c r="C79">
        <v>68</v>
      </c>
      <c r="D79" t="s">
        <v>546</v>
      </c>
      <c r="E79">
        <v>262.64999999999998</v>
      </c>
      <c r="F79">
        <v>1545</v>
      </c>
      <c r="G79" t="s">
        <v>127</v>
      </c>
      <c r="H79">
        <v>330.65</v>
      </c>
      <c r="I79" t="s">
        <v>713</v>
      </c>
      <c r="K79" s="51">
        <v>43649.678541666668</v>
      </c>
      <c r="L79" t="s">
        <v>7</v>
      </c>
      <c r="M79" t="s">
        <v>18</v>
      </c>
      <c r="N79" t="s">
        <v>714</v>
      </c>
      <c r="O79" s="51">
        <v>44075</v>
      </c>
      <c r="P79" t="s">
        <v>37</v>
      </c>
      <c r="Q79" t="s">
        <v>715</v>
      </c>
      <c r="R79" t="s">
        <v>535</v>
      </c>
      <c r="S79">
        <v>0.17</v>
      </c>
      <c r="T79">
        <v>9</v>
      </c>
    </row>
    <row r="80" spans="1:20">
      <c r="A80" t="s">
        <v>227</v>
      </c>
      <c r="B80">
        <v>120</v>
      </c>
      <c r="C80">
        <v>9</v>
      </c>
      <c r="D80" t="s">
        <v>532</v>
      </c>
      <c r="E80">
        <v>11.25</v>
      </c>
      <c r="F80">
        <v>150</v>
      </c>
      <c r="G80" t="s">
        <v>120</v>
      </c>
      <c r="H80">
        <v>20.25</v>
      </c>
      <c r="I80" t="s">
        <v>716</v>
      </c>
      <c r="K80" s="51">
        <v>43664.661226851851</v>
      </c>
      <c r="L80" t="s">
        <v>7</v>
      </c>
      <c r="M80" t="s">
        <v>22</v>
      </c>
      <c r="N80" t="s">
        <v>228</v>
      </c>
      <c r="O80" s="51">
        <v>44075</v>
      </c>
      <c r="P80" t="s">
        <v>586</v>
      </c>
      <c r="Q80" t="s">
        <v>717</v>
      </c>
      <c r="R80" t="s">
        <v>535</v>
      </c>
      <c r="S80">
        <v>7.4999999999999997E-2</v>
      </c>
      <c r="T80">
        <v>2</v>
      </c>
    </row>
    <row r="81" spans="1:20">
      <c r="A81" t="s">
        <v>333</v>
      </c>
      <c r="B81">
        <v>540</v>
      </c>
      <c r="C81">
        <v>13.5</v>
      </c>
      <c r="D81" t="s">
        <v>532</v>
      </c>
      <c r="E81">
        <v>0</v>
      </c>
      <c r="F81">
        <v>0</v>
      </c>
      <c r="G81" t="s">
        <v>103</v>
      </c>
      <c r="H81">
        <v>13.5</v>
      </c>
      <c r="I81" t="s">
        <v>718</v>
      </c>
      <c r="K81" s="51">
        <v>43649.678541666668</v>
      </c>
      <c r="L81" t="s">
        <v>7</v>
      </c>
      <c r="M81" t="s">
        <v>18</v>
      </c>
      <c r="N81" t="s">
        <v>719</v>
      </c>
      <c r="O81" s="51">
        <v>44075</v>
      </c>
      <c r="P81" t="s">
        <v>720</v>
      </c>
      <c r="Q81" t="s">
        <v>721</v>
      </c>
      <c r="R81" t="s">
        <v>535</v>
      </c>
      <c r="S81">
        <v>2.5000000000000001E-2</v>
      </c>
      <c r="T81">
        <v>0</v>
      </c>
    </row>
    <row r="82" spans="1:20">
      <c r="A82" t="s">
        <v>335</v>
      </c>
      <c r="B82">
        <v>540</v>
      </c>
      <c r="C82">
        <v>91.800000000000011</v>
      </c>
      <c r="D82" t="s">
        <v>532</v>
      </c>
      <c r="E82">
        <v>0</v>
      </c>
      <c r="F82">
        <v>0</v>
      </c>
      <c r="G82" t="s">
        <v>127</v>
      </c>
      <c r="H82">
        <v>91.8</v>
      </c>
      <c r="I82" t="s">
        <v>722</v>
      </c>
      <c r="K82" s="51">
        <v>43649.678622685176</v>
      </c>
      <c r="L82" t="s">
        <v>7</v>
      </c>
      <c r="M82" t="s">
        <v>18</v>
      </c>
      <c r="N82" t="s">
        <v>723</v>
      </c>
      <c r="O82" s="51">
        <v>44075</v>
      </c>
      <c r="P82" t="s">
        <v>720</v>
      </c>
      <c r="Q82" t="s">
        <v>724</v>
      </c>
      <c r="R82" t="s">
        <v>535</v>
      </c>
      <c r="S82">
        <v>0.17</v>
      </c>
      <c r="T82">
        <v>0</v>
      </c>
    </row>
    <row r="83" spans="1:20">
      <c r="A83" t="s">
        <v>334</v>
      </c>
      <c r="B83">
        <v>180</v>
      </c>
      <c r="C83">
        <v>13.5</v>
      </c>
      <c r="D83" t="s">
        <v>532</v>
      </c>
      <c r="E83">
        <v>0</v>
      </c>
      <c r="F83">
        <v>0</v>
      </c>
      <c r="G83" t="s">
        <v>120</v>
      </c>
      <c r="H83">
        <v>13.5</v>
      </c>
      <c r="I83" t="s">
        <v>725</v>
      </c>
      <c r="K83" s="51">
        <v>43649.678703703707</v>
      </c>
      <c r="L83" t="s">
        <v>7</v>
      </c>
      <c r="M83" t="s">
        <v>18</v>
      </c>
      <c r="N83" t="s">
        <v>726</v>
      </c>
      <c r="O83" s="51">
        <v>44075</v>
      </c>
      <c r="P83" t="s">
        <v>720</v>
      </c>
      <c r="Q83" t="s">
        <v>727</v>
      </c>
      <c r="R83" t="s">
        <v>535</v>
      </c>
      <c r="S83">
        <v>7.4999999999999997E-2</v>
      </c>
      <c r="T83">
        <v>0</v>
      </c>
    </row>
    <row r="84" spans="1:20">
      <c r="A84" t="s">
        <v>313</v>
      </c>
      <c r="B84">
        <v>360</v>
      </c>
      <c r="C84">
        <v>61.2</v>
      </c>
      <c r="D84" t="s">
        <v>532</v>
      </c>
      <c r="E84">
        <v>0</v>
      </c>
      <c r="F84">
        <v>0</v>
      </c>
      <c r="G84" t="s">
        <v>127</v>
      </c>
      <c r="H84">
        <v>61.2</v>
      </c>
      <c r="I84" t="s">
        <v>728</v>
      </c>
      <c r="K84" s="51">
        <v>43649.678483796299</v>
      </c>
      <c r="L84" t="s">
        <v>7</v>
      </c>
      <c r="M84" t="s">
        <v>18</v>
      </c>
      <c r="N84" t="s">
        <v>729</v>
      </c>
      <c r="O84" s="51">
        <v>44075</v>
      </c>
      <c r="P84" t="s">
        <v>730</v>
      </c>
      <c r="Q84" t="s">
        <v>731</v>
      </c>
      <c r="R84" t="s">
        <v>535</v>
      </c>
      <c r="S84">
        <v>0.17</v>
      </c>
      <c r="T84">
        <v>0</v>
      </c>
    </row>
    <row r="85" spans="1:20">
      <c r="A85" t="s">
        <v>316</v>
      </c>
      <c r="B85">
        <v>360</v>
      </c>
      <c r="C85">
        <v>61.2</v>
      </c>
      <c r="D85" t="s">
        <v>546</v>
      </c>
      <c r="E85">
        <v>0</v>
      </c>
      <c r="F85">
        <v>0</v>
      </c>
      <c r="G85" t="s">
        <v>127</v>
      </c>
      <c r="H85">
        <v>61.2</v>
      </c>
      <c r="I85" t="s">
        <v>732</v>
      </c>
      <c r="K85" s="51">
        <v>43649.678900462961</v>
      </c>
      <c r="L85" t="s">
        <v>7</v>
      </c>
      <c r="M85" t="s">
        <v>18</v>
      </c>
      <c r="N85" t="s">
        <v>733</v>
      </c>
      <c r="O85" s="51">
        <v>44075</v>
      </c>
      <c r="P85" t="s">
        <v>734</v>
      </c>
      <c r="Q85" t="s">
        <v>735</v>
      </c>
      <c r="R85" t="s">
        <v>535</v>
      </c>
      <c r="S85">
        <v>0.17</v>
      </c>
      <c r="T85">
        <v>0</v>
      </c>
    </row>
    <row r="86" spans="1:20">
      <c r="A86" t="s">
        <v>359</v>
      </c>
      <c r="B86">
        <v>1080</v>
      </c>
      <c r="C86">
        <v>81</v>
      </c>
      <c r="D86" t="s">
        <v>532</v>
      </c>
      <c r="E86">
        <v>270.375</v>
      </c>
      <c r="F86">
        <v>3605</v>
      </c>
      <c r="G86" t="s">
        <v>120</v>
      </c>
      <c r="H86">
        <v>351.38</v>
      </c>
      <c r="I86" t="s">
        <v>736</v>
      </c>
      <c r="J86" t="s">
        <v>450</v>
      </c>
      <c r="K86" s="51">
        <v>43649.678935185177</v>
      </c>
      <c r="L86" t="s">
        <v>7</v>
      </c>
      <c r="M86" t="s">
        <v>18</v>
      </c>
      <c r="N86" t="s">
        <v>737</v>
      </c>
      <c r="O86" s="51">
        <v>44075</v>
      </c>
      <c r="P86" t="s">
        <v>600</v>
      </c>
      <c r="Q86" t="s">
        <v>738</v>
      </c>
      <c r="R86" t="s">
        <v>535</v>
      </c>
      <c r="S86">
        <v>7.4999999999999997E-2</v>
      </c>
      <c r="T86">
        <v>8</v>
      </c>
    </row>
    <row r="87" spans="1:20">
      <c r="A87" t="s">
        <v>453</v>
      </c>
      <c r="B87">
        <v>80</v>
      </c>
      <c r="C87">
        <v>6</v>
      </c>
      <c r="D87" t="s">
        <v>532</v>
      </c>
      <c r="E87">
        <v>15</v>
      </c>
      <c r="F87">
        <v>200</v>
      </c>
      <c r="G87" t="s">
        <v>120</v>
      </c>
      <c r="H87">
        <v>21</v>
      </c>
      <c r="K87" s="51">
        <v>43649.678356481483</v>
      </c>
      <c r="L87" t="s">
        <v>7</v>
      </c>
      <c r="M87" t="s">
        <v>22</v>
      </c>
      <c r="N87" t="s">
        <v>739</v>
      </c>
      <c r="O87" s="51">
        <v>44075</v>
      </c>
      <c r="P87" t="s">
        <v>668</v>
      </c>
      <c r="Q87" t="s">
        <v>740</v>
      </c>
      <c r="R87" t="s">
        <v>535</v>
      </c>
      <c r="S87">
        <v>7.4999999999999997E-2</v>
      </c>
      <c r="T87">
        <v>2</v>
      </c>
    </row>
    <row r="88" spans="1:20">
      <c r="A88" t="s">
        <v>238</v>
      </c>
      <c r="B88">
        <v>40</v>
      </c>
      <c r="C88">
        <v>1</v>
      </c>
      <c r="D88" t="s">
        <v>532</v>
      </c>
      <c r="E88">
        <v>2.5</v>
      </c>
      <c r="F88">
        <v>100</v>
      </c>
      <c r="G88" t="s">
        <v>103</v>
      </c>
      <c r="H88">
        <v>3.5</v>
      </c>
      <c r="K88" s="51">
        <v>43664.649386574078</v>
      </c>
      <c r="L88" t="s">
        <v>7</v>
      </c>
      <c r="M88" t="s">
        <v>22</v>
      </c>
      <c r="N88" t="s">
        <v>239</v>
      </c>
      <c r="O88" s="51">
        <v>44105</v>
      </c>
      <c r="P88" t="s">
        <v>106</v>
      </c>
      <c r="Q88" t="s">
        <v>741</v>
      </c>
      <c r="R88" t="s">
        <v>535</v>
      </c>
      <c r="S88">
        <v>2.5000000000000001E-2</v>
      </c>
      <c r="T88">
        <v>1</v>
      </c>
    </row>
    <row r="89" spans="1:20">
      <c r="A89" t="s">
        <v>225</v>
      </c>
      <c r="B89">
        <v>240</v>
      </c>
      <c r="C89">
        <v>18</v>
      </c>
      <c r="D89" t="s">
        <v>532</v>
      </c>
      <c r="E89">
        <v>4.5</v>
      </c>
      <c r="F89">
        <v>60</v>
      </c>
      <c r="G89" t="s">
        <v>120</v>
      </c>
      <c r="H89">
        <v>22.5</v>
      </c>
      <c r="K89" s="51">
        <v>43649.678657407407</v>
      </c>
      <c r="L89" t="s">
        <v>7</v>
      </c>
      <c r="M89" t="s">
        <v>22</v>
      </c>
      <c r="N89" t="s">
        <v>226</v>
      </c>
      <c r="O89" s="51">
        <v>44105</v>
      </c>
      <c r="P89" t="s">
        <v>115</v>
      </c>
      <c r="Q89" t="s">
        <v>742</v>
      </c>
      <c r="R89" t="s">
        <v>535</v>
      </c>
      <c r="S89">
        <v>7.4999999999999997E-2</v>
      </c>
      <c r="T89">
        <v>2</v>
      </c>
    </row>
    <row r="90" spans="1:20">
      <c r="A90" t="s">
        <v>467</v>
      </c>
      <c r="B90">
        <v>160</v>
      </c>
      <c r="C90">
        <v>12</v>
      </c>
      <c r="D90" t="s">
        <v>532</v>
      </c>
      <c r="E90">
        <v>22.5</v>
      </c>
      <c r="F90">
        <v>300</v>
      </c>
      <c r="G90" t="s">
        <v>120</v>
      </c>
      <c r="H90">
        <v>34.5</v>
      </c>
      <c r="K90" s="51">
        <v>43649.67850694443</v>
      </c>
      <c r="L90" t="s">
        <v>7</v>
      </c>
      <c r="M90" t="s">
        <v>22</v>
      </c>
      <c r="N90" t="s">
        <v>743</v>
      </c>
      <c r="O90" s="51">
        <v>44105</v>
      </c>
      <c r="P90" t="s">
        <v>586</v>
      </c>
      <c r="Q90" t="s">
        <v>744</v>
      </c>
      <c r="R90" t="s">
        <v>535</v>
      </c>
      <c r="S90">
        <v>7.4999999999999997E-2</v>
      </c>
      <c r="T90">
        <v>2</v>
      </c>
    </row>
    <row r="91" spans="1:20">
      <c r="A91" t="s">
        <v>233</v>
      </c>
      <c r="B91">
        <v>40</v>
      </c>
      <c r="C91">
        <v>6.8000000000000007</v>
      </c>
      <c r="D91" t="s">
        <v>532</v>
      </c>
      <c r="E91">
        <v>27.2</v>
      </c>
      <c r="F91">
        <v>160</v>
      </c>
      <c r="G91" t="s">
        <v>127</v>
      </c>
      <c r="H91">
        <v>34</v>
      </c>
      <c r="K91" s="51">
        <v>43649.678379629629</v>
      </c>
      <c r="L91" t="s">
        <v>7</v>
      </c>
      <c r="M91" t="s">
        <v>22</v>
      </c>
      <c r="N91" t="s">
        <v>234</v>
      </c>
      <c r="O91" s="51">
        <v>44105</v>
      </c>
      <c r="P91" t="s">
        <v>106</v>
      </c>
      <c r="Q91" t="s">
        <v>745</v>
      </c>
      <c r="R91" t="s">
        <v>535</v>
      </c>
      <c r="S91">
        <v>0.17</v>
      </c>
      <c r="T91">
        <v>3</v>
      </c>
    </row>
    <row r="92" spans="1:20">
      <c r="A92" t="s">
        <v>477</v>
      </c>
      <c r="B92">
        <v>180</v>
      </c>
      <c r="C92">
        <v>13.5</v>
      </c>
      <c r="D92" t="s">
        <v>532</v>
      </c>
      <c r="E92">
        <v>12</v>
      </c>
      <c r="F92">
        <v>160</v>
      </c>
      <c r="G92" t="s">
        <v>120</v>
      </c>
      <c r="H92">
        <v>25.5</v>
      </c>
      <c r="K92" s="51">
        <v>43649.678449074083</v>
      </c>
      <c r="L92" t="s">
        <v>7</v>
      </c>
      <c r="M92" t="s">
        <v>22</v>
      </c>
      <c r="N92" t="s">
        <v>746</v>
      </c>
      <c r="O92" s="51">
        <v>44105</v>
      </c>
      <c r="P92" t="s">
        <v>153</v>
      </c>
      <c r="Q92" t="s">
        <v>747</v>
      </c>
      <c r="R92" t="s">
        <v>535</v>
      </c>
      <c r="S92">
        <v>7.4999999999999997E-2</v>
      </c>
      <c r="T92">
        <v>2</v>
      </c>
    </row>
    <row r="93" spans="1:20">
      <c r="A93" t="s">
        <v>377</v>
      </c>
      <c r="B93">
        <v>320</v>
      </c>
      <c r="C93">
        <v>54.400000000000013</v>
      </c>
      <c r="D93" t="s">
        <v>532</v>
      </c>
      <c r="E93">
        <v>170</v>
      </c>
      <c r="F93">
        <v>1000</v>
      </c>
      <c r="G93" t="s">
        <v>127</v>
      </c>
      <c r="H93">
        <v>224.4</v>
      </c>
      <c r="I93" t="s">
        <v>748</v>
      </c>
      <c r="K93" s="51">
        <v>43649.678333333337</v>
      </c>
      <c r="L93" t="s">
        <v>7</v>
      </c>
      <c r="M93" t="s">
        <v>21</v>
      </c>
      <c r="N93" t="s">
        <v>749</v>
      </c>
      <c r="O93" s="51">
        <v>44105</v>
      </c>
      <c r="P93" t="s">
        <v>59</v>
      </c>
      <c r="Q93" t="s">
        <v>750</v>
      </c>
      <c r="R93" t="s">
        <v>535</v>
      </c>
      <c r="S93">
        <v>0.17</v>
      </c>
      <c r="T93">
        <v>9</v>
      </c>
    </row>
    <row r="94" spans="1:20">
      <c r="A94" t="s">
        <v>344</v>
      </c>
      <c r="B94">
        <v>120</v>
      </c>
      <c r="C94">
        <v>20.399999999999999</v>
      </c>
      <c r="D94" t="s">
        <v>546</v>
      </c>
      <c r="E94">
        <v>85</v>
      </c>
      <c r="F94">
        <v>500</v>
      </c>
      <c r="G94" t="s">
        <v>127</v>
      </c>
      <c r="H94">
        <v>105.4</v>
      </c>
      <c r="K94" s="51">
        <v>43649.678414351853</v>
      </c>
      <c r="L94" t="s">
        <v>7</v>
      </c>
      <c r="M94" t="s">
        <v>21</v>
      </c>
      <c r="N94" t="s">
        <v>751</v>
      </c>
      <c r="O94" s="51">
        <v>44105</v>
      </c>
      <c r="P94" t="s">
        <v>752</v>
      </c>
      <c r="Q94" t="s">
        <v>753</v>
      </c>
      <c r="R94" t="s">
        <v>535</v>
      </c>
      <c r="S94">
        <v>0.17</v>
      </c>
      <c r="T94">
        <v>6</v>
      </c>
    </row>
    <row r="95" spans="1:20">
      <c r="A95" t="s">
        <v>317</v>
      </c>
      <c r="B95">
        <v>360</v>
      </c>
      <c r="C95">
        <v>61.2</v>
      </c>
      <c r="D95" t="s">
        <v>546</v>
      </c>
      <c r="E95">
        <v>0</v>
      </c>
      <c r="F95">
        <v>0</v>
      </c>
      <c r="G95" t="s">
        <v>127</v>
      </c>
      <c r="H95">
        <v>61.2</v>
      </c>
      <c r="I95" t="s">
        <v>754</v>
      </c>
      <c r="K95" s="51">
        <v>43649.678993055553</v>
      </c>
      <c r="L95" t="s">
        <v>7</v>
      </c>
      <c r="M95" t="s">
        <v>18</v>
      </c>
      <c r="N95" t="s">
        <v>755</v>
      </c>
      <c r="O95" s="51">
        <v>44166</v>
      </c>
      <c r="P95" t="s">
        <v>756</v>
      </c>
      <c r="Q95" t="s">
        <v>757</v>
      </c>
      <c r="R95" t="s">
        <v>535</v>
      </c>
      <c r="S95">
        <v>0.17</v>
      </c>
      <c r="T95">
        <v>0</v>
      </c>
    </row>
    <row r="96" spans="1:20">
      <c r="A96" t="s">
        <v>220</v>
      </c>
      <c r="B96">
        <v>80</v>
      </c>
      <c r="C96">
        <v>6</v>
      </c>
      <c r="D96" t="s">
        <v>532</v>
      </c>
      <c r="E96">
        <v>22.5</v>
      </c>
      <c r="F96">
        <v>300</v>
      </c>
      <c r="G96" t="s">
        <v>120</v>
      </c>
      <c r="H96">
        <v>28.5</v>
      </c>
      <c r="I96" t="s">
        <v>758</v>
      </c>
      <c r="K96" s="51">
        <v>43665.178368055553</v>
      </c>
      <c r="L96" t="s">
        <v>7</v>
      </c>
      <c r="M96" t="s">
        <v>22</v>
      </c>
      <c r="N96" t="s">
        <v>221</v>
      </c>
      <c r="O96" s="51">
        <v>44166</v>
      </c>
      <c r="P96" t="s">
        <v>759</v>
      </c>
      <c r="Q96" t="s">
        <v>760</v>
      </c>
      <c r="R96" t="s">
        <v>535</v>
      </c>
      <c r="S96">
        <v>7.4999999999999997E-2</v>
      </c>
      <c r="T96">
        <v>2</v>
      </c>
    </row>
    <row r="97" spans="1:20">
      <c r="A97" t="s">
        <v>354</v>
      </c>
      <c r="B97">
        <v>80</v>
      </c>
      <c r="C97">
        <v>6</v>
      </c>
      <c r="D97" t="s">
        <v>532</v>
      </c>
      <c r="E97">
        <v>37.5</v>
      </c>
      <c r="F97">
        <v>500</v>
      </c>
      <c r="G97" t="s">
        <v>120</v>
      </c>
      <c r="H97">
        <v>43.5</v>
      </c>
      <c r="K97" s="51">
        <v>43649.678715277783</v>
      </c>
      <c r="L97" t="s">
        <v>7</v>
      </c>
      <c r="M97" t="s">
        <v>21</v>
      </c>
      <c r="N97" t="s">
        <v>761</v>
      </c>
      <c r="O97" s="51">
        <v>44197</v>
      </c>
      <c r="P97" t="s">
        <v>762</v>
      </c>
      <c r="Q97" t="s">
        <v>763</v>
      </c>
      <c r="R97" t="s">
        <v>535</v>
      </c>
      <c r="S97">
        <v>7.4999999999999997E-2</v>
      </c>
      <c r="T97">
        <v>4</v>
      </c>
    </row>
    <row r="98" spans="1:20">
      <c r="A98" t="s">
        <v>306</v>
      </c>
      <c r="B98">
        <v>540</v>
      </c>
      <c r="C98">
        <v>91.800000000000011</v>
      </c>
      <c r="D98" t="s">
        <v>532</v>
      </c>
      <c r="E98">
        <v>0</v>
      </c>
      <c r="F98">
        <v>0</v>
      </c>
      <c r="G98" t="s">
        <v>127</v>
      </c>
      <c r="H98">
        <v>91.8</v>
      </c>
      <c r="I98" t="s">
        <v>764</v>
      </c>
      <c r="K98" s="51">
        <v>43649.67832175926</v>
      </c>
      <c r="L98" t="s">
        <v>7</v>
      </c>
      <c r="M98" t="s">
        <v>18</v>
      </c>
      <c r="N98" t="s">
        <v>765</v>
      </c>
      <c r="O98" s="51">
        <v>44197</v>
      </c>
      <c r="P98" t="s">
        <v>37</v>
      </c>
      <c r="Q98" t="s">
        <v>766</v>
      </c>
      <c r="R98" t="s">
        <v>535</v>
      </c>
      <c r="S98">
        <v>0.17</v>
      </c>
      <c r="T98">
        <v>0</v>
      </c>
    </row>
    <row r="99" spans="1:20">
      <c r="A99" t="s">
        <v>302</v>
      </c>
      <c r="B99">
        <v>360</v>
      </c>
      <c r="C99">
        <v>27</v>
      </c>
      <c r="D99" t="s">
        <v>532</v>
      </c>
      <c r="E99">
        <v>15.45</v>
      </c>
      <c r="F99">
        <v>206</v>
      </c>
      <c r="G99" t="s">
        <v>120</v>
      </c>
      <c r="H99">
        <v>42.45</v>
      </c>
      <c r="I99" t="s">
        <v>767</v>
      </c>
      <c r="J99" t="s">
        <v>449</v>
      </c>
      <c r="K99" s="51">
        <v>43649.678356481483</v>
      </c>
      <c r="L99" t="s">
        <v>7</v>
      </c>
      <c r="M99" t="s">
        <v>18</v>
      </c>
      <c r="N99" t="s">
        <v>768</v>
      </c>
      <c r="O99" s="51">
        <v>44197</v>
      </c>
      <c r="P99" t="s">
        <v>590</v>
      </c>
      <c r="Q99" t="s">
        <v>769</v>
      </c>
      <c r="R99" t="s">
        <v>535</v>
      </c>
      <c r="S99">
        <v>7.4999999999999997E-2</v>
      </c>
      <c r="T99">
        <v>4</v>
      </c>
    </row>
    <row r="100" spans="1:20">
      <c r="A100" t="s">
        <v>513</v>
      </c>
      <c r="B100">
        <v>60</v>
      </c>
      <c r="C100">
        <v>0.3</v>
      </c>
      <c r="D100" t="s">
        <v>546</v>
      </c>
      <c r="E100">
        <v>1</v>
      </c>
      <c r="F100">
        <v>200</v>
      </c>
      <c r="G100" t="s">
        <v>150</v>
      </c>
      <c r="H100">
        <v>1.3</v>
      </c>
      <c r="K100" s="51">
        <v>43649.678900462961</v>
      </c>
      <c r="L100" t="s">
        <v>7</v>
      </c>
      <c r="M100" t="s">
        <v>20</v>
      </c>
      <c r="N100" t="s">
        <v>770</v>
      </c>
      <c r="O100" s="51">
        <v>44197</v>
      </c>
      <c r="P100" t="s">
        <v>34</v>
      </c>
      <c r="Q100" t="s">
        <v>771</v>
      </c>
      <c r="R100" t="s">
        <v>535</v>
      </c>
      <c r="S100">
        <v>5.0000000000000001E-3</v>
      </c>
      <c r="T100">
        <v>0</v>
      </c>
    </row>
    <row r="101" spans="1:20">
      <c r="A101" t="s">
        <v>361</v>
      </c>
      <c r="B101">
        <v>120</v>
      </c>
      <c r="C101">
        <v>9</v>
      </c>
      <c r="D101" t="s">
        <v>532</v>
      </c>
      <c r="E101">
        <v>0</v>
      </c>
      <c r="F101">
        <v>0</v>
      </c>
      <c r="G101" t="s">
        <v>120</v>
      </c>
      <c r="H101">
        <v>9</v>
      </c>
      <c r="I101" t="s">
        <v>772</v>
      </c>
      <c r="K101" s="51">
        <v>43649.678391203714</v>
      </c>
      <c r="L101" t="s">
        <v>7</v>
      </c>
      <c r="M101" t="s">
        <v>18</v>
      </c>
      <c r="N101" t="s">
        <v>773</v>
      </c>
      <c r="O101" s="51">
        <v>44197</v>
      </c>
      <c r="P101" t="s">
        <v>600</v>
      </c>
      <c r="Q101" t="s">
        <v>774</v>
      </c>
      <c r="R101" t="s">
        <v>535</v>
      </c>
      <c r="S101">
        <v>7.4999999999999997E-2</v>
      </c>
      <c r="T101">
        <v>0</v>
      </c>
    </row>
    <row r="102" spans="1:20">
      <c r="A102" t="s">
        <v>235</v>
      </c>
      <c r="B102">
        <v>40</v>
      </c>
      <c r="C102">
        <v>3</v>
      </c>
      <c r="D102" t="s">
        <v>532</v>
      </c>
      <c r="E102">
        <v>27</v>
      </c>
      <c r="F102">
        <v>360</v>
      </c>
      <c r="G102" t="s">
        <v>120</v>
      </c>
      <c r="H102">
        <v>30</v>
      </c>
      <c r="K102" s="51">
        <v>43664.849409722221</v>
      </c>
      <c r="L102" t="s">
        <v>7</v>
      </c>
      <c r="M102" t="s">
        <v>22</v>
      </c>
      <c r="N102" t="s">
        <v>236</v>
      </c>
      <c r="O102" s="51">
        <v>44197</v>
      </c>
      <c r="P102" t="s">
        <v>172</v>
      </c>
      <c r="Q102" t="s">
        <v>775</v>
      </c>
      <c r="R102" t="s">
        <v>535</v>
      </c>
      <c r="S102">
        <v>7.4999999999999997E-2</v>
      </c>
      <c r="T102">
        <v>2</v>
      </c>
    </row>
    <row r="103" spans="1:20">
      <c r="A103" t="s">
        <v>348</v>
      </c>
      <c r="B103">
        <v>360</v>
      </c>
      <c r="C103">
        <v>133.19999999999999</v>
      </c>
      <c r="D103" t="s">
        <v>532</v>
      </c>
      <c r="E103">
        <v>0</v>
      </c>
      <c r="F103">
        <v>0</v>
      </c>
      <c r="G103" t="s">
        <v>107</v>
      </c>
      <c r="H103">
        <v>133.19999999999999</v>
      </c>
      <c r="I103" t="s">
        <v>776</v>
      </c>
      <c r="K103" s="51">
        <v>43649.678460648152</v>
      </c>
      <c r="L103" t="s">
        <v>7</v>
      </c>
      <c r="M103" t="s">
        <v>21</v>
      </c>
      <c r="N103" t="s">
        <v>777</v>
      </c>
      <c r="O103" s="51">
        <v>44228</v>
      </c>
      <c r="P103" t="s">
        <v>59</v>
      </c>
      <c r="Q103" t="s">
        <v>778</v>
      </c>
      <c r="R103" t="s">
        <v>535</v>
      </c>
      <c r="S103">
        <v>0.37</v>
      </c>
      <c r="T103">
        <v>0</v>
      </c>
    </row>
    <row r="104" spans="1:20">
      <c r="A104" t="s">
        <v>375</v>
      </c>
      <c r="B104">
        <v>720</v>
      </c>
      <c r="C104">
        <v>122.4</v>
      </c>
      <c r="D104" t="s">
        <v>546</v>
      </c>
      <c r="E104">
        <v>0</v>
      </c>
      <c r="F104">
        <v>0</v>
      </c>
      <c r="G104" t="s">
        <v>127</v>
      </c>
      <c r="H104">
        <v>122.4</v>
      </c>
      <c r="I104" t="s">
        <v>779</v>
      </c>
      <c r="K104" s="51">
        <v>43649.678437499999</v>
      </c>
      <c r="L104" t="s">
        <v>7</v>
      </c>
      <c r="M104" t="s">
        <v>18</v>
      </c>
      <c r="N104" t="s">
        <v>780</v>
      </c>
      <c r="O104" s="51">
        <v>44228</v>
      </c>
      <c r="P104" t="s">
        <v>781</v>
      </c>
      <c r="Q104" t="s">
        <v>782</v>
      </c>
      <c r="R104" t="s">
        <v>535</v>
      </c>
      <c r="S104">
        <v>0.17</v>
      </c>
      <c r="T104">
        <v>0</v>
      </c>
    </row>
    <row r="105" spans="1:20">
      <c r="A105" t="s">
        <v>369</v>
      </c>
      <c r="B105">
        <v>180</v>
      </c>
      <c r="C105">
        <v>13.5</v>
      </c>
      <c r="D105" t="s">
        <v>546</v>
      </c>
      <c r="E105">
        <v>0</v>
      </c>
      <c r="F105">
        <v>0</v>
      </c>
      <c r="G105" t="s">
        <v>120</v>
      </c>
      <c r="H105">
        <v>13.5</v>
      </c>
      <c r="I105" t="s">
        <v>783</v>
      </c>
      <c r="K105" s="51">
        <v>43649.678495370368</v>
      </c>
      <c r="L105" t="s">
        <v>7</v>
      </c>
      <c r="M105" t="s">
        <v>18</v>
      </c>
      <c r="N105" t="s">
        <v>784</v>
      </c>
      <c r="O105" s="51">
        <v>44256</v>
      </c>
      <c r="P105" t="s">
        <v>623</v>
      </c>
      <c r="Q105" t="s">
        <v>785</v>
      </c>
      <c r="R105" t="s">
        <v>535</v>
      </c>
      <c r="S105">
        <v>7.4999999999999997E-2</v>
      </c>
      <c r="T105">
        <v>0</v>
      </c>
    </row>
    <row r="106" spans="1:20">
      <c r="A106" t="s">
        <v>367</v>
      </c>
      <c r="B106">
        <v>240</v>
      </c>
      <c r="C106">
        <v>18</v>
      </c>
      <c r="D106" t="s">
        <v>532</v>
      </c>
      <c r="E106">
        <v>0</v>
      </c>
      <c r="F106">
        <v>0</v>
      </c>
      <c r="G106" t="s">
        <v>120</v>
      </c>
      <c r="H106">
        <v>18</v>
      </c>
      <c r="I106" t="s">
        <v>786</v>
      </c>
      <c r="K106" s="51">
        <v>43649.67900462963</v>
      </c>
      <c r="L106" t="s">
        <v>7</v>
      </c>
      <c r="M106" t="s">
        <v>18</v>
      </c>
      <c r="N106" t="s">
        <v>787</v>
      </c>
      <c r="O106" s="51">
        <v>44256</v>
      </c>
      <c r="P106" t="s">
        <v>623</v>
      </c>
      <c r="Q106" t="s">
        <v>788</v>
      </c>
      <c r="R106" t="s">
        <v>535</v>
      </c>
      <c r="S106">
        <v>7.4999999999999997E-2</v>
      </c>
      <c r="T106">
        <v>0</v>
      </c>
    </row>
    <row r="107" spans="1:20">
      <c r="A107" t="s">
        <v>331</v>
      </c>
      <c r="B107">
        <v>360</v>
      </c>
      <c r="C107">
        <v>27</v>
      </c>
      <c r="D107" t="s">
        <v>532</v>
      </c>
      <c r="E107">
        <v>0</v>
      </c>
      <c r="F107">
        <v>0</v>
      </c>
      <c r="G107" t="s">
        <v>120</v>
      </c>
      <c r="H107">
        <v>27</v>
      </c>
      <c r="I107" t="s">
        <v>789</v>
      </c>
      <c r="K107" s="51">
        <v>43649.678391203714</v>
      </c>
      <c r="L107" t="s">
        <v>7</v>
      </c>
      <c r="M107" t="s">
        <v>18</v>
      </c>
      <c r="N107" t="s">
        <v>790</v>
      </c>
      <c r="O107" s="51">
        <v>44256</v>
      </c>
      <c r="P107" t="s">
        <v>791</v>
      </c>
      <c r="Q107" t="s">
        <v>792</v>
      </c>
      <c r="R107" t="s">
        <v>535</v>
      </c>
      <c r="S107">
        <v>7.4999999999999997E-2</v>
      </c>
      <c r="T107">
        <v>0</v>
      </c>
    </row>
    <row r="108" spans="1:20">
      <c r="A108" t="s">
        <v>318</v>
      </c>
      <c r="B108">
        <v>360</v>
      </c>
      <c r="C108">
        <v>61.2</v>
      </c>
      <c r="D108" t="s">
        <v>546</v>
      </c>
      <c r="E108">
        <v>0</v>
      </c>
      <c r="F108">
        <v>0</v>
      </c>
      <c r="G108" t="s">
        <v>127</v>
      </c>
      <c r="H108">
        <v>61.2</v>
      </c>
      <c r="I108" t="s">
        <v>793</v>
      </c>
      <c r="K108" s="51">
        <v>43649.678472222222</v>
      </c>
      <c r="L108" t="s">
        <v>7</v>
      </c>
      <c r="M108" t="s">
        <v>18</v>
      </c>
      <c r="N108" t="s">
        <v>794</v>
      </c>
      <c r="O108" s="51">
        <v>44256</v>
      </c>
      <c r="P108" t="s">
        <v>795</v>
      </c>
      <c r="Q108" t="s">
        <v>796</v>
      </c>
      <c r="R108" t="s">
        <v>535</v>
      </c>
      <c r="S108">
        <v>0.17</v>
      </c>
      <c r="T108">
        <v>0</v>
      </c>
    </row>
    <row r="109" spans="1:20">
      <c r="A109" t="s">
        <v>183</v>
      </c>
      <c r="B109">
        <v>720</v>
      </c>
      <c r="C109">
        <v>54</v>
      </c>
      <c r="D109" t="s">
        <v>532</v>
      </c>
      <c r="E109">
        <v>0</v>
      </c>
      <c r="F109">
        <v>0</v>
      </c>
      <c r="G109" t="s">
        <v>120</v>
      </c>
      <c r="H109">
        <v>54</v>
      </c>
      <c r="I109" t="s">
        <v>797</v>
      </c>
      <c r="J109" t="s">
        <v>450</v>
      </c>
      <c r="K109" s="51">
        <v>43649.678460648152</v>
      </c>
      <c r="L109" t="s">
        <v>7</v>
      </c>
      <c r="M109" t="s">
        <v>18</v>
      </c>
      <c r="N109" t="s">
        <v>184</v>
      </c>
      <c r="O109" s="51">
        <v>44256</v>
      </c>
      <c r="P109" t="s">
        <v>781</v>
      </c>
      <c r="Q109" t="s">
        <v>798</v>
      </c>
      <c r="R109" t="s">
        <v>535</v>
      </c>
      <c r="S109">
        <v>7.4999999999999997E-2</v>
      </c>
      <c r="T109">
        <v>0</v>
      </c>
    </row>
    <row r="110" spans="1:20">
      <c r="A110" t="s">
        <v>297</v>
      </c>
      <c r="B110">
        <v>1200</v>
      </c>
      <c r="C110">
        <v>204</v>
      </c>
      <c r="D110" t="s">
        <v>546</v>
      </c>
      <c r="E110">
        <v>0</v>
      </c>
      <c r="F110">
        <v>0</v>
      </c>
      <c r="G110" t="s">
        <v>127</v>
      </c>
      <c r="H110">
        <v>204</v>
      </c>
      <c r="I110" t="s">
        <v>799</v>
      </c>
      <c r="K110" s="51">
        <v>43649.678379629629</v>
      </c>
      <c r="L110" t="s">
        <v>7</v>
      </c>
      <c r="M110" t="s">
        <v>18</v>
      </c>
      <c r="N110" t="s">
        <v>800</v>
      </c>
      <c r="O110" s="51">
        <v>44256</v>
      </c>
      <c r="P110" t="s">
        <v>781</v>
      </c>
      <c r="Q110" t="s">
        <v>801</v>
      </c>
      <c r="R110" t="s">
        <v>535</v>
      </c>
      <c r="S110">
        <v>0.17</v>
      </c>
      <c r="T110">
        <v>0</v>
      </c>
    </row>
    <row r="111" spans="1:20">
      <c r="A111" t="s">
        <v>36</v>
      </c>
      <c r="B111">
        <v>720</v>
      </c>
      <c r="C111">
        <v>122.4</v>
      </c>
      <c r="D111" t="s">
        <v>546</v>
      </c>
      <c r="E111">
        <v>1225.7</v>
      </c>
      <c r="F111">
        <v>7210</v>
      </c>
      <c r="G111" t="s">
        <v>127</v>
      </c>
      <c r="H111">
        <v>1348.1</v>
      </c>
      <c r="I111" t="s">
        <v>802</v>
      </c>
      <c r="K111" s="51">
        <v>43649.678333333337</v>
      </c>
      <c r="L111" t="s">
        <v>7</v>
      </c>
      <c r="M111" t="s">
        <v>18</v>
      </c>
      <c r="N111" t="s">
        <v>38</v>
      </c>
      <c r="O111" s="51">
        <v>44256</v>
      </c>
      <c r="P111" t="s">
        <v>37</v>
      </c>
      <c r="Q111" t="s">
        <v>803</v>
      </c>
      <c r="R111" t="s">
        <v>535</v>
      </c>
      <c r="S111">
        <v>0.17</v>
      </c>
      <c r="T111">
        <v>12</v>
      </c>
    </row>
    <row r="112" spans="1:20">
      <c r="A112" t="s">
        <v>347</v>
      </c>
      <c r="B112">
        <v>0</v>
      </c>
      <c r="C112">
        <v>0</v>
      </c>
      <c r="D112" t="s">
        <v>532</v>
      </c>
      <c r="E112">
        <v>0</v>
      </c>
      <c r="F112">
        <v>0</v>
      </c>
      <c r="G112" t="s">
        <v>107</v>
      </c>
      <c r="H112">
        <v>0</v>
      </c>
      <c r="I112" t="s">
        <v>804</v>
      </c>
      <c r="K112" s="51">
        <v>43649.678865740738</v>
      </c>
      <c r="L112" t="s">
        <v>7</v>
      </c>
      <c r="M112" t="s">
        <v>21</v>
      </c>
      <c r="N112" t="s">
        <v>805</v>
      </c>
      <c r="O112" s="51">
        <v>44256</v>
      </c>
      <c r="P112" t="s">
        <v>59</v>
      </c>
      <c r="Q112" t="s">
        <v>806</v>
      </c>
      <c r="R112" t="s">
        <v>535</v>
      </c>
      <c r="S112">
        <v>0.37</v>
      </c>
      <c r="T112">
        <v>0</v>
      </c>
    </row>
    <row r="113" spans="1:20">
      <c r="A113" t="s">
        <v>351</v>
      </c>
      <c r="B113">
        <v>180</v>
      </c>
      <c r="C113">
        <v>13.5</v>
      </c>
      <c r="D113" t="s">
        <v>532</v>
      </c>
      <c r="E113">
        <v>15</v>
      </c>
      <c r="F113">
        <v>200</v>
      </c>
      <c r="G113" t="s">
        <v>120</v>
      </c>
      <c r="H113">
        <v>28.5</v>
      </c>
      <c r="I113" t="s">
        <v>807</v>
      </c>
      <c r="K113" s="51">
        <v>43649.678749999999</v>
      </c>
      <c r="L113" t="s">
        <v>7</v>
      </c>
      <c r="M113" t="s">
        <v>21</v>
      </c>
      <c r="N113" t="s">
        <v>808</v>
      </c>
      <c r="O113" s="51">
        <v>44392</v>
      </c>
      <c r="P113" t="s">
        <v>809</v>
      </c>
      <c r="Q113" t="s">
        <v>810</v>
      </c>
      <c r="R113" t="s">
        <v>535</v>
      </c>
      <c r="S113">
        <v>7.4999999999999997E-2</v>
      </c>
      <c r="T113">
        <v>2</v>
      </c>
    </row>
    <row r="114" spans="1:20">
      <c r="A114" t="s">
        <v>352</v>
      </c>
      <c r="B114">
        <v>120</v>
      </c>
      <c r="C114">
        <v>44.4</v>
      </c>
      <c r="D114" t="s">
        <v>532</v>
      </c>
      <c r="E114">
        <v>92.5</v>
      </c>
      <c r="F114">
        <v>250</v>
      </c>
      <c r="G114" t="s">
        <v>107</v>
      </c>
      <c r="H114">
        <v>136.9</v>
      </c>
      <c r="I114" t="s">
        <v>811</v>
      </c>
      <c r="K114" s="51">
        <v>43649.678587962961</v>
      </c>
      <c r="L114" t="s">
        <v>7</v>
      </c>
      <c r="M114" t="s">
        <v>21</v>
      </c>
      <c r="N114" t="s">
        <v>812</v>
      </c>
      <c r="O114" s="51">
        <v>44392</v>
      </c>
      <c r="P114" t="s">
        <v>59</v>
      </c>
      <c r="Q114" t="s">
        <v>813</v>
      </c>
      <c r="R114" t="s">
        <v>535</v>
      </c>
      <c r="S114">
        <v>0.37</v>
      </c>
      <c r="T114">
        <v>4</v>
      </c>
    </row>
    <row r="115" spans="1:20">
      <c r="A115" t="s">
        <v>33</v>
      </c>
      <c r="B115">
        <v>5400</v>
      </c>
      <c r="C115">
        <v>3402</v>
      </c>
      <c r="D115" t="s">
        <v>546</v>
      </c>
      <c r="E115">
        <v>315</v>
      </c>
      <c r="F115">
        <v>500</v>
      </c>
      <c r="G115" t="s">
        <v>134</v>
      </c>
      <c r="H115">
        <v>3717</v>
      </c>
      <c r="I115" t="s">
        <v>95</v>
      </c>
      <c r="J115" t="s">
        <v>450</v>
      </c>
      <c r="K115" s="51">
        <v>43664.62877314815</v>
      </c>
      <c r="L115" t="s">
        <v>7</v>
      </c>
      <c r="M115" t="s">
        <v>20</v>
      </c>
      <c r="N115" t="s">
        <v>35</v>
      </c>
      <c r="O115" s="51">
        <v>44409</v>
      </c>
      <c r="P115" t="s">
        <v>34</v>
      </c>
      <c r="Q115" t="s">
        <v>814</v>
      </c>
      <c r="R115" t="s">
        <v>535</v>
      </c>
      <c r="S115">
        <v>0.63</v>
      </c>
      <c r="T115">
        <v>20</v>
      </c>
    </row>
    <row r="116" spans="1:20">
      <c r="A116" t="s">
        <v>508</v>
      </c>
      <c r="B116">
        <v>0</v>
      </c>
      <c r="C116">
        <v>0</v>
      </c>
      <c r="D116" t="s">
        <v>546</v>
      </c>
      <c r="E116">
        <v>37.5</v>
      </c>
      <c r="F116">
        <v>500</v>
      </c>
      <c r="G116" t="s">
        <v>120</v>
      </c>
      <c r="H116">
        <v>37.5</v>
      </c>
      <c r="K116" s="51">
        <v>43649.678831018522</v>
      </c>
      <c r="L116" t="s">
        <v>7</v>
      </c>
      <c r="M116" t="s">
        <v>20</v>
      </c>
      <c r="N116" t="s">
        <v>815</v>
      </c>
      <c r="O116" s="51">
        <v>44409</v>
      </c>
      <c r="P116" t="s">
        <v>34</v>
      </c>
      <c r="Q116" t="s">
        <v>816</v>
      </c>
      <c r="R116" t="s">
        <v>535</v>
      </c>
      <c r="S116">
        <v>7.4999999999999997E-2</v>
      </c>
      <c r="T116">
        <v>2</v>
      </c>
    </row>
    <row r="117" spans="1:20">
      <c r="A117" t="s">
        <v>276</v>
      </c>
      <c r="B117">
        <v>0</v>
      </c>
      <c r="C117">
        <v>0</v>
      </c>
      <c r="D117" t="s">
        <v>532</v>
      </c>
      <c r="E117">
        <v>0</v>
      </c>
      <c r="F117">
        <v>0</v>
      </c>
      <c r="G117" t="s">
        <v>127</v>
      </c>
      <c r="H117">
        <v>35.5</v>
      </c>
      <c r="K117" s="51">
        <v>43671.898402777777</v>
      </c>
      <c r="L117" t="s">
        <v>7</v>
      </c>
      <c r="M117" t="s">
        <v>22</v>
      </c>
      <c r="N117" t="s">
        <v>279</v>
      </c>
      <c r="O117" s="51">
        <v>44410</v>
      </c>
      <c r="P117" t="s">
        <v>817</v>
      </c>
      <c r="Q117" t="s">
        <v>818</v>
      </c>
      <c r="R117" t="s">
        <v>535</v>
      </c>
      <c r="S117">
        <v>0.17</v>
      </c>
      <c r="T117">
        <v>0</v>
      </c>
    </row>
    <row r="118" spans="1:20">
      <c r="A118" t="s">
        <v>373</v>
      </c>
      <c r="B118">
        <v>600</v>
      </c>
      <c r="C118">
        <v>222</v>
      </c>
      <c r="D118" t="s">
        <v>546</v>
      </c>
      <c r="E118">
        <v>0</v>
      </c>
      <c r="F118">
        <v>0</v>
      </c>
      <c r="G118" t="s">
        <v>107</v>
      </c>
      <c r="H118">
        <v>222</v>
      </c>
      <c r="I118" t="s">
        <v>819</v>
      </c>
      <c r="K118" s="51">
        <v>43649.678518518522</v>
      </c>
      <c r="L118" t="s">
        <v>7</v>
      </c>
      <c r="M118" t="s">
        <v>18</v>
      </c>
      <c r="N118" t="s">
        <v>820</v>
      </c>
      <c r="O118" s="51">
        <v>44440</v>
      </c>
      <c r="P118" t="s">
        <v>821</v>
      </c>
      <c r="Q118" t="s">
        <v>822</v>
      </c>
      <c r="R118" t="s">
        <v>535</v>
      </c>
      <c r="S118">
        <v>0.37</v>
      </c>
      <c r="T118">
        <v>0</v>
      </c>
    </row>
    <row r="119" spans="1:20">
      <c r="A119" t="s">
        <v>291</v>
      </c>
      <c r="B119">
        <v>120</v>
      </c>
      <c r="C119">
        <v>20.399999999999999</v>
      </c>
      <c r="D119" t="s">
        <v>532</v>
      </c>
      <c r="E119">
        <v>262.64999999999998</v>
      </c>
      <c r="F119">
        <v>1545</v>
      </c>
      <c r="G119" t="s">
        <v>127</v>
      </c>
      <c r="H119">
        <v>283.05</v>
      </c>
      <c r="I119" t="s">
        <v>823</v>
      </c>
      <c r="K119" s="51">
        <v>43649.678460648152</v>
      </c>
      <c r="L119" t="s">
        <v>7</v>
      </c>
      <c r="M119" t="s">
        <v>18</v>
      </c>
      <c r="N119" t="s">
        <v>824</v>
      </c>
      <c r="O119" s="51">
        <v>44440</v>
      </c>
      <c r="P119" t="s">
        <v>590</v>
      </c>
      <c r="Q119" t="s">
        <v>825</v>
      </c>
      <c r="R119" t="s">
        <v>535</v>
      </c>
      <c r="S119">
        <v>0.17</v>
      </c>
      <c r="T119">
        <v>9</v>
      </c>
    </row>
    <row r="120" spans="1:20">
      <c r="A120" t="s">
        <v>503</v>
      </c>
      <c r="B120">
        <v>0</v>
      </c>
      <c r="C120">
        <v>0</v>
      </c>
      <c r="D120" t="s">
        <v>546</v>
      </c>
      <c r="E120">
        <v>595</v>
      </c>
      <c r="F120">
        <v>3500</v>
      </c>
      <c r="G120" t="s">
        <v>127</v>
      </c>
      <c r="H120">
        <v>595</v>
      </c>
      <c r="I120" t="s">
        <v>826</v>
      </c>
      <c r="K120" s="51">
        <v>43649.678854166668</v>
      </c>
      <c r="L120" t="s">
        <v>7</v>
      </c>
      <c r="M120" t="s">
        <v>20</v>
      </c>
      <c r="N120" t="s">
        <v>827</v>
      </c>
      <c r="O120" s="51">
        <v>44440</v>
      </c>
      <c r="P120" t="s">
        <v>34</v>
      </c>
      <c r="Q120" t="s">
        <v>828</v>
      </c>
      <c r="R120" t="s">
        <v>535</v>
      </c>
      <c r="S120">
        <v>0.17</v>
      </c>
      <c r="T120">
        <v>12</v>
      </c>
    </row>
    <row r="121" spans="1:20">
      <c r="A121" t="s">
        <v>340</v>
      </c>
      <c r="B121">
        <v>540</v>
      </c>
      <c r="C121">
        <v>13.5</v>
      </c>
      <c r="D121" t="s">
        <v>546</v>
      </c>
      <c r="E121">
        <v>0</v>
      </c>
      <c r="F121">
        <v>0</v>
      </c>
      <c r="G121" t="s">
        <v>103</v>
      </c>
      <c r="H121">
        <v>13.5</v>
      </c>
      <c r="I121" t="s">
        <v>657</v>
      </c>
      <c r="K121" s="51">
        <v>43649.678912037038</v>
      </c>
      <c r="L121" t="s">
        <v>7</v>
      </c>
      <c r="M121" t="s">
        <v>18</v>
      </c>
      <c r="N121" t="s">
        <v>829</v>
      </c>
      <c r="O121" s="51">
        <v>44440</v>
      </c>
      <c r="P121" t="s">
        <v>665</v>
      </c>
      <c r="Q121" t="s">
        <v>830</v>
      </c>
      <c r="R121" t="s">
        <v>535</v>
      </c>
      <c r="S121">
        <v>2.5000000000000001E-2</v>
      </c>
      <c r="T121">
        <v>0</v>
      </c>
    </row>
    <row r="122" spans="1:20">
      <c r="A122" t="s">
        <v>187</v>
      </c>
      <c r="B122">
        <v>540</v>
      </c>
      <c r="C122">
        <v>91.800000000000011</v>
      </c>
      <c r="D122" t="s">
        <v>546</v>
      </c>
      <c r="E122">
        <v>0</v>
      </c>
      <c r="F122">
        <v>0</v>
      </c>
      <c r="G122" t="s">
        <v>127</v>
      </c>
      <c r="H122">
        <v>91.8</v>
      </c>
      <c r="I122" t="s">
        <v>831</v>
      </c>
      <c r="K122" s="51">
        <v>43649.67900462963</v>
      </c>
      <c r="L122" t="s">
        <v>7</v>
      </c>
      <c r="M122" t="s">
        <v>18</v>
      </c>
      <c r="N122" t="s">
        <v>188</v>
      </c>
      <c r="O122" s="51">
        <v>44440</v>
      </c>
      <c r="P122" t="s">
        <v>81</v>
      </c>
      <c r="Q122" t="s">
        <v>832</v>
      </c>
      <c r="R122" t="s">
        <v>535</v>
      </c>
      <c r="S122">
        <v>0.17</v>
      </c>
      <c r="T122">
        <v>0</v>
      </c>
    </row>
    <row r="123" spans="1:20">
      <c r="A123" t="s">
        <v>301</v>
      </c>
      <c r="B123">
        <v>540</v>
      </c>
      <c r="C123">
        <v>91.800000000000011</v>
      </c>
      <c r="D123" t="s">
        <v>532</v>
      </c>
      <c r="E123">
        <v>35.020000000000003</v>
      </c>
      <c r="F123">
        <v>206</v>
      </c>
      <c r="G123" t="s">
        <v>127</v>
      </c>
      <c r="H123">
        <v>126.82</v>
      </c>
      <c r="I123" t="s">
        <v>833</v>
      </c>
      <c r="K123" s="51">
        <v>43649.678657407407</v>
      </c>
      <c r="L123" t="s">
        <v>7</v>
      </c>
      <c r="M123" t="s">
        <v>18</v>
      </c>
      <c r="N123" t="s">
        <v>834</v>
      </c>
      <c r="O123" s="51">
        <v>44440</v>
      </c>
      <c r="P123" t="s">
        <v>590</v>
      </c>
      <c r="Q123" t="s">
        <v>835</v>
      </c>
      <c r="R123" t="s">
        <v>535</v>
      </c>
      <c r="S123">
        <v>0.17</v>
      </c>
      <c r="T123">
        <v>6</v>
      </c>
    </row>
    <row r="124" spans="1:20">
      <c r="A124" t="s">
        <v>308</v>
      </c>
      <c r="B124">
        <v>540</v>
      </c>
      <c r="C124">
        <v>91.800000000000011</v>
      </c>
      <c r="D124" t="s">
        <v>532</v>
      </c>
      <c r="E124">
        <v>0</v>
      </c>
      <c r="F124">
        <v>0</v>
      </c>
      <c r="G124" t="s">
        <v>127</v>
      </c>
      <c r="H124">
        <v>91.8</v>
      </c>
      <c r="I124" t="s">
        <v>647</v>
      </c>
      <c r="K124" s="51">
        <v>43649.678761574083</v>
      </c>
      <c r="L124" t="s">
        <v>7</v>
      </c>
      <c r="M124" t="s">
        <v>18</v>
      </c>
      <c r="N124" t="s">
        <v>836</v>
      </c>
      <c r="O124" s="51">
        <v>44440</v>
      </c>
      <c r="P124" t="s">
        <v>649</v>
      </c>
      <c r="Q124" t="s">
        <v>837</v>
      </c>
      <c r="R124" t="s">
        <v>535</v>
      </c>
      <c r="S124">
        <v>0.17</v>
      </c>
      <c r="T124">
        <v>0</v>
      </c>
    </row>
    <row r="125" spans="1:20">
      <c r="A125" t="s">
        <v>309</v>
      </c>
      <c r="B125">
        <v>240</v>
      </c>
      <c r="C125">
        <v>40.799999999999997</v>
      </c>
      <c r="D125" t="s">
        <v>532</v>
      </c>
      <c r="E125">
        <v>0</v>
      </c>
      <c r="F125">
        <v>0</v>
      </c>
      <c r="G125" t="s">
        <v>127</v>
      </c>
      <c r="H125">
        <v>40.799999999999997</v>
      </c>
      <c r="I125" t="s">
        <v>838</v>
      </c>
      <c r="K125" s="51">
        <v>43649.678993055553</v>
      </c>
      <c r="L125" t="s">
        <v>7</v>
      </c>
      <c r="M125" t="s">
        <v>18</v>
      </c>
      <c r="N125" t="s">
        <v>839</v>
      </c>
      <c r="O125" s="51">
        <v>44440</v>
      </c>
      <c r="P125" t="s">
        <v>37</v>
      </c>
      <c r="Q125" t="s">
        <v>840</v>
      </c>
      <c r="R125" t="s">
        <v>535</v>
      </c>
      <c r="S125">
        <v>0.17</v>
      </c>
      <c r="T125">
        <v>0</v>
      </c>
    </row>
    <row r="126" spans="1:20">
      <c r="A126" t="s">
        <v>305</v>
      </c>
      <c r="B126">
        <v>540</v>
      </c>
      <c r="C126">
        <v>91.800000000000011</v>
      </c>
      <c r="D126" t="s">
        <v>546</v>
      </c>
      <c r="E126">
        <v>0</v>
      </c>
      <c r="F126">
        <v>0</v>
      </c>
      <c r="G126" t="s">
        <v>127</v>
      </c>
      <c r="H126">
        <v>91.8</v>
      </c>
      <c r="I126" t="s">
        <v>657</v>
      </c>
      <c r="K126" s="51">
        <v>43649.678784722222</v>
      </c>
      <c r="L126" t="s">
        <v>7</v>
      </c>
      <c r="M126" t="s">
        <v>18</v>
      </c>
      <c r="N126" t="s">
        <v>841</v>
      </c>
      <c r="O126" s="51">
        <v>44440</v>
      </c>
      <c r="P126" t="s">
        <v>842</v>
      </c>
      <c r="Q126" t="s">
        <v>843</v>
      </c>
      <c r="R126" t="s">
        <v>535</v>
      </c>
      <c r="S126">
        <v>0.17</v>
      </c>
      <c r="T126">
        <v>0</v>
      </c>
    </row>
    <row r="127" spans="1:20">
      <c r="A127" t="s">
        <v>330</v>
      </c>
      <c r="B127">
        <v>540</v>
      </c>
      <c r="C127">
        <v>40.5</v>
      </c>
      <c r="D127" t="s">
        <v>532</v>
      </c>
      <c r="E127">
        <v>0</v>
      </c>
      <c r="F127">
        <v>0</v>
      </c>
      <c r="G127" t="s">
        <v>120</v>
      </c>
      <c r="H127">
        <v>40.5</v>
      </c>
      <c r="I127" t="s">
        <v>844</v>
      </c>
      <c r="K127" s="51">
        <v>43649.678969907407</v>
      </c>
      <c r="L127" t="s">
        <v>7</v>
      </c>
      <c r="M127" t="s">
        <v>18</v>
      </c>
      <c r="N127" t="s">
        <v>845</v>
      </c>
      <c r="O127" s="51">
        <v>44440</v>
      </c>
      <c r="P127" t="s">
        <v>846</v>
      </c>
      <c r="Q127" t="s">
        <v>847</v>
      </c>
      <c r="R127" t="s">
        <v>535</v>
      </c>
      <c r="S127">
        <v>7.4999999999999997E-2</v>
      </c>
      <c r="T127">
        <v>0</v>
      </c>
    </row>
    <row r="128" spans="1:20">
      <c r="A128" t="s">
        <v>329</v>
      </c>
      <c r="B128">
        <v>540</v>
      </c>
      <c r="C128">
        <v>40.5</v>
      </c>
      <c r="D128" t="s">
        <v>532</v>
      </c>
      <c r="E128">
        <v>0</v>
      </c>
      <c r="F128">
        <v>0</v>
      </c>
      <c r="G128" t="s">
        <v>120</v>
      </c>
      <c r="H128">
        <v>40.5</v>
      </c>
      <c r="I128" t="s">
        <v>647</v>
      </c>
      <c r="K128" s="51">
        <v>43649.678425925929</v>
      </c>
      <c r="L128" t="s">
        <v>7</v>
      </c>
      <c r="M128" t="s">
        <v>18</v>
      </c>
      <c r="N128" t="s">
        <v>848</v>
      </c>
      <c r="O128" s="51">
        <v>44440</v>
      </c>
      <c r="P128" t="s">
        <v>649</v>
      </c>
      <c r="Q128" t="s">
        <v>849</v>
      </c>
      <c r="R128" t="s">
        <v>535</v>
      </c>
      <c r="S128">
        <v>7.4999999999999997E-2</v>
      </c>
      <c r="T128">
        <v>0</v>
      </c>
    </row>
    <row r="129" spans="1:20">
      <c r="A129" t="s">
        <v>328</v>
      </c>
      <c r="B129">
        <v>180</v>
      </c>
      <c r="C129">
        <v>30.6</v>
      </c>
      <c r="D129" t="s">
        <v>532</v>
      </c>
      <c r="E129">
        <v>0</v>
      </c>
      <c r="F129">
        <v>0</v>
      </c>
      <c r="G129" t="s">
        <v>127</v>
      </c>
      <c r="H129">
        <v>30.6</v>
      </c>
      <c r="I129" t="s">
        <v>643</v>
      </c>
      <c r="K129" s="51">
        <v>43649.678703703707</v>
      </c>
      <c r="L129" t="s">
        <v>7</v>
      </c>
      <c r="M129" t="s">
        <v>18</v>
      </c>
      <c r="N129" t="s">
        <v>850</v>
      </c>
      <c r="O129" s="51">
        <v>44440</v>
      </c>
      <c r="P129" t="s">
        <v>645</v>
      </c>
      <c r="Q129" t="s">
        <v>851</v>
      </c>
      <c r="R129" t="s">
        <v>535</v>
      </c>
      <c r="S129">
        <v>0.17</v>
      </c>
      <c r="T129">
        <v>0</v>
      </c>
    </row>
    <row r="130" spans="1:20">
      <c r="A130" t="s">
        <v>332</v>
      </c>
      <c r="B130">
        <v>360</v>
      </c>
      <c r="C130">
        <v>27</v>
      </c>
      <c r="D130" t="s">
        <v>532</v>
      </c>
      <c r="E130">
        <v>0</v>
      </c>
      <c r="F130">
        <v>0</v>
      </c>
      <c r="G130" t="s">
        <v>120</v>
      </c>
      <c r="H130">
        <v>27</v>
      </c>
      <c r="I130" t="s">
        <v>754</v>
      </c>
      <c r="K130" s="51">
        <v>43649.678587962961</v>
      </c>
      <c r="L130" t="s">
        <v>7</v>
      </c>
      <c r="M130" t="s">
        <v>18</v>
      </c>
      <c r="N130" t="s">
        <v>852</v>
      </c>
      <c r="O130" s="51">
        <v>44440</v>
      </c>
      <c r="P130" t="s">
        <v>37</v>
      </c>
      <c r="Q130" t="s">
        <v>853</v>
      </c>
      <c r="R130" t="s">
        <v>535</v>
      </c>
      <c r="S130">
        <v>7.4999999999999997E-2</v>
      </c>
      <c r="T130">
        <v>0</v>
      </c>
    </row>
    <row r="131" spans="1:20">
      <c r="A131" t="s">
        <v>311</v>
      </c>
      <c r="B131">
        <v>400</v>
      </c>
      <c r="C131">
        <v>68</v>
      </c>
      <c r="D131" t="s">
        <v>546</v>
      </c>
      <c r="E131">
        <v>0</v>
      </c>
      <c r="F131">
        <v>0</v>
      </c>
      <c r="G131" t="s">
        <v>127</v>
      </c>
      <c r="H131">
        <v>68</v>
      </c>
      <c r="I131" t="s">
        <v>854</v>
      </c>
      <c r="K131" s="51">
        <v>43649.678981481477</v>
      </c>
      <c r="L131" t="s">
        <v>7</v>
      </c>
      <c r="M131" t="s">
        <v>18</v>
      </c>
      <c r="N131" t="s">
        <v>855</v>
      </c>
      <c r="O131" s="51">
        <v>44440</v>
      </c>
      <c r="P131" t="s">
        <v>37</v>
      </c>
      <c r="Q131" t="s">
        <v>856</v>
      </c>
      <c r="R131" t="s">
        <v>535</v>
      </c>
      <c r="S131">
        <v>0.17</v>
      </c>
      <c r="T131">
        <v>0</v>
      </c>
    </row>
    <row r="132" spans="1:20">
      <c r="A132" t="s">
        <v>312</v>
      </c>
      <c r="B132">
        <v>360</v>
      </c>
      <c r="C132">
        <v>61.2</v>
      </c>
      <c r="D132" t="s">
        <v>546</v>
      </c>
      <c r="E132">
        <v>0</v>
      </c>
      <c r="F132">
        <v>0</v>
      </c>
      <c r="G132" t="s">
        <v>127</v>
      </c>
      <c r="H132">
        <v>61.2</v>
      </c>
      <c r="I132" t="s">
        <v>857</v>
      </c>
      <c r="K132" s="51">
        <v>43649.678946759261</v>
      </c>
      <c r="L132" t="s">
        <v>7</v>
      </c>
      <c r="M132" t="s">
        <v>18</v>
      </c>
      <c r="N132" t="s">
        <v>858</v>
      </c>
      <c r="O132" s="51">
        <v>44440</v>
      </c>
      <c r="P132" t="s">
        <v>662</v>
      </c>
      <c r="Q132" t="s">
        <v>859</v>
      </c>
      <c r="R132" t="s">
        <v>535</v>
      </c>
      <c r="S132">
        <v>0.17</v>
      </c>
      <c r="T132">
        <v>0</v>
      </c>
    </row>
    <row r="133" spans="1:20">
      <c r="A133" t="s">
        <v>315</v>
      </c>
      <c r="B133">
        <v>360</v>
      </c>
      <c r="C133">
        <v>61.2</v>
      </c>
      <c r="D133" t="s">
        <v>546</v>
      </c>
      <c r="E133">
        <v>0</v>
      </c>
      <c r="F133">
        <v>0</v>
      </c>
      <c r="G133" t="s">
        <v>127</v>
      </c>
      <c r="H133">
        <v>61.2</v>
      </c>
      <c r="I133" t="s">
        <v>657</v>
      </c>
      <c r="K133" s="51">
        <v>43649.67864583333</v>
      </c>
      <c r="L133" t="s">
        <v>7</v>
      </c>
      <c r="M133" t="s">
        <v>18</v>
      </c>
      <c r="N133" t="s">
        <v>860</v>
      </c>
      <c r="O133" s="51">
        <v>44440</v>
      </c>
      <c r="P133" t="s">
        <v>734</v>
      </c>
      <c r="Q133" t="s">
        <v>861</v>
      </c>
      <c r="R133" t="s">
        <v>535</v>
      </c>
      <c r="S133">
        <v>0.17</v>
      </c>
      <c r="T133">
        <v>0</v>
      </c>
    </row>
    <row r="134" spans="1:20">
      <c r="A134" t="s">
        <v>358</v>
      </c>
      <c r="B134">
        <v>1200</v>
      </c>
      <c r="C134">
        <v>6</v>
      </c>
      <c r="D134" t="s">
        <v>862</v>
      </c>
      <c r="E134">
        <v>5.15</v>
      </c>
      <c r="F134">
        <v>1030</v>
      </c>
      <c r="G134" t="s">
        <v>150</v>
      </c>
      <c r="H134">
        <v>11.15</v>
      </c>
      <c r="I134" t="s">
        <v>863</v>
      </c>
      <c r="J134" t="s">
        <v>450</v>
      </c>
      <c r="K134" s="51">
        <v>43649.679016203707</v>
      </c>
      <c r="L134" t="s">
        <v>7</v>
      </c>
      <c r="M134" t="s">
        <v>21</v>
      </c>
      <c r="N134" t="s">
        <v>864</v>
      </c>
      <c r="O134" s="51">
        <v>44440</v>
      </c>
      <c r="P134" t="s">
        <v>865</v>
      </c>
      <c r="Q134" t="s">
        <v>866</v>
      </c>
      <c r="R134" t="s">
        <v>535</v>
      </c>
      <c r="S134">
        <v>5.0000000000000001E-3</v>
      </c>
      <c r="T134">
        <v>0</v>
      </c>
    </row>
    <row r="135" spans="1:20">
      <c r="A135" t="s">
        <v>319</v>
      </c>
      <c r="B135">
        <v>360</v>
      </c>
      <c r="C135">
        <v>61.2</v>
      </c>
      <c r="D135" t="s">
        <v>546</v>
      </c>
      <c r="E135">
        <v>0</v>
      </c>
      <c r="F135">
        <v>0</v>
      </c>
      <c r="G135" t="s">
        <v>127</v>
      </c>
      <c r="H135">
        <v>61.2</v>
      </c>
      <c r="I135" t="s">
        <v>867</v>
      </c>
      <c r="K135" s="51">
        <v>43649.678703703707</v>
      </c>
      <c r="L135" t="s">
        <v>7</v>
      </c>
      <c r="M135" t="s">
        <v>18</v>
      </c>
      <c r="N135" t="s">
        <v>868</v>
      </c>
      <c r="O135" s="51">
        <v>44440</v>
      </c>
      <c r="P135" t="s">
        <v>81</v>
      </c>
      <c r="Q135" t="s">
        <v>869</v>
      </c>
      <c r="R135" t="s">
        <v>535</v>
      </c>
      <c r="S135">
        <v>0.17</v>
      </c>
      <c r="T135">
        <v>0</v>
      </c>
    </row>
    <row r="136" spans="1:20">
      <c r="A136" t="s">
        <v>324</v>
      </c>
      <c r="B136">
        <v>540</v>
      </c>
      <c r="C136">
        <v>40.5</v>
      </c>
      <c r="D136" t="s">
        <v>532</v>
      </c>
      <c r="E136">
        <v>0</v>
      </c>
      <c r="F136">
        <v>0</v>
      </c>
      <c r="G136" t="s">
        <v>120</v>
      </c>
      <c r="H136">
        <v>40.5</v>
      </c>
      <c r="I136" t="s">
        <v>870</v>
      </c>
      <c r="K136" s="51">
        <v>43649.6785648148</v>
      </c>
      <c r="L136" t="s">
        <v>7</v>
      </c>
      <c r="M136" t="s">
        <v>18</v>
      </c>
      <c r="N136" t="s">
        <v>871</v>
      </c>
      <c r="O136" s="51">
        <v>44440</v>
      </c>
      <c r="P136" t="s">
        <v>665</v>
      </c>
      <c r="Q136" t="s">
        <v>872</v>
      </c>
      <c r="R136" t="s">
        <v>535</v>
      </c>
      <c r="S136">
        <v>7.4999999999999997E-2</v>
      </c>
      <c r="T136">
        <v>0</v>
      </c>
    </row>
    <row r="137" spans="1:20">
      <c r="A137" t="s">
        <v>325</v>
      </c>
      <c r="B137">
        <v>360</v>
      </c>
      <c r="C137">
        <v>27</v>
      </c>
      <c r="D137" t="s">
        <v>546</v>
      </c>
      <c r="E137">
        <v>7.7249999999999996</v>
      </c>
      <c r="F137">
        <v>103</v>
      </c>
      <c r="G137" t="s">
        <v>120</v>
      </c>
      <c r="H137">
        <v>34.72</v>
      </c>
      <c r="I137" t="s">
        <v>873</v>
      </c>
      <c r="K137" s="51">
        <v>43649.678981481477</v>
      </c>
      <c r="L137" t="s">
        <v>7</v>
      </c>
      <c r="M137" t="s">
        <v>18</v>
      </c>
      <c r="N137" t="s">
        <v>874</v>
      </c>
      <c r="O137" s="51">
        <v>44440</v>
      </c>
      <c r="P137" t="s">
        <v>875</v>
      </c>
      <c r="Q137" t="s">
        <v>876</v>
      </c>
      <c r="R137" t="s">
        <v>535</v>
      </c>
      <c r="S137">
        <v>7.4999999999999997E-2</v>
      </c>
      <c r="T137">
        <v>2</v>
      </c>
    </row>
    <row r="138" spans="1:20">
      <c r="A138" t="s">
        <v>323</v>
      </c>
      <c r="B138">
        <v>240</v>
      </c>
      <c r="C138">
        <v>40.799999999999997</v>
      </c>
      <c r="D138" t="s">
        <v>532</v>
      </c>
      <c r="E138">
        <v>0</v>
      </c>
      <c r="F138">
        <v>0</v>
      </c>
      <c r="G138" t="s">
        <v>127</v>
      </c>
      <c r="H138">
        <v>40.799999999999997</v>
      </c>
      <c r="I138" t="s">
        <v>877</v>
      </c>
      <c r="K138" s="51">
        <v>43649.678495370368</v>
      </c>
      <c r="L138" t="s">
        <v>7</v>
      </c>
      <c r="M138" t="s">
        <v>18</v>
      </c>
      <c r="N138" t="s">
        <v>878</v>
      </c>
      <c r="O138" s="51">
        <v>44440</v>
      </c>
      <c r="P138" t="s">
        <v>81</v>
      </c>
      <c r="Q138" t="s">
        <v>879</v>
      </c>
      <c r="R138" t="s">
        <v>535</v>
      </c>
      <c r="S138">
        <v>0.17</v>
      </c>
      <c r="T138">
        <v>0</v>
      </c>
    </row>
    <row r="139" spans="1:20">
      <c r="A139" t="s">
        <v>189</v>
      </c>
      <c r="B139">
        <v>240</v>
      </c>
      <c r="C139">
        <v>40.799999999999997</v>
      </c>
      <c r="D139" t="s">
        <v>532</v>
      </c>
      <c r="E139">
        <v>0</v>
      </c>
      <c r="F139">
        <v>0</v>
      </c>
      <c r="G139" t="s">
        <v>127</v>
      </c>
      <c r="H139">
        <v>40.799999999999997</v>
      </c>
      <c r="I139" t="s">
        <v>880</v>
      </c>
      <c r="K139" s="51">
        <v>43649.678622685176</v>
      </c>
      <c r="L139" t="s">
        <v>7</v>
      </c>
      <c r="M139" t="s">
        <v>18</v>
      </c>
      <c r="N139" t="s">
        <v>190</v>
      </c>
      <c r="O139" s="51">
        <v>44440</v>
      </c>
      <c r="P139" t="s">
        <v>81</v>
      </c>
      <c r="Q139" t="s">
        <v>881</v>
      </c>
      <c r="R139" t="s">
        <v>535</v>
      </c>
      <c r="S139">
        <v>0.17</v>
      </c>
      <c r="T139">
        <v>0</v>
      </c>
    </row>
    <row r="140" spans="1:20">
      <c r="A140" t="s">
        <v>300</v>
      </c>
      <c r="B140">
        <v>540</v>
      </c>
      <c r="C140">
        <v>199.8</v>
      </c>
      <c r="D140" t="s">
        <v>532</v>
      </c>
      <c r="E140">
        <v>0</v>
      </c>
      <c r="F140">
        <v>0</v>
      </c>
      <c r="G140" t="s">
        <v>107</v>
      </c>
      <c r="H140">
        <v>199.8</v>
      </c>
      <c r="I140" t="s">
        <v>657</v>
      </c>
      <c r="J140" t="s">
        <v>450</v>
      </c>
      <c r="K140" s="51">
        <v>43649.679016203707</v>
      </c>
      <c r="L140" t="s">
        <v>7</v>
      </c>
      <c r="M140" t="s">
        <v>18</v>
      </c>
      <c r="N140" t="s">
        <v>882</v>
      </c>
      <c r="O140" s="51">
        <v>44440</v>
      </c>
      <c r="P140" t="s">
        <v>48</v>
      </c>
      <c r="Q140" t="s">
        <v>883</v>
      </c>
      <c r="R140" t="s">
        <v>535</v>
      </c>
      <c r="S140">
        <v>0.37</v>
      </c>
      <c r="T140">
        <v>0</v>
      </c>
    </row>
    <row r="141" spans="1:20">
      <c r="A141" t="s">
        <v>296</v>
      </c>
      <c r="B141">
        <v>360</v>
      </c>
      <c r="C141">
        <v>226.8</v>
      </c>
      <c r="D141" t="s">
        <v>532</v>
      </c>
      <c r="E141">
        <v>0</v>
      </c>
      <c r="F141">
        <v>0</v>
      </c>
      <c r="G141" t="s">
        <v>134</v>
      </c>
      <c r="H141">
        <v>226.8</v>
      </c>
      <c r="I141" t="s">
        <v>884</v>
      </c>
      <c r="K141" s="51">
        <v>43649.678831018522</v>
      </c>
      <c r="L141" t="s">
        <v>7</v>
      </c>
      <c r="M141" t="s">
        <v>18</v>
      </c>
      <c r="N141" t="s">
        <v>885</v>
      </c>
      <c r="O141" s="51">
        <v>44440</v>
      </c>
      <c r="P141" t="s">
        <v>662</v>
      </c>
      <c r="Q141" t="s">
        <v>886</v>
      </c>
      <c r="R141" t="s">
        <v>535</v>
      </c>
      <c r="S141">
        <v>0.63</v>
      </c>
      <c r="T141">
        <v>0</v>
      </c>
    </row>
    <row r="142" spans="1:20">
      <c r="A142" t="s">
        <v>392</v>
      </c>
      <c r="B142">
        <v>240</v>
      </c>
      <c r="C142">
        <v>1.2</v>
      </c>
      <c r="D142" t="s">
        <v>532</v>
      </c>
      <c r="E142">
        <v>1</v>
      </c>
      <c r="F142">
        <v>200</v>
      </c>
      <c r="G142" t="s">
        <v>150</v>
      </c>
      <c r="H142">
        <v>2.2000000000000002</v>
      </c>
      <c r="I142" t="s">
        <v>887</v>
      </c>
      <c r="K142" s="51">
        <v>43670.891180555547</v>
      </c>
      <c r="L142" t="s">
        <v>7</v>
      </c>
      <c r="M142" t="s">
        <v>19</v>
      </c>
      <c r="N142" t="s">
        <v>888</v>
      </c>
      <c r="O142" s="51">
        <v>44470</v>
      </c>
      <c r="P142" t="s">
        <v>428</v>
      </c>
      <c r="Q142" t="s">
        <v>889</v>
      </c>
      <c r="R142" t="s">
        <v>535</v>
      </c>
      <c r="S142">
        <v>5.0000000000000001E-3</v>
      </c>
      <c r="T142">
        <v>0</v>
      </c>
    </row>
    <row r="143" spans="1:20">
      <c r="A143" t="s">
        <v>379</v>
      </c>
      <c r="B143">
        <v>0</v>
      </c>
      <c r="C143">
        <v>0</v>
      </c>
      <c r="D143" t="s">
        <v>532</v>
      </c>
      <c r="E143">
        <v>0.75</v>
      </c>
      <c r="F143">
        <v>30</v>
      </c>
      <c r="G143" t="s">
        <v>103</v>
      </c>
      <c r="H143">
        <v>0.75</v>
      </c>
      <c r="K143" s="51">
        <v>43649.6785648148</v>
      </c>
      <c r="L143" t="s">
        <v>7</v>
      </c>
      <c r="M143" t="s">
        <v>21</v>
      </c>
      <c r="N143" t="s">
        <v>890</v>
      </c>
      <c r="O143" s="51">
        <v>44531</v>
      </c>
      <c r="P143" t="s">
        <v>891</v>
      </c>
      <c r="Q143" t="s">
        <v>892</v>
      </c>
      <c r="R143" t="s">
        <v>535</v>
      </c>
      <c r="S143">
        <v>2.5000000000000001E-2</v>
      </c>
      <c r="T143">
        <v>1</v>
      </c>
    </row>
    <row r="144" spans="1:20">
      <c r="A144" t="s">
        <v>58</v>
      </c>
      <c r="B144">
        <v>1800</v>
      </c>
      <c r="C144">
        <v>666</v>
      </c>
      <c r="D144" t="s">
        <v>532</v>
      </c>
      <c r="E144">
        <v>74</v>
      </c>
      <c r="F144">
        <v>200</v>
      </c>
      <c r="G144" t="s">
        <v>107</v>
      </c>
      <c r="H144">
        <v>740</v>
      </c>
      <c r="I144" t="s">
        <v>893</v>
      </c>
      <c r="K144" s="51">
        <v>43649.678703703707</v>
      </c>
      <c r="L144" t="s">
        <v>7</v>
      </c>
      <c r="M144" t="s">
        <v>21</v>
      </c>
      <c r="N144" t="s">
        <v>60</v>
      </c>
      <c r="O144" s="51">
        <v>44531</v>
      </c>
      <c r="P144" t="s">
        <v>59</v>
      </c>
      <c r="Q144" t="s">
        <v>894</v>
      </c>
      <c r="R144" t="s">
        <v>535</v>
      </c>
      <c r="S144">
        <v>0.37</v>
      </c>
      <c r="T144">
        <v>12</v>
      </c>
    </row>
    <row r="145" spans="1:20">
      <c r="A145" t="s">
        <v>380</v>
      </c>
      <c r="B145">
        <v>40</v>
      </c>
      <c r="C145">
        <v>1</v>
      </c>
      <c r="D145" t="s">
        <v>862</v>
      </c>
      <c r="E145">
        <v>0</v>
      </c>
      <c r="F145">
        <v>0</v>
      </c>
      <c r="G145" t="s">
        <v>103</v>
      </c>
      <c r="H145">
        <v>1</v>
      </c>
      <c r="I145" t="s">
        <v>895</v>
      </c>
      <c r="J145" t="s">
        <v>449</v>
      </c>
      <c r="K145" s="51">
        <v>43649.6788773148</v>
      </c>
      <c r="L145" t="s">
        <v>7</v>
      </c>
      <c r="M145" t="s">
        <v>19</v>
      </c>
      <c r="N145" t="s">
        <v>896</v>
      </c>
      <c r="O145" s="51">
        <v>44562</v>
      </c>
      <c r="P145" t="s">
        <v>428</v>
      </c>
      <c r="Q145" t="s">
        <v>897</v>
      </c>
      <c r="R145" t="s">
        <v>535</v>
      </c>
      <c r="S145">
        <v>2.5000000000000001E-2</v>
      </c>
      <c r="T145">
        <v>0</v>
      </c>
    </row>
    <row r="146" spans="1:20">
      <c r="A146" t="s">
        <v>381</v>
      </c>
      <c r="B146">
        <v>240</v>
      </c>
      <c r="C146">
        <v>40.799999999999997</v>
      </c>
      <c r="D146" t="s">
        <v>546</v>
      </c>
      <c r="E146">
        <v>0</v>
      </c>
      <c r="F146">
        <v>0</v>
      </c>
      <c r="G146" t="s">
        <v>127</v>
      </c>
      <c r="H146">
        <v>40.799999999999997</v>
      </c>
      <c r="I146" t="s">
        <v>898</v>
      </c>
      <c r="K146" s="51">
        <v>43670.79024305557</v>
      </c>
      <c r="L146" t="s">
        <v>7</v>
      </c>
      <c r="M146" t="s">
        <v>19</v>
      </c>
      <c r="N146" t="s">
        <v>899</v>
      </c>
      <c r="O146" s="51">
        <v>44592</v>
      </c>
      <c r="P146" t="s">
        <v>428</v>
      </c>
      <c r="Q146" t="s">
        <v>900</v>
      </c>
      <c r="R146" t="s">
        <v>535</v>
      </c>
      <c r="S146">
        <v>0.17</v>
      </c>
      <c r="T146">
        <v>0</v>
      </c>
    </row>
    <row r="147" spans="1:20">
      <c r="A147" t="s">
        <v>56</v>
      </c>
      <c r="B147">
        <v>720</v>
      </c>
      <c r="C147">
        <v>122.4</v>
      </c>
      <c r="D147" t="s">
        <v>532</v>
      </c>
      <c r="E147">
        <v>700.40000000000009</v>
      </c>
      <c r="F147">
        <v>4120</v>
      </c>
      <c r="G147" t="s">
        <v>127</v>
      </c>
      <c r="H147">
        <v>822.8</v>
      </c>
      <c r="I147" t="s">
        <v>901</v>
      </c>
      <c r="J147" t="s">
        <v>449</v>
      </c>
      <c r="K147" s="51">
        <v>43649.67863425926</v>
      </c>
      <c r="L147" t="s">
        <v>7</v>
      </c>
      <c r="M147" t="s">
        <v>18</v>
      </c>
      <c r="N147" t="s">
        <v>57</v>
      </c>
      <c r="O147" s="51">
        <v>44621</v>
      </c>
      <c r="P147" t="s">
        <v>37</v>
      </c>
      <c r="Q147" t="s">
        <v>902</v>
      </c>
      <c r="R147" t="s">
        <v>535</v>
      </c>
      <c r="S147">
        <v>0.17</v>
      </c>
      <c r="T147">
        <v>12</v>
      </c>
    </row>
    <row r="148" spans="1:20">
      <c r="A148" t="s">
        <v>385</v>
      </c>
      <c r="B148">
        <v>360</v>
      </c>
      <c r="C148">
        <v>61.2</v>
      </c>
      <c r="D148" t="s">
        <v>532</v>
      </c>
      <c r="E148">
        <v>25.5</v>
      </c>
      <c r="F148">
        <v>150</v>
      </c>
      <c r="G148" t="s">
        <v>127</v>
      </c>
      <c r="H148">
        <v>86.7</v>
      </c>
      <c r="I148" t="s">
        <v>903</v>
      </c>
      <c r="K148" s="51">
        <v>43670.894016203703</v>
      </c>
      <c r="L148" t="s">
        <v>7</v>
      </c>
      <c r="M148" t="s">
        <v>19</v>
      </c>
      <c r="N148" t="s">
        <v>904</v>
      </c>
      <c r="O148" s="51">
        <v>44621</v>
      </c>
      <c r="P148" t="s">
        <v>428</v>
      </c>
      <c r="Q148" t="s">
        <v>905</v>
      </c>
      <c r="R148" t="s">
        <v>535</v>
      </c>
      <c r="S148">
        <v>0.17</v>
      </c>
      <c r="T148">
        <v>6</v>
      </c>
    </row>
    <row r="149" spans="1:20">
      <c r="A149" t="s">
        <v>269</v>
      </c>
      <c r="B149">
        <v>120</v>
      </c>
      <c r="C149">
        <v>20.399999999999999</v>
      </c>
      <c r="D149" t="s">
        <v>862</v>
      </c>
      <c r="E149">
        <v>85</v>
      </c>
      <c r="F149">
        <v>500</v>
      </c>
      <c r="G149" t="s">
        <v>127</v>
      </c>
      <c r="H149">
        <v>105.4</v>
      </c>
      <c r="I149" t="s">
        <v>906</v>
      </c>
      <c r="J149" t="s">
        <v>564</v>
      </c>
      <c r="K149" s="51">
        <v>43649.012743055559</v>
      </c>
      <c r="L149" t="s">
        <v>7</v>
      </c>
      <c r="M149" t="s">
        <v>22</v>
      </c>
      <c r="N149" t="s">
        <v>272</v>
      </c>
      <c r="P149" t="s">
        <v>907</v>
      </c>
      <c r="Q149" t="s">
        <v>908</v>
      </c>
      <c r="R149" t="s">
        <v>535</v>
      </c>
      <c r="S149">
        <v>0.17</v>
      </c>
      <c r="T149">
        <v>6</v>
      </c>
    </row>
    <row r="150" spans="1:20">
      <c r="A150" t="s">
        <v>486</v>
      </c>
      <c r="B150">
        <v>80</v>
      </c>
      <c r="C150">
        <v>2</v>
      </c>
      <c r="D150" t="s">
        <v>546</v>
      </c>
      <c r="E150">
        <v>2.5</v>
      </c>
      <c r="F150">
        <v>100</v>
      </c>
      <c r="G150" t="s">
        <v>103</v>
      </c>
      <c r="H150">
        <v>4.5</v>
      </c>
      <c r="I150" t="s">
        <v>909</v>
      </c>
      <c r="K150" s="51">
        <v>43649.679027777791</v>
      </c>
      <c r="L150" t="s">
        <v>7</v>
      </c>
      <c r="M150" t="s">
        <v>22</v>
      </c>
      <c r="N150" t="s">
        <v>910</v>
      </c>
      <c r="P150" t="s">
        <v>54</v>
      </c>
      <c r="Q150" t="s">
        <v>911</v>
      </c>
      <c r="R150" t="s">
        <v>535</v>
      </c>
      <c r="S150">
        <v>2.5000000000000001E-2</v>
      </c>
      <c r="T150">
        <v>1</v>
      </c>
    </row>
    <row r="151" spans="1:20">
      <c r="A151" t="s">
        <v>214</v>
      </c>
      <c r="B151">
        <v>80</v>
      </c>
      <c r="C151">
        <v>29.6</v>
      </c>
      <c r="D151" t="s">
        <v>862</v>
      </c>
      <c r="E151">
        <v>111</v>
      </c>
      <c r="F151">
        <v>300</v>
      </c>
      <c r="G151" t="s">
        <v>107</v>
      </c>
      <c r="H151">
        <v>140.6</v>
      </c>
      <c r="J151" t="s">
        <v>450</v>
      </c>
      <c r="K151" s="51">
        <v>43665.581354166658</v>
      </c>
      <c r="L151" t="s">
        <v>7</v>
      </c>
      <c r="M151" t="s">
        <v>22</v>
      </c>
      <c r="N151" t="s">
        <v>215</v>
      </c>
      <c r="P151" t="s">
        <v>115</v>
      </c>
      <c r="Q151" t="s">
        <v>912</v>
      </c>
      <c r="R151" t="s">
        <v>535</v>
      </c>
      <c r="S151">
        <v>0.37</v>
      </c>
      <c r="T151">
        <v>4</v>
      </c>
    </row>
    <row r="152" spans="1:20">
      <c r="A152" t="s">
        <v>374</v>
      </c>
      <c r="B152">
        <v>1200</v>
      </c>
      <c r="C152">
        <v>6</v>
      </c>
      <c r="D152" t="s">
        <v>862</v>
      </c>
      <c r="E152">
        <v>5.15</v>
      </c>
      <c r="F152">
        <v>1030</v>
      </c>
      <c r="G152" t="s">
        <v>150</v>
      </c>
      <c r="H152">
        <v>11.15</v>
      </c>
      <c r="I152" t="s">
        <v>913</v>
      </c>
      <c r="J152" t="s">
        <v>450</v>
      </c>
      <c r="K152" s="51">
        <v>43649.678483796299</v>
      </c>
      <c r="L152" t="s">
        <v>7</v>
      </c>
      <c r="M152" t="s">
        <v>18</v>
      </c>
      <c r="N152" t="s">
        <v>864</v>
      </c>
      <c r="P152" t="s">
        <v>914</v>
      </c>
      <c r="Q152" t="s">
        <v>866</v>
      </c>
      <c r="R152" t="s">
        <v>535</v>
      </c>
      <c r="S152">
        <v>5.0000000000000001E-3</v>
      </c>
      <c r="T152">
        <v>0</v>
      </c>
    </row>
    <row r="153" spans="1:20">
      <c r="A153" t="s">
        <v>372</v>
      </c>
      <c r="B153">
        <v>120</v>
      </c>
      <c r="C153">
        <v>3</v>
      </c>
      <c r="D153" t="s">
        <v>862</v>
      </c>
      <c r="E153">
        <v>3.8624999999999998</v>
      </c>
      <c r="F153">
        <v>154.5</v>
      </c>
      <c r="G153" t="s">
        <v>103</v>
      </c>
      <c r="H153">
        <v>6.85</v>
      </c>
      <c r="I153" t="s">
        <v>915</v>
      </c>
      <c r="J153" t="s">
        <v>450</v>
      </c>
      <c r="K153" s="51">
        <v>43649.678483796299</v>
      </c>
      <c r="L153" t="s">
        <v>7</v>
      </c>
      <c r="M153" t="s">
        <v>18</v>
      </c>
      <c r="N153" t="s">
        <v>916</v>
      </c>
      <c r="P153" t="s">
        <v>914</v>
      </c>
      <c r="Q153" t="s">
        <v>917</v>
      </c>
      <c r="R153" t="s">
        <v>535</v>
      </c>
      <c r="S153">
        <v>2.5000000000000001E-2</v>
      </c>
      <c r="T153">
        <v>1</v>
      </c>
    </row>
    <row r="154" spans="1:20">
      <c r="A154" t="s">
        <v>355</v>
      </c>
      <c r="B154">
        <v>100</v>
      </c>
      <c r="C154">
        <v>17</v>
      </c>
      <c r="D154" t="s">
        <v>546</v>
      </c>
      <c r="E154">
        <v>0</v>
      </c>
      <c r="F154">
        <v>0</v>
      </c>
      <c r="G154" t="s">
        <v>127</v>
      </c>
      <c r="H154">
        <v>17</v>
      </c>
      <c r="I154" t="s">
        <v>918</v>
      </c>
      <c r="K154" s="51">
        <v>43649.672500000001</v>
      </c>
      <c r="L154" t="s">
        <v>7</v>
      </c>
      <c r="M154" t="s">
        <v>21</v>
      </c>
      <c r="N154" t="s">
        <v>919</v>
      </c>
      <c r="P154" t="s">
        <v>59</v>
      </c>
      <c r="Q154" t="s">
        <v>920</v>
      </c>
      <c r="R154" t="s">
        <v>535</v>
      </c>
      <c r="S154">
        <v>0.17</v>
      </c>
      <c r="T154">
        <v>0</v>
      </c>
    </row>
    <row r="155" spans="1:20">
      <c r="A155" t="s">
        <v>39</v>
      </c>
      <c r="B155">
        <v>3600</v>
      </c>
      <c r="C155">
        <v>1332</v>
      </c>
      <c r="D155" t="s">
        <v>532</v>
      </c>
      <c r="E155">
        <v>0</v>
      </c>
      <c r="F155">
        <v>0</v>
      </c>
      <c r="G155" t="s">
        <v>107</v>
      </c>
      <c r="H155">
        <v>1332</v>
      </c>
      <c r="I155" t="s">
        <v>921</v>
      </c>
      <c r="K155" s="51">
        <v>43649.678368055553</v>
      </c>
      <c r="L155" t="s">
        <v>7</v>
      </c>
      <c r="M155" t="s">
        <v>20</v>
      </c>
      <c r="N155" t="s">
        <v>40</v>
      </c>
      <c r="P155" t="s">
        <v>34</v>
      </c>
      <c r="Q155" t="s">
        <v>922</v>
      </c>
      <c r="R155" t="s">
        <v>535</v>
      </c>
      <c r="S155">
        <v>0.37</v>
      </c>
      <c r="T155">
        <v>0</v>
      </c>
    </row>
    <row r="156" spans="1:20">
      <c r="A156" t="s">
        <v>504</v>
      </c>
      <c r="B156">
        <v>1200</v>
      </c>
      <c r="C156">
        <v>90</v>
      </c>
      <c r="D156" t="s">
        <v>862</v>
      </c>
      <c r="E156">
        <v>75</v>
      </c>
      <c r="F156">
        <v>1000</v>
      </c>
      <c r="G156" t="s">
        <v>120</v>
      </c>
      <c r="H156">
        <v>165</v>
      </c>
      <c r="I156" t="s">
        <v>923</v>
      </c>
      <c r="J156" t="s">
        <v>450</v>
      </c>
      <c r="K156" s="51">
        <v>43649.678680555553</v>
      </c>
      <c r="L156" t="s">
        <v>7</v>
      </c>
      <c r="M156" t="s">
        <v>20</v>
      </c>
      <c r="N156" t="s">
        <v>924</v>
      </c>
      <c r="P156" t="s">
        <v>34</v>
      </c>
      <c r="Q156" t="s">
        <v>925</v>
      </c>
      <c r="R156" t="s">
        <v>535</v>
      </c>
      <c r="S156">
        <v>7.4999999999999997E-2</v>
      </c>
      <c r="T156">
        <v>6</v>
      </c>
    </row>
    <row r="157" spans="1:20">
      <c r="A157" t="s">
        <v>204</v>
      </c>
      <c r="B157">
        <v>0</v>
      </c>
      <c r="C157">
        <v>0</v>
      </c>
      <c r="D157" t="s">
        <v>862</v>
      </c>
      <c r="E157">
        <v>170</v>
      </c>
      <c r="F157">
        <v>1000</v>
      </c>
      <c r="G157" t="s">
        <v>127</v>
      </c>
      <c r="H157">
        <v>170</v>
      </c>
      <c r="I157" t="s">
        <v>926</v>
      </c>
      <c r="J157" t="s">
        <v>450</v>
      </c>
      <c r="K157" s="51">
        <v>43648.95828703705</v>
      </c>
      <c r="L157" t="s">
        <v>7</v>
      </c>
      <c r="M157" t="s">
        <v>20</v>
      </c>
      <c r="N157" t="s">
        <v>205</v>
      </c>
      <c r="P157" t="s">
        <v>34</v>
      </c>
      <c r="Q157" t="s">
        <v>927</v>
      </c>
      <c r="R157" t="s">
        <v>535</v>
      </c>
      <c r="S157">
        <v>0.17</v>
      </c>
      <c r="T157">
        <v>6</v>
      </c>
    </row>
    <row r="158" spans="1:20">
      <c r="A158" t="s">
        <v>494</v>
      </c>
      <c r="B158">
        <v>0</v>
      </c>
      <c r="C158">
        <v>0</v>
      </c>
      <c r="D158" t="s">
        <v>546</v>
      </c>
      <c r="E158">
        <v>2.5</v>
      </c>
      <c r="F158">
        <v>100</v>
      </c>
      <c r="G158" t="s">
        <v>103</v>
      </c>
      <c r="H158">
        <v>2.5</v>
      </c>
      <c r="K158" s="51">
        <v>43649.678703703707</v>
      </c>
      <c r="L158" t="s">
        <v>7</v>
      </c>
      <c r="M158" t="s">
        <v>22</v>
      </c>
      <c r="N158" t="s">
        <v>928</v>
      </c>
      <c r="P158" t="s">
        <v>929</v>
      </c>
      <c r="Q158" t="s">
        <v>930</v>
      </c>
      <c r="R158" t="s">
        <v>535</v>
      </c>
      <c r="S158">
        <v>2.5000000000000001E-2</v>
      </c>
      <c r="T158">
        <v>1</v>
      </c>
    </row>
    <row r="159" spans="1:20">
      <c r="A159" t="s">
        <v>505</v>
      </c>
      <c r="B159">
        <v>0</v>
      </c>
      <c r="C159">
        <v>0</v>
      </c>
      <c r="D159" t="s">
        <v>862</v>
      </c>
      <c r="E159">
        <v>340</v>
      </c>
      <c r="F159">
        <v>2000</v>
      </c>
      <c r="G159" t="s">
        <v>127</v>
      </c>
      <c r="H159">
        <v>340</v>
      </c>
      <c r="J159" t="s">
        <v>450</v>
      </c>
      <c r="K159" s="51">
        <v>43649.678541666668</v>
      </c>
      <c r="L159" t="s">
        <v>7</v>
      </c>
      <c r="M159" t="s">
        <v>20</v>
      </c>
      <c r="N159" t="s">
        <v>931</v>
      </c>
      <c r="P159" t="s">
        <v>34</v>
      </c>
      <c r="Q159" t="s">
        <v>932</v>
      </c>
      <c r="R159" t="s">
        <v>535</v>
      </c>
      <c r="S159">
        <v>0.17</v>
      </c>
      <c r="T159">
        <v>9</v>
      </c>
    </row>
    <row r="160" spans="1:20">
      <c r="A160" t="s">
        <v>341</v>
      </c>
      <c r="B160">
        <v>960</v>
      </c>
      <c r="C160">
        <v>355.2</v>
      </c>
      <c r="D160" t="s">
        <v>862</v>
      </c>
      <c r="E160">
        <v>55.5</v>
      </c>
      <c r="F160">
        <v>150</v>
      </c>
      <c r="G160" t="s">
        <v>107</v>
      </c>
      <c r="H160">
        <v>410.7</v>
      </c>
      <c r="I160" t="s">
        <v>933</v>
      </c>
      <c r="J160" t="s">
        <v>449</v>
      </c>
      <c r="K160" s="51">
        <v>43649.678379629629</v>
      </c>
      <c r="L160" t="s">
        <v>7</v>
      </c>
      <c r="M160" t="s">
        <v>21</v>
      </c>
      <c r="N160" t="s">
        <v>934</v>
      </c>
      <c r="P160" t="s">
        <v>59</v>
      </c>
      <c r="Q160" t="s">
        <v>935</v>
      </c>
      <c r="R160" t="s">
        <v>535</v>
      </c>
      <c r="S160">
        <v>0.37</v>
      </c>
      <c r="T160">
        <v>12</v>
      </c>
    </row>
    <row r="161" spans="1:20">
      <c r="A161" t="s">
        <v>342</v>
      </c>
      <c r="B161">
        <v>1800</v>
      </c>
      <c r="C161">
        <v>306</v>
      </c>
      <c r="D161" t="s">
        <v>862</v>
      </c>
      <c r="E161">
        <v>0</v>
      </c>
      <c r="F161">
        <v>0</v>
      </c>
      <c r="G161" t="s">
        <v>127</v>
      </c>
      <c r="H161">
        <v>306</v>
      </c>
      <c r="I161" t="s">
        <v>936</v>
      </c>
      <c r="J161" t="s">
        <v>449</v>
      </c>
      <c r="K161" s="51">
        <v>43649.678935185177</v>
      </c>
      <c r="L161" t="s">
        <v>7</v>
      </c>
      <c r="M161" t="s">
        <v>21</v>
      </c>
      <c r="N161" t="s">
        <v>937</v>
      </c>
      <c r="P161" t="s">
        <v>59</v>
      </c>
      <c r="Q161" t="s">
        <v>938</v>
      </c>
      <c r="R161" t="s">
        <v>535</v>
      </c>
      <c r="S161">
        <v>0.17</v>
      </c>
      <c r="T161">
        <v>0</v>
      </c>
    </row>
    <row r="162" spans="1:20">
      <c r="A162" t="s">
        <v>241</v>
      </c>
      <c r="B162">
        <v>120</v>
      </c>
      <c r="C162">
        <v>3</v>
      </c>
      <c r="D162" t="s">
        <v>862</v>
      </c>
      <c r="E162">
        <v>2.5</v>
      </c>
      <c r="F162">
        <v>100</v>
      </c>
      <c r="G162" t="s">
        <v>103</v>
      </c>
      <c r="H162">
        <v>5.5</v>
      </c>
      <c r="J162" t="s">
        <v>450</v>
      </c>
      <c r="K162" s="51">
        <v>43665.681793981479</v>
      </c>
      <c r="L162" t="s">
        <v>7</v>
      </c>
      <c r="M162" t="s">
        <v>22</v>
      </c>
      <c r="N162" t="s">
        <v>242</v>
      </c>
      <c r="P162" t="s">
        <v>140</v>
      </c>
      <c r="Q162" t="s">
        <v>939</v>
      </c>
      <c r="R162" t="s">
        <v>535</v>
      </c>
      <c r="S162">
        <v>2.5000000000000001E-2</v>
      </c>
      <c r="T162">
        <v>1</v>
      </c>
    </row>
    <row r="163" spans="1:20">
      <c r="A163" t="s">
        <v>487</v>
      </c>
      <c r="B163">
        <v>200</v>
      </c>
      <c r="C163">
        <v>5</v>
      </c>
      <c r="D163" t="s">
        <v>862</v>
      </c>
      <c r="E163">
        <v>2.5</v>
      </c>
      <c r="F163">
        <v>100</v>
      </c>
      <c r="G163" t="s">
        <v>103</v>
      </c>
      <c r="H163">
        <v>7.5</v>
      </c>
      <c r="I163" t="s">
        <v>940</v>
      </c>
      <c r="J163" t="s">
        <v>450</v>
      </c>
      <c r="K163" s="51">
        <v>43649.678680555553</v>
      </c>
      <c r="L163" t="s">
        <v>7</v>
      </c>
      <c r="M163" t="s">
        <v>22</v>
      </c>
      <c r="N163" t="s">
        <v>941</v>
      </c>
      <c r="P163" t="s">
        <v>115</v>
      </c>
      <c r="Q163" t="s">
        <v>942</v>
      </c>
      <c r="R163" t="s">
        <v>535</v>
      </c>
      <c r="S163">
        <v>2.5000000000000001E-2</v>
      </c>
      <c r="T163">
        <v>1</v>
      </c>
    </row>
    <row r="164" spans="1:20">
      <c r="A164" t="s">
        <v>378</v>
      </c>
      <c r="B164">
        <v>80</v>
      </c>
      <c r="C164">
        <v>29.6</v>
      </c>
      <c r="D164" t="s">
        <v>546</v>
      </c>
      <c r="E164">
        <v>0</v>
      </c>
      <c r="F164">
        <v>0</v>
      </c>
      <c r="G164" t="s">
        <v>107</v>
      </c>
      <c r="H164">
        <v>29.6</v>
      </c>
      <c r="I164" t="s">
        <v>918</v>
      </c>
      <c r="K164" s="51">
        <v>43649.67850694443</v>
      </c>
      <c r="L164" t="s">
        <v>7</v>
      </c>
      <c r="M164" t="s">
        <v>21</v>
      </c>
      <c r="N164" t="s">
        <v>943</v>
      </c>
      <c r="P164" t="s">
        <v>59</v>
      </c>
      <c r="Q164" t="s">
        <v>944</v>
      </c>
      <c r="R164" t="s">
        <v>535</v>
      </c>
      <c r="S164">
        <v>0.37</v>
      </c>
      <c r="T164">
        <v>0</v>
      </c>
    </row>
    <row r="165" spans="1:20">
      <c r="A165" t="s">
        <v>506</v>
      </c>
      <c r="B165">
        <v>0</v>
      </c>
      <c r="C165">
        <v>0</v>
      </c>
      <c r="D165" t="s">
        <v>862</v>
      </c>
      <c r="E165">
        <v>153</v>
      </c>
      <c r="F165">
        <v>900</v>
      </c>
      <c r="G165" t="s">
        <v>127</v>
      </c>
      <c r="H165">
        <v>153</v>
      </c>
      <c r="I165" t="s">
        <v>945</v>
      </c>
      <c r="J165" t="s">
        <v>564</v>
      </c>
      <c r="K165" s="51">
        <v>43649.678437499999</v>
      </c>
      <c r="L165" t="s">
        <v>7</v>
      </c>
      <c r="M165" t="s">
        <v>20</v>
      </c>
      <c r="N165" t="s">
        <v>946</v>
      </c>
      <c r="P165" t="s">
        <v>68</v>
      </c>
      <c r="Q165" t="s">
        <v>947</v>
      </c>
      <c r="R165" t="s">
        <v>535</v>
      </c>
      <c r="S165">
        <v>0.17</v>
      </c>
      <c r="T165">
        <v>6</v>
      </c>
    </row>
    <row r="166" spans="1:20">
      <c r="A166" t="s">
        <v>507</v>
      </c>
      <c r="B166">
        <v>120</v>
      </c>
      <c r="C166">
        <v>44.4</v>
      </c>
      <c r="D166" t="s">
        <v>862</v>
      </c>
      <c r="E166">
        <v>0</v>
      </c>
      <c r="F166">
        <v>0</v>
      </c>
      <c r="G166" t="s">
        <v>107</v>
      </c>
      <c r="H166">
        <v>44.4</v>
      </c>
      <c r="I166" t="s">
        <v>948</v>
      </c>
      <c r="J166" t="s">
        <v>450</v>
      </c>
      <c r="K166" s="51">
        <v>43649.678738425922</v>
      </c>
      <c r="L166" t="s">
        <v>7</v>
      </c>
      <c r="M166" t="s">
        <v>20</v>
      </c>
      <c r="N166" t="s">
        <v>949</v>
      </c>
      <c r="P166" t="s">
        <v>950</v>
      </c>
      <c r="Q166" t="s">
        <v>951</v>
      </c>
      <c r="R166" t="s">
        <v>535</v>
      </c>
      <c r="S166">
        <v>0.37</v>
      </c>
      <c r="T166">
        <v>0</v>
      </c>
    </row>
    <row r="167" spans="1:20">
      <c r="A167" t="s">
        <v>511</v>
      </c>
      <c r="B167">
        <v>80</v>
      </c>
      <c r="C167">
        <v>6</v>
      </c>
      <c r="D167" t="s">
        <v>862</v>
      </c>
      <c r="E167">
        <v>10.5</v>
      </c>
      <c r="F167">
        <v>140</v>
      </c>
      <c r="G167" t="s">
        <v>120</v>
      </c>
      <c r="H167">
        <v>16.5</v>
      </c>
      <c r="J167" t="s">
        <v>450</v>
      </c>
      <c r="K167" s="51">
        <v>43649.678993055553</v>
      </c>
      <c r="L167" t="s">
        <v>7</v>
      </c>
      <c r="M167" t="s">
        <v>20</v>
      </c>
      <c r="N167" t="s">
        <v>952</v>
      </c>
      <c r="P167" t="s">
        <v>950</v>
      </c>
      <c r="Q167" t="s">
        <v>953</v>
      </c>
      <c r="R167" t="s">
        <v>535</v>
      </c>
      <c r="S167">
        <v>7.4999999999999997E-2</v>
      </c>
      <c r="T167">
        <v>2</v>
      </c>
    </row>
    <row r="168" spans="1:20">
      <c r="A168" t="s">
        <v>509</v>
      </c>
      <c r="B168">
        <v>1800</v>
      </c>
      <c r="C168">
        <v>135</v>
      </c>
      <c r="D168" t="s">
        <v>862</v>
      </c>
      <c r="E168">
        <v>0</v>
      </c>
      <c r="F168">
        <v>0</v>
      </c>
      <c r="G168" t="s">
        <v>120</v>
      </c>
      <c r="H168">
        <v>135</v>
      </c>
      <c r="J168" t="s">
        <v>450</v>
      </c>
      <c r="K168" s="51">
        <v>43649.6788773148</v>
      </c>
      <c r="L168" t="s">
        <v>7</v>
      </c>
      <c r="M168" t="s">
        <v>20</v>
      </c>
      <c r="N168" t="s">
        <v>954</v>
      </c>
      <c r="P168" t="s">
        <v>955</v>
      </c>
      <c r="Q168" t="s">
        <v>956</v>
      </c>
      <c r="R168" t="s">
        <v>535</v>
      </c>
      <c r="S168">
        <v>7.4999999999999997E-2</v>
      </c>
      <c r="T168">
        <v>0</v>
      </c>
    </row>
    <row r="169" spans="1:20">
      <c r="A169" t="s">
        <v>510</v>
      </c>
      <c r="B169">
        <v>40</v>
      </c>
      <c r="C169">
        <v>6.8000000000000007</v>
      </c>
      <c r="D169" t="s">
        <v>862</v>
      </c>
      <c r="E169">
        <v>42.5</v>
      </c>
      <c r="F169">
        <v>250</v>
      </c>
      <c r="G169" t="s">
        <v>127</v>
      </c>
      <c r="H169">
        <v>49.3</v>
      </c>
      <c r="I169" t="s">
        <v>957</v>
      </c>
      <c r="J169" t="s">
        <v>450</v>
      </c>
      <c r="K169" s="51">
        <v>43649.678449074083</v>
      </c>
      <c r="L169" t="s">
        <v>7</v>
      </c>
      <c r="M169" t="s">
        <v>20</v>
      </c>
      <c r="N169" t="s">
        <v>958</v>
      </c>
      <c r="P169" t="s">
        <v>950</v>
      </c>
      <c r="Q169" t="s">
        <v>959</v>
      </c>
      <c r="R169" t="s">
        <v>535</v>
      </c>
      <c r="S169">
        <v>0.17</v>
      </c>
      <c r="T169">
        <v>3</v>
      </c>
    </row>
    <row r="170" spans="1:20">
      <c r="A170" t="s">
        <v>512</v>
      </c>
      <c r="B170">
        <v>120</v>
      </c>
      <c r="C170">
        <v>9</v>
      </c>
      <c r="D170" t="s">
        <v>862</v>
      </c>
      <c r="E170">
        <v>9</v>
      </c>
      <c r="F170">
        <v>120</v>
      </c>
      <c r="G170" t="s">
        <v>120</v>
      </c>
      <c r="H170">
        <v>18</v>
      </c>
      <c r="J170" t="s">
        <v>450</v>
      </c>
      <c r="K170" s="51">
        <v>43649.67900462963</v>
      </c>
      <c r="L170" t="s">
        <v>7</v>
      </c>
      <c r="M170" t="s">
        <v>20</v>
      </c>
      <c r="N170" t="s">
        <v>960</v>
      </c>
      <c r="P170" t="s">
        <v>955</v>
      </c>
      <c r="Q170" t="s">
        <v>961</v>
      </c>
      <c r="R170" t="s">
        <v>535</v>
      </c>
      <c r="S170">
        <v>7.4999999999999997E-2</v>
      </c>
      <c r="T170">
        <v>2</v>
      </c>
    </row>
    <row r="171" spans="1:20">
      <c r="A171" t="s">
        <v>199</v>
      </c>
      <c r="B171">
        <v>100</v>
      </c>
      <c r="C171">
        <v>63</v>
      </c>
      <c r="D171" t="s">
        <v>862</v>
      </c>
      <c r="E171">
        <v>126</v>
      </c>
      <c r="F171">
        <v>200</v>
      </c>
      <c r="G171" t="s">
        <v>134</v>
      </c>
      <c r="H171">
        <v>189</v>
      </c>
      <c r="I171" t="s">
        <v>962</v>
      </c>
      <c r="K171" s="51">
        <v>43669.935868055552</v>
      </c>
      <c r="L171" t="s">
        <v>7</v>
      </c>
      <c r="M171" t="s">
        <v>19</v>
      </c>
      <c r="N171" t="s">
        <v>200</v>
      </c>
      <c r="P171" t="s">
        <v>428</v>
      </c>
      <c r="Q171" t="s">
        <v>963</v>
      </c>
      <c r="R171" t="s">
        <v>535</v>
      </c>
      <c r="S171">
        <v>0.63</v>
      </c>
      <c r="T171">
        <v>5</v>
      </c>
    </row>
    <row r="172" spans="1:20">
      <c r="A172" t="s">
        <v>391</v>
      </c>
      <c r="B172">
        <v>240</v>
      </c>
      <c r="C172">
        <v>18</v>
      </c>
      <c r="D172" t="s">
        <v>862</v>
      </c>
      <c r="E172">
        <v>15</v>
      </c>
      <c r="F172">
        <v>200</v>
      </c>
      <c r="G172" t="s">
        <v>120</v>
      </c>
      <c r="H172">
        <v>33</v>
      </c>
      <c r="I172" t="s">
        <v>964</v>
      </c>
      <c r="J172" t="s">
        <v>450</v>
      </c>
      <c r="K172" s="51">
        <v>43649.678796296299</v>
      </c>
      <c r="L172" t="s">
        <v>7</v>
      </c>
      <c r="M172" t="s">
        <v>19</v>
      </c>
      <c r="N172" t="s">
        <v>965</v>
      </c>
      <c r="P172" t="s">
        <v>428</v>
      </c>
      <c r="Q172" t="s">
        <v>966</v>
      </c>
      <c r="R172" t="s">
        <v>535</v>
      </c>
      <c r="S172">
        <v>7.4999999999999997E-2</v>
      </c>
      <c r="T172">
        <v>2</v>
      </c>
    </row>
    <row r="173" spans="1:20">
      <c r="A173" t="s">
        <v>357</v>
      </c>
      <c r="B173">
        <v>100</v>
      </c>
      <c r="C173">
        <v>7.5</v>
      </c>
      <c r="D173" t="s">
        <v>862</v>
      </c>
      <c r="E173">
        <v>0</v>
      </c>
      <c r="F173">
        <v>0</v>
      </c>
      <c r="G173" t="s">
        <v>120</v>
      </c>
      <c r="H173">
        <v>7.5</v>
      </c>
      <c r="I173" t="s">
        <v>918</v>
      </c>
      <c r="J173" t="s">
        <v>450</v>
      </c>
      <c r="K173" s="51">
        <v>43649.678923611107</v>
      </c>
      <c r="L173" t="s">
        <v>7</v>
      </c>
      <c r="M173" t="s">
        <v>21</v>
      </c>
      <c r="N173" t="s">
        <v>967</v>
      </c>
      <c r="P173" t="s">
        <v>59</v>
      </c>
      <c r="Q173" t="s">
        <v>968</v>
      </c>
      <c r="R173" t="s">
        <v>535</v>
      </c>
      <c r="S173">
        <v>7.4999999999999997E-2</v>
      </c>
      <c r="T173">
        <v>0</v>
      </c>
    </row>
    <row r="174" spans="1:20">
      <c r="A174" t="s">
        <v>360</v>
      </c>
      <c r="B174">
        <v>120</v>
      </c>
      <c r="C174">
        <v>0.6</v>
      </c>
      <c r="D174" t="s">
        <v>862</v>
      </c>
      <c r="E174">
        <v>7.7250000000000014</v>
      </c>
      <c r="F174">
        <v>1545</v>
      </c>
      <c r="G174" t="s">
        <v>150</v>
      </c>
      <c r="H174">
        <v>8.32</v>
      </c>
      <c r="I174" t="s">
        <v>969</v>
      </c>
      <c r="J174" t="s">
        <v>450</v>
      </c>
      <c r="K174" s="51">
        <v>43649.67895833333</v>
      </c>
      <c r="L174" t="s">
        <v>7</v>
      </c>
      <c r="M174" t="s">
        <v>18</v>
      </c>
      <c r="N174" t="s">
        <v>970</v>
      </c>
      <c r="P174" t="s">
        <v>600</v>
      </c>
      <c r="Q174" t="s">
        <v>971</v>
      </c>
      <c r="R174" t="s">
        <v>535</v>
      </c>
      <c r="S174">
        <v>5.0000000000000001E-3</v>
      </c>
      <c r="T174">
        <v>0</v>
      </c>
    </row>
    <row r="175" spans="1:20">
      <c r="A175" t="s">
        <v>473</v>
      </c>
      <c r="B175">
        <v>240</v>
      </c>
      <c r="C175">
        <v>6</v>
      </c>
      <c r="D175" t="s">
        <v>862</v>
      </c>
      <c r="E175">
        <v>4</v>
      </c>
      <c r="F175">
        <v>160</v>
      </c>
      <c r="G175" t="s">
        <v>103</v>
      </c>
      <c r="H175">
        <v>10</v>
      </c>
      <c r="J175" t="s">
        <v>449</v>
      </c>
      <c r="K175" s="51">
        <v>43664.850613425922</v>
      </c>
      <c r="L175" t="s">
        <v>7</v>
      </c>
      <c r="M175" t="s">
        <v>22</v>
      </c>
      <c r="N175" t="s">
        <v>475</v>
      </c>
      <c r="P175" t="s">
        <v>140</v>
      </c>
      <c r="Q175" t="s">
        <v>972</v>
      </c>
      <c r="R175" t="s">
        <v>535</v>
      </c>
      <c r="S175">
        <v>2.5000000000000001E-2</v>
      </c>
      <c r="T175">
        <v>1</v>
      </c>
    </row>
    <row r="176" spans="1:20">
      <c r="A176" t="s">
        <v>478</v>
      </c>
      <c r="B176">
        <v>180</v>
      </c>
      <c r="C176">
        <v>4.5</v>
      </c>
      <c r="D176" t="s">
        <v>862</v>
      </c>
      <c r="E176">
        <v>6.25</v>
      </c>
      <c r="F176">
        <v>250</v>
      </c>
      <c r="G176" t="s">
        <v>103</v>
      </c>
      <c r="H176">
        <v>10.75</v>
      </c>
      <c r="J176" t="s">
        <v>449</v>
      </c>
      <c r="K176" s="51">
        <v>43649.678773148153</v>
      </c>
      <c r="L176" t="s">
        <v>7</v>
      </c>
      <c r="M176" t="s">
        <v>22</v>
      </c>
      <c r="N176" t="s">
        <v>973</v>
      </c>
      <c r="P176" t="s">
        <v>140</v>
      </c>
      <c r="Q176" t="s">
        <v>974</v>
      </c>
      <c r="R176" t="s">
        <v>535</v>
      </c>
      <c r="S176">
        <v>2.5000000000000001E-2</v>
      </c>
      <c r="T176">
        <v>1</v>
      </c>
    </row>
    <row r="177" spans="1:20">
      <c r="A177" t="s">
        <v>223</v>
      </c>
      <c r="B177">
        <v>320</v>
      </c>
      <c r="C177">
        <v>54.400000000000013</v>
      </c>
      <c r="D177" t="s">
        <v>862</v>
      </c>
      <c r="E177">
        <v>28.9</v>
      </c>
      <c r="F177">
        <v>170</v>
      </c>
      <c r="G177" t="s">
        <v>127</v>
      </c>
      <c r="H177">
        <v>83.3</v>
      </c>
      <c r="J177" t="s">
        <v>450</v>
      </c>
      <c r="K177" s="51">
        <v>43649.678530092591</v>
      </c>
      <c r="L177" t="s">
        <v>7</v>
      </c>
      <c r="M177" t="s">
        <v>22</v>
      </c>
      <c r="N177" t="s">
        <v>224</v>
      </c>
      <c r="P177" t="s">
        <v>115</v>
      </c>
      <c r="Q177" t="s">
        <v>975</v>
      </c>
      <c r="R177" t="s">
        <v>535</v>
      </c>
      <c r="S177">
        <v>0.17</v>
      </c>
      <c r="T177">
        <v>3</v>
      </c>
    </row>
    <row r="178" spans="1:20">
      <c r="A178" t="s">
        <v>376</v>
      </c>
      <c r="B178">
        <v>240</v>
      </c>
      <c r="C178">
        <v>88.8</v>
      </c>
      <c r="D178" t="s">
        <v>862</v>
      </c>
      <c r="E178">
        <v>0</v>
      </c>
      <c r="F178">
        <v>0</v>
      </c>
      <c r="G178" t="s">
        <v>107</v>
      </c>
      <c r="H178">
        <v>88.8</v>
      </c>
      <c r="I178" t="s">
        <v>976</v>
      </c>
      <c r="J178" t="s">
        <v>450</v>
      </c>
      <c r="K178" s="51">
        <v>43649.678993055553</v>
      </c>
      <c r="L178" t="s">
        <v>7</v>
      </c>
      <c r="M178" t="s">
        <v>18</v>
      </c>
      <c r="N178" t="s">
        <v>977</v>
      </c>
      <c r="P178" t="s">
        <v>978</v>
      </c>
      <c r="Q178" t="s">
        <v>979</v>
      </c>
      <c r="R178" t="s">
        <v>535</v>
      </c>
      <c r="S178">
        <v>0.37</v>
      </c>
      <c r="T178">
        <v>0</v>
      </c>
    </row>
    <row r="179" spans="1:20">
      <c r="A179" t="s">
        <v>343</v>
      </c>
      <c r="B179">
        <v>40</v>
      </c>
      <c r="C179">
        <v>3</v>
      </c>
      <c r="D179" t="s">
        <v>862</v>
      </c>
      <c r="E179">
        <v>150</v>
      </c>
      <c r="F179">
        <v>2000</v>
      </c>
      <c r="G179" t="s">
        <v>120</v>
      </c>
      <c r="H179">
        <v>153</v>
      </c>
      <c r="I179" t="s">
        <v>980</v>
      </c>
      <c r="J179" t="s">
        <v>449</v>
      </c>
      <c r="K179" s="51">
        <v>43649.678842592592</v>
      </c>
      <c r="L179" t="s">
        <v>7</v>
      </c>
      <c r="M179" t="s">
        <v>21</v>
      </c>
      <c r="N179" t="s">
        <v>981</v>
      </c>
      <c r="P179" t="s">
        <v>59</v>
      </c>
      <c r="Q179" t="s">
        <v>982</v>
      </c>
      <c r="R179" t="s">
        <v>535</v>
      </c>
      <c r="S179">
        <v>7.4999999999999997E-2</v>
      </c>
      <c r="T179">
        <v>6</v>
      </c>
    </row>
    <row r="180" spans="1:20">
      <c r="A180" t="s">
        <v>345</v>
      </c>
      <c r="B180">
        <v>160</v>
      </c>
      <c r="C180">
        <v>12</v>
      </c>
      <c r="D180" t="s">
        <v>862</v>
      </c>
      <c r="E180">
        <v>90</v>
      </c>
      <c r="F180">
        <v>1200</v>
      </c>
      <c r="G180" t="s">
        <v>120</v>
      </c>
      <c r="H180">
        <v>102</v>
      </c>
      <c r="I180" t="s">
        <v>983</v>
      </c>
      <c r="J180" t="s">
        <v>450</v>
      </c>
      <c r="K180" s="51">
        <v>43649.678449074083</v>
      </c>
      <c r="L180" t="s">
        <v>7</v>
      </c>
      <c r="M180" t="s">
        <v>21</v>
      </c>
      <c r="N180" t="s">
        <v>984</v>
      </c>
      <c r="P180" t="s">
        <v>985</v>
      </c>
      <c r="Q180" t="s">
        <v>986</v>
      </c>
      <c r="R180" t="s">
        <v>535</v>
      </c>
      <c r="S180">
        <v>7.4999999999999997E-2</v>
      </c>
      <c r="T180">
        <v>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K1" sqref="K1:O1048576"/>
    </sheetView>
  </sheetViews>
  <sheetFormatPr defaultRowHeight="15"/>
  <cols>
    <col min="1" max="1" width="31.42578125" customWidth="1"/>
    <col min="2" max="5" width="7.140625" customWidth="1"/>
    <col min="6" max="6" width="22.28515625" customWidth="1"/>
    <col min="7" max="7" width="18.42578125" customWidth="1"/>
    <col min="8" max="8" width="23" customWidth="1"/>
    <col min="11" max="11" width="28.7109375" hidden="1" customWidth="1"/>
    <col min="12" max="12" width="24.42578125" hidden="1" customWidth="1"/>
    <col min="13" max="13" width="11.140625" hidden="1" customWidth="1"/>
    <col min="14" max="14" width="9.140625" hidden="1" customWidth="1"/>
    <col min="15" max="15" width="0" hidden="1"/>
  </cols>
  <sheetData>
    <row r="1" spans="1:15">
      <c r="A1" s="60" t="s">
        <v>5</v>
      </c>
      <c r="B1" s="53"/>
      <c r="C1" s="53"/>
      <c r="D1" s="53"/>
      <c r="E1" s="53"/>
      <c r="F1" s="53"/>
      <c r="G1" s="53"/>
      <c r="H1" s="53"/>
    </row>
    <row r="2" spans="1:15" ht="86.25" customHeight="1">
      <c r="A2" s="9" t="s">
        <v>6</v>
      </c>
      <c r="B2" s="9" t="s">
        <v>7</v>
      </c>
      <c r="C2" s="9" t="s">
        <v>8</v>
      </c>
      <c r="D2" s="9" t="s">
        <v>9</v>
      </c>
      <c r="E2" s="9" t="s">
        <v>10</v>
      </c>
      <c r="F2" s="10" t="s">
        <v>11</v>
      </c>
      <c r="G2" s="10" t="s">
        <v>12</v>
      </c>
      <c r="H2" s="10" t="s">
        <v>13</v>
      </c>
      <c r="K2" s="10" t="s">
        <v>14</v>
      </c>
      <c r="L2" s="13" t="s">
        <v>15</v>
      </c>
      <c r="M2" s="10" t="s">
        <v>16</v>
      </c>
      <c r="N2" s="10" t="s">
        <v>17</v>
      </c>
    </row>
    <row r="3" spans="1:15">
      <c r="A3" s="24" t="s">
        <v>18</v>
      </c>
      <c r="B3" s="11">
        <f t="shared" ref="B3:E7" si="0">_xlfn.IFNA(INDEX($L$13:$O$17,MATCH($A3,$K$13:$K$17,0),MATCH(B$2,$L$12:$O$12,0)),0)</f>
        <v>66</v>
      </c>
      <c r="C3" s="11">
        <f t="shared" si="0"/>
        <v>0</v>
      </c>
      <c r="D3" s="11">
        <f t="shared" si="0"/>
        <v>5</v>
      </c>
      <c r="E3" s="11">
        <f t="shared" si="0"/>
        <v>18</v>
      </c>
      <c r="F3" s="27">
        <f t="shared" ref="F3:H7" si="1">_xlfn.IFNA(INDEX(L$3:L$7,MATCH($A3,$K$3:$K$7,0)),0)</f>
        <v>4248.6000000000022</v>
      </c>
      <c r="G3" s="27">
        <f t="shared" si="1"/>
        <v>4130.9775000000009</v>
      </c>
      <c r="H3" s="27">
        <f t="shared" si="1"/>
        <v>8379.4700000000012</v>
      </c>
      <c r="K3" s="28" t="s">
        <v>18</v>
      </c>
      <c r="L3" s="29">
        <v>4248.6000000000022</v>
      </c>
      <c r="M3" s="29">
        <v>4130.9775000000009</v>
      </c>
      <c r="N3" s="29">
        <v>8379.4700000000012</v>
      </c>
    </row>
    <row r="4" spans="1:15">
      <c r="A4" s="24" t="s">
        <v>19</v>
      </c>
      <c r="B4" s="11">
        <f t="shared" si="0"/>
        <v>7</v>
      </c>
      <c r="C4" s="11">
        <f t="shared" si="0"/>
        <v>2</v>
      </c>
      <c r="D4" s="11">
        <f t="shared" si="0"/>
        <v>1</v>
      </c>
      <c r="E4" s="11">
        <f t="shared" si="0"/>
        <v>8</v>
      </c>
      <c r="F4" s="27">
        <f t="shared" si="1"/>
        <v>362.8</v>
      </c>
      <c r="G4" s="27">
        <f t="shared" si="1"/>
        <v>167.5</v>
      </c>
      <c r="H4" s="27">
        <f t="shared" si="1"/>
        <v>530.29999999999995</v>
      </c>
      <c r="K4" s="28" t="s">
        <v>19</v>
      </c>
      <c r="L4" s="29">
        <v>362.8</v>
      </c>
      <c r="M4" s="29">
        <v>167.5</v>
      </c>
      <c r="N4" s="29">
        <v>530.29999999999995</v>
      </c>
    </row>
    <row r="5" spans="1:15">
      <c r="A5" s="24" t="s">
        <v>20</v>
      </c>
      <c r="B5" s="11">
        <f t="shared" si="0"/>
        <v>14</v>
      </c>
      <c r="C5" s="11">
        <f t="shared" si="0"/>
        <v>4</v>
      </c>
      <c r="D5" s="11">
        <f t="shared" si="0"/>
        <v>0</v>
      </c>
      <c r="E5" s="11">
        <f t="shared" si="0"/>
        <v>2</v>
      </c>
      <c r="F5" s="27">
        <f t="shared" si="1"/>
        <v>5025.5</v>
      </c>
      <c r="G5" s="27">
        <f t="shared" si="1"/>
        <v>1748.5</v>
      </c>
      <c r="H5" s="27">
        <f t="shared" si="1"/>
        <v>6774</v>
      </c>
      <c r="K5" s="28" t="s">
        <v>20</v>
      </c>
      <c r="L5" s="29">
        <v>5025.5</v>
      </c>
      <c r="M5" s="29">
        <v>1748.5</v>
      </c>
      <c r="N5" s="29">
        <v>6774</v>
      </c>
    </row>
    <row r="6" spans="1:15">
      <c r="A6" s="24" t="s">
        <v>21</v>
      </c>
      <c r="B6" s="11">
        <f t="shared" si="0"/>
        <v>25</v>
      </c>
      <c r="C6" s="11">
        <f t="shared" si="0"/>
        <v>1</v>
      </c>
      <c r="D6" s="11">
        <f t="shared" si="0"/>
        <v>1</v>
      </c>
      <c r="E6" s="11">
        <f t="shared" si="0"/>
        <v>8</v>
      </c>
      <c r="F6" s="27">
        <f t="shared" si="1"/>
        <v>2720.2</v>
      </c>
      <c r="G6" s="27">
        <f t="shared" si="1"/>
        <v>1447.9</v>
      </c>
      <c r="H6" s="27">
        <f t="shared" si="1"/>
        <v>4168.1000000000004</v>
      </c>
      <c r="K6" s="28" t="s">
        <v>21</v>
      </c>
      <c r="L6" s="29">
        <v>2720.2</v>
      </c>
      <c r="M6" s="29">
        <v>1447.9</v>
      </c>
      <c r="N6" s="29">
        <v>4168.1000000000004</v>
      </c>
    </row>
    <row r="7" spans="1:15">
      <c r="A7" s="24" t="s">
        <v>22</v>
      </c>
      <c r="B7" s="11">
        <f t="shared" si="0"/>
        <v>66</v>
      </c>
      <c r="C7" s="11">
        <f t="shared" si="0"/>
        <v>0</v>
      </c>
      <c r="D7" s="11">
        <f t="shared" si="0"/>
        <v>3</v>
      </c>
      <c r="E7" s="11">
        <f t="shared" si="0"/>
        <v>18</v>
      </c>
      <c r="F7" s="27">
        <f t="shared" si="1"/>
        <v>3473.7</v>
      </c>
      <c r="G7" s="27">
        <f t="shared" si="1"/>
        <v>2026.2249999999999</v>
      </c>
      <c r="H7" s="27">
        <f t="shared" si="1"/>
        <v>5883.13</v>
      </c>
      <c r="K7" s="28" t="s">
        <v>22</v>
      </c>
      <c r="L7" s="29">
        <v>3473.7</v>
      </c>
      <c r="M7" s="29">
        <v>2026.2249999999999</v>
      </c>
      <c r="N7" s="29">
        <v>5883.13</v>
      </c>
    </row>
    <row r="8" spans="1:15">
      <c r="A8" s="16" t="s">
        <v>23</v>
      </c>
      <c r="B8" s="12">
        <f t="shared" ref="B8:H8" si="2">SUM(B3:B7)</f>
        <v>178</v>
      </c>
      <c r="C8" s="12">
        <f t="shared" si="2"/>
        <v>7</v>
      </c>
      <c r="D8" s="12">
        <f t="shared" si="2"/>
        <v>10</v>
      </c>
      <c r="E8" s="12">
        <f t="shared" si="2"/>
        <v>54</v>
      </c>
      <c r="F8" s="30">
        <f t="shared" si="2"/>
        <v>15830.800000000003</v>
      </c>
      <c r="G8" s="30">
        <f t="shared" si="2"/>
        <v>9521.1025000000009</v>
      </c>
      <c r="H8" s="30">
        <f t="shared" si="2"/>
        <v>25735.000000000004</v>
      </c>
      <c r="K8" s="15" t="s">
        <v>23</v>
      </c>
      <c r="L8" s="29">
        <f>SUM(L3:L7)</f>
        <v>15830.800000000003</v>
      </c>
      <c r="M8" s="29">
        <f>SUM(M3:M7)</f>
        <v>9521.1025000000009</v>
      </c>
      <c r="N8" s="29">
        <f>SUM(N3:N7)</f>
        <v>25735.000000000004</v>
      </c>
    </row>
    <row r="12" spans="1:15">
      <c r="K12" s="31" t="s">
        <v>14</v>
      </c>
      <c r="L12" s="31" t="s">
        <v>7</v>
      </c>
      <c r="M12" s="31" t="s">
        <v>8</v>
      </c>
      <c r="N12" s="31" t="s">
        <v>9</v>
      </c>
      <c r="O12" s="31" t="s">
        <v>10</v>
      </c>
    </row>
    <row r="13" spans="1:15">
      <c r="K13" s="31" t="s">
        <v>18</v>
      </c>
      <c r="L13" s="25">
        <v>66</v>
      </c>
      <c r="M13" s="25">
        <v>0</v>
      </c>
      <c r="N13" s="25">
        <v>5</v>
      </c>
      <c r="O13" s="25">
        <v>18</v>
      </c>
    </row>
    <row r="14" spans="1:15">
      <c r="K14" s="31" t="s">
        <v>19</v>
      </c>
      <c r="L14" s="25">
        <v>7</v>
      </c>
      <c r="M14" s="25">
        <v>2</v>
      </c>
      <c r="N14" s="25">
        <v>1</v>
      </c>
      <c r="O14" s="25">
        <v>8</v>
      </c>
    </row>
    <row r="15" spans="1:15">
      <c r="K15" s="31" t="s">
        <v>20</v>
      </c>
      <c r="L15" s="25">
        <v>14</v>
      </c>
      <c r="M15" s="25">
        <v>4</v>
      </c>
      <c r="N15" s="25">
        <v>0</v>
      </c>
      <c r="O15" s="25">
        <v>2</v>
      </c>
    </row>
    <row r="16" spans="1:15">
      <c r="K16" s="31" t="s">
        <v>21</v>
      </c>
      <c r="L16" s="25">
        <v>25</v>
      </c>
      <c r="M16" s="25">
        <v>1</v>
      </c>
      <c r="N16" s="25">
        <v>1</v>
      </c>
      <c r="O16" s="25">
        <v>8</v>
      </c>
    </row>
    <row r="17" spans="11:15">
      <c r="K17" s="31" t="s">
        <v>22</v>
      </c>
      <c r="L17" s="25">
        <v>66</v>
      </c>
      <c r="M17" s="25">
        <v>0</v>
      </c>
      <c r="N17" s="25">
        <v>3</v>
      </c>
      <c r="O17" s="25">
        <v>18</v>
      </c>
    </row>
  </sheetData>
  <mergeCells count="1">
    <mergeCell ref="A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K1" sqref="K1:O1048576"/>
    </sheetView>
  </sheetViews>
  <sheetFormatPr defaultRowHeight="15"/>
  <cols>
    <col min="1" max="1" width="31.42578125" customWidth="1"/>
    <col min="2" max="5" width="7.140625" customWidth="1"/>
    <col min="6" max="6" width="12.140625" customWidth="1"/>
    <col min="7" max="7" width="11.140625" customWidth="1"/>
    <col min="8" max="8" width="12.85546875" customWidth="1"/>
    <col min="11" max="11" width="29.42578125" hidden="1" customWidth="1"/>
    <col min="12" max="12" width="30.5703125" hidden="1" customWidth="1"/>
    <col min="13" max="15" width="9.140625" hidden="1" customWidth="1"/>
  </cols>
  <sheetData>
    <row r="1" spans="1:15">
      <c r="A1" s="60" t="s">
        <v>24</v>
      </c>
      <c r="B1" s="53"/>
      <c r="C1" s="53"/>
      <c r="D1" s="53"/>
      <c r="E1" s="53"/>
      <c r="F1" s="53"/>
      <c r="G1" s="53"/>
      <c r="H1" s="53"/>
    </row>
    <row r="2" spans="1:15" ht="86.25" customHeight="1">
      <c r="A2" s="9" t="s">
        <v>6</v>
      </c>
      <c r="B2" s="9" t="s">
        <v>7</v>
      </c>
      <c r="C2" s="9" t="s">
        <v>8</v>
      </c>
      <c r="D2" s="9" t="s">
        <v>9</v>
      </c>
      <c r="E2" s="9" t="s">
        <v>10</v>
      </c>
      <c r="F2" s="13" t="s">
        <v>11</v>
      </c>
      <c r="G2" s="13" t="s">
        <v>12</v>
      </c>
      <c r="H2" s="10" t="s">
        <v>13</v>
      </c>
      <c r="K2" s="10" t="s">
        <v>14</v>
      </c>
      <c r="L2" s="10" t="s">
        <v>17</v>
      </c>
    </row>
    <row r="3" spans="1:15">
      <c r="A3" s="24" t="s">
        <v>18</v>
      </c>
      <c r="B3" s="11">
        <f t="shared" ref="B3:E7" si="0">_xlfn.IFNA(INDEX($L$13:$O$17,MATCH($A3,$K$13:$K$17,0),MATCH(B$2,$L$12:$O$12,0)),0)</f>
        <v>2</v>
      </c>
      <c r="C3" s="11">
        <f t="shared" si="0"/>
        <v>0</v>
      </c>
      <c r="D3" s="11">
        <f t="shared" si="0"/>
        <v>0</v>
      </c>
      <c r="E3" s="11">
        <f t="shared" si="0"/>
        <v>3</v>
      </c>
      <c r="F3" s="32"/>
      <c r="G3" s="32"/>
      <c r="H3" s="33">
        <f>_xlfn.IFNA(INDEX($L$3:$L$7,MATCH(A3,$K$3:$K$7,0)),0)</f>
        <v>55</v>
      </c>
      <c r="K3" s="28" t="s">
        <v>18</v>
      </c>
      <c r="L3" s="34">
        <v>55</v>
      </c>
    </row>
    <row r="4" spans="1:15">
      <c r="A4" s="24" t="s">
        <v>19</v>
      </c>
      <c r="B4" s="11">
        <f t="shared" si="0"/>
        <v>0</v>
      </c>
      <c r="C4" s="11">
        <f t="shared" si="0"/>
        <v>0</v>
      </c>
      <c r="D4" s="11">
        <f t="shared" si="0"/>
        <v>2</v>
      </c>
      <c r="E4" s="11">
        <f t="shared" si="0"/>
        <v>0</v>
      </c>
      <c r="F4" s="35"/>
      <c r="G4" s="35"/>
      <c r="H4" s="33">
        <f>_xlfn.IFNA(INDEX($L$3:$L$7,MATCH(A4,$K$3:$K$7,0)),0)</f>
        <v>0</v>
      </c>
      <c r="K4" s="28" t="s">
        <v>20</v>
      </c>
      <c r="L4" s="34">
        <v>2324.5</v>
      </c>
    </row>
    <row r="5" spans="1:15">
      <c r="A5" s="24" t="s">
        <v>20</v>
      </c>
      <c r="B5" s="11">
        <f t="shared" si="0"/>
        <v>5</v>
      </c>
      <c r="C5" s="11">
        <f t="shared" si="0"/>
        <v>0</v>
      </c>
      <c r="D5" s="11">
        <f t="shared" si="0"/>
        <v>0</v>
      </c>
      <c r="E5" s="11">
        <f t="shared" si="0"/>
        <v>2</v>
      </c>
      <c r="F5" s="35"/>
      <c r="G5" s="35"/>
      <c r="H5" s="33">
        <f>_xlfn.IFNA(INDEX($L$3:$L$7,MATCH(A5,$K$3:$K$7,0)),0)</f>
        <v>2324.5</v>
      </c>
      <c r="K5" s="28" t="s">
        <v>21</v>
      </c>
      <c r="L5" s="34">
        <v>164.6</v>
      </c>
    </row>
    <row r="6" spans="1:15">
      <c r="A6" s="24" t="s">
        <v>21</v>
      </c>
      <c r="B6" s="11">
        <f t="shared" si="0"/>
        <v>3</v>
      </c>
      <c r="C6" s="11">
        <f t="shared" si="0"/>
        <v>0</v>
      </c>
      <c r="D6" s="11">
        <f t="shared" si="0"/>
        <v>0</v>
      </c>
      <c r="E6" s="11">
        <f t="shared" si="0"/>
        <v>1</v>
      </c>
      <c r="F6" s="35"/>
      <c r="G6" s="35"/>
      <c r="H6" s="33">
        <f>_xlfn.IFNA(INDEX($L$3:$L$7,MATCH(A6,$K$3:$K$7,0)),0)</f>
        <v>164.6</v>
      </c>
      <c r="K6" s="15" t="s">
        <v>25</v>
      </c>
      <c r="L6" s="34"/>
    </row>
    <row r="7" spans="1:15">
      <c r="A7" s="24" t="s">
        <v>22</v>
      </c>
      <c r="B7" s="11">
        <f t="shared" si="0"/>
        <v>0</v>
      </c>
      <c r="C7" s="11">
        <f t="shared" si="0"/>
        <v>0</v>
      </c>
      <c r="D7" s="11">
        <f t="shared" si="0"/>
        <v>0</v>
      </c>
      <c r="E7" s="11">
        <f t="shared" si="0"/>
        <v>0</v>
      </c>
      <c r="F7" s="35"/>
      <c r="G7" s="35"/>
      <c r="H7" s="33">
        <f>_xlfn.IFNA(INDEX($L$3:$L$7,MATCH(A7,$K$3:$K$7,0)),0)</f>
        <v>0</v>
      </c>
      <c r="K7" s="15" t="s">
        <v>25</v>
      </c>
      <c r="L7" s="34"/>
    </row>
    <row r="8" spans="1:15">
      <c r="A8" s="16" t="s">
        <v>23</v>
      </c>
      <c r="B8" s="12">
        <f>SUM(B3:B7)</f>
        <v>10</v>
      </c>
      <c r="C8" s="12">
        <f>SUM(C3:C7)</f>
        <v>0</v>
      </c>
      <c r="D8" s="12">
        <f>SUM(D3:D7)</f>
        <v>2</v>
      </c>
      <c r="E8" s="12">
        <f>SUM(E3:E7)</f>
        <v>6</v>
      </c>
      <c r="F8" s="36"/>
      <c r="G8" s="36"/>
      <c r="H8" s="37">
        <f>SUM(H3:H7)</f>
        <v>2544.1</v>
      </c>
      <c r="K8" s="15" t="s">
        <v>23</v>
      </c>
      <c r="L8" s="34">
        <f>SUM(L3:L7)</f>
        <v>2544.1</v>
      </c>
    </row>
    <row r="12" spans="1:15">
      <c r="K12" s="31" t="s">
        <v>14</v>
      </c>
      <c r="L12" s="31" t="s">
        <v>7</v>
      </c>
      <c r="M12" s="31" t="s">
        <v>9</v>
      </c>
      <c r="N12" s="31" t="s">
        <v>10</v>
      </c>
      <c r="O12" s="25"/>
    </row>
    <row r="13" spans="1:15">
      <c r="K13" s="31" t="s">
        <v>18</v>
      </c>
      <c r="L13" s="25">
        <v>2</v>
      </c>
      <c r="M13" s="25">
        <v>0</v>
      </c>
      <c r="N13" s="25">
        <v>3</v>
      </c>
      <c r="O13" s="25"/>
    </row>
    <row r="14" spans="1:15">
      <c r="K14" s="31" t="s">
        <v>19</v>
      </c>
      <c r="L14" s="25">
        <v>0</v>
      </c>
      <c r="M14" s="25">
        <v>2</v>
      </c>
      <c r="N14" s="25">
        <v>0</v>
      </c>
      <c r="O14" s="25"/>
    </row>
    <row r="15" spans="1:15">
      <c r="K15" s="31" t="s">
        <v>20</v>
      </c>
      <c r="L15" s="25">
        <v>5</v>
      </c>
      <c r="M15" s="25">
        <v>0</v>
      </c>
      <c r="N15" s="25">
        <v>2</v>
      </c>
      <c r="O15" s="25"/>
    </row>
    <row r="16" spans="1:15">
      <c r="K16" s="31" t="s">
        <v>21</v>
      </c>
      <c r="L16" s="25">
        <v>3</v>
      </c>
      <c r="M16" s="25">
        <v>0</v>
      </c>
      <c r="N16" s="25">
        <v>1</v>
      </c>
      <c r="O16" s="25"/>
    </row>
    <row r="17" spans="11:15">
      <c r="K17" s="25"/>
      <c r="L17" s="25"/>
      <c r="M17" s="25"/>
      <c r="N17" s="25"/>
      <c r="O17" s="25"/>
    </row>
  </sheetData>
  <mergeCells count="1">
    <mergeCell ref="A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heetViews>
  <sheetFormatPr defaultRowHeight="15"/>
  <cols>
    <col min="1" max="1" width="10.140625" bestFit="1" customWidth="1"/>
    <col min="2" max="2" width="15.140625" bestFit="1" customWidth="1"/>
    <col min="3" max="3" width="25.85546875" bestFit="1" customWidth="1"/>
    <col min="4" max="4" width="9.28515625" bestFit="1" customWidth="1"/>
    <col min="5" max="5" width="85.7109375" bestFit="1" customWidth="1"/>
    <col min="6" max="6" width="12.28515625" customWidth="1"/>
  </cols>
  <sheetData>
    <row r="1" spans="1:6" ht="21" customHeight="1">
      <c r="A1" s="2" t="s">
        <v>26</v>
      </c>
      <c r="D1" s="3"/>
    </row>
    <row r="2" spans="1:6" ht="18.75" customHeight="1">
      <c r="A2" s="61" t="s">
        <v>27</v>
      </c>
      <c r="B2" s="53"/>
      <c r="C2" s="53"/>
      <c r="D2" s="53"/>
      <c r="E2" s="53"/>
      <c r="F2" s="53"/>
    </row>
    <row r="3" spans="1:6" ht="51" customHeight="1">
      <c r="A3" s="5" t="s">
        <v>28</v>
      </c>
      <c r="B3" s="5" t="s">
        <v>29</v>
      </c>
      <c r="C3" s="5" t="s">
        <v>14</v>
      </c>
      <c r="D3" s="5" t="s">
        <v>30</v>
      </c>
      <c r="E3" s="5" t="s">
        <v>31</v>
      </c>
      <c r="F3" s="5" t="s">
        <v>32</v>
      </c>
    </row>
    <row r="4" spans="1:6">
      <c r="A4" s="6">
        <v>1</v>
      </c>
      <c r="B4" s="6" t="s">
        <v>33</v>
      </c>
      <c r="C4" s="6" t="s">
        <v>20</v>
      </c>
      <c r="D4" s="6" t="s">
        <v>34</v>
      </c>
      <c r="E4" s="6" t="s">
        <v>35</v>
      </c>
      <c r="F4" s="38">
        <v>3717</v>
      </c>
    </row>
    <row r="5" spans="1:6">
      <c r="A5" s="6">
        <v>2</v>
      </c>
      <c r="B5" s="6" t="s">
        <v>36</v>
      </c>
      <c r="C5" s="6" t="s">
        <v>18</v>
      </c>
      <c r="D5" s="6" t="s">
        <v>37</v>
      </c>
      <c r="E5" s="6" t="s">
        <v>38</v>
      </c>
      <c r="F5" s="38">
        <v>1348.1</v>
      </c>
    </row>
    <row r="6" spans="1:6">
      <c r="A6" s="6">
        <v>3</v>
      </c>
      <c r="B6" s="6" t="s">
        <v>39</v>
      </c>
      <c r="C6" s="6" t="s">
        <v>20</v>
      </c>
      <c r="D6" s="6" t="s">
        <v>34</v>
      </c>
      <c r="E6" s="6" t="s">
        <v>40</v>
      </c>
      <c r="F6" s="38">
        <v>1332</v>
      </c>
    </row>
    <row r="7" spans="1:6">
      <c r="A7" s="6">
        <v>4</v>
      </c>
      <c r="B7" s="6" t="s">
        <v>41</v>
      </c>
      <c r="C7" s="6" t="s">
        <v>22</v>
      </c>
      <c r="D7" s="6" t="s">
        <v>42</v>
      </c>
      <c r="E7" s="6" t="s">
        <v>43</v>
      </c>
      <c r="F7" s="38">
        <v>1036</v>
      </c>
    </row>
    <row r="8" spans="1:6">
      <c r="A8" s="6">
        <v>5</v>
      </c>
      <c r="B8" s="6" t="s">
        <v>44</v>
      </c>
      <c r="C8" s="6" t="s">
        <v>22</v>
      </c>
      <c r="D8" s="6" t="s">
        <v>45</v>
      </c>
      <c r="E8" s="6" t="s">
        <v>46</v>
      </c>
      <c r="F8" s="38">
        <v>999</v>
      </c>
    </row>
    <row r="9" spans="1:6">
      <c r="A9" s="6">
        <v>6</v>
      </c>
      <c r="B9" s="6" t="s">
        <v>47</v>
      </c>
      <c r="C9" s="6" t="s">
        <v>18</v>
      </c>
      <c r="D9" s="6" t="s">
        <v>48</v>
      </c>
      <c r="E9" s="6" t="s">
        <v>49</v>
      </c>
      <c r="F9" s="38">
        <v>962</v>
      </c>
    </row>
    <row r="10" spans="1:6">
      <c r="A10" s="6">
        <v>7</v>
      </c>
      <c r="B10" s="6" t="s">
        <v>50</v>
      </c>
      <c r="C10" s="6" t="s">
        <v>21</v>
      </c>
      <c r="D10" s="6" t="s">
        <v>51</v>
      </c>
      <c r="E10" s="6" t="s">
        <v>52</v>
      </c>
      <c r="F10" s="38">
        <v>888</v>
      </c>
    </row>
    <row r="11" spans="1:6">
      <c r="A11" s="6">
        <v>8</v>
      </c>
      <c r="B11" s="7" t="s">
        <v>53</v>
      </c>
      <c r="C11" s="7" t="s">
        <v>22</v>
      </c>
      <c r="D11" s="7" t="s">
        <v>54</v>
      </c>
      <c r="E11" s="7" t="s">
        <v>55</v>
      </c>
      <c r="F11" s="39">
        <v>851</v>
      </c>
    </row>
    <row r="12" spans="1:6">
      <c r="A12" s="6">
        <v>9</v>
      </c>
      <c r="B12" s="7" t="s">
        <v>56</v>
      </c>
      <c r="C12" s="7" t="s">
        <v>18</v>
      </c>
      <c r="D12" s="7" t="s">
        <v>37</v>
      </c>
      <c r="E12" s="7" t="s">
        <v>57</v>
      </c>
      <c r="F12" s="39">
        <v>822.8</v>
      </c>
    </row>
    <row r="13" spans="1:6">
      <c r="A13" s="6">
        <v>10</v>
      </c>
      <c r="B13" s="7" t="s">
        <v>58</v>
      </c>
      <c r="C13" s="7" t="s">
        <v>21</v>
      </c>
      <c r="D13" s="7" t="s">
        <v>59</v>
      </c>
      <c r="E13" s="7" t="s">
        <v>60</v>
      </c>
      <c r="F13" s="39">
        <v>740</v>
      </c>
    </row>
    <row r="14" spans="1:6">
      <c r="A14" s="19"/>
      <c r="B14" s="17" t="s">
        <v>61</v>
      </c>
      <c r="C14" s="18">
        <f ca="1">TODAY()</f>
        <v>43675</v>
      </c>
      <c r="D14" s="20"/>
      <c r="E14" s="40" t="s">
        <v>62</v>
      </c>
      <c r="F14" s="41">
        <f>SUM(F4:F13)</f>
        <v>12695.9</v>
      </c>
    </row>
  </sheetData>
  <mergeCells count="1">
    <mergeCell ref="A2:F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heetViews>
  <sheetFormatPr defaultRowHeight="15"/>
  <cols>
    <col min="1" max="1" width="10.140625" bestFit="1" customWidth="1"/>
    <col min="2" max="2" width="7.5703125" bestFit="1" customWidth="1"/>
    <col min="3" max="3" width="25.85546875" bestFit="1" customWidth="1"/>
    <col min="4" max="4" width="9.28515625" bestFit="1" customWidth="1"/>
    <col min="5" max="5" width="59.5703125" bestFit="1" customWidth="1"/>
    <col min="6" max="6" width="13.42578125" customWidth="1"/>
  </cols>
  <sheetData>
    <row r="1" spans="1:6" ht="21" customHeight="1">
      <c r="A1" s="2" t="s">
        <v>63</v>
      </c>
      <c r="B1" s="62"/>
      <c r="C1" s="53"/>
    </row>
    <row r="2" spans="1:6" ht="18.75" customHeight="1">
      <c r="A2" s="61" t="s">
        <v>64</v>
      </c>
      <c r="B2" s="53"/>
      <c r="C2" s="53"/>
      <c r="D2" s="53"/>
      <c r="E2" s="53"/>
      <c r="F2" s="53"/>
    </row>
    <row r="3" spans="1:6" ht="76.5" customHeight="1">
      <c r="A3" s="5" t="s">
        <v>28</v>
      </c>
      <c r="B3" s="5" t="s">
        <v>65</v>
      </c>
      <c r="C3" s="5" t="s">
        <v>14</v>
      </c>
      <c r="D3" s="5" t="s">
        <v>30</v>
      </c>
      <c r="E3" s="5" t="s">
        <v>66</v>
      </c>
      <c r="F3" s="5" t="s">
        <v>32</v>
      </c>
    </row>
    <row r="4" spans="1:6">
      <c r="A4" s="6">
        <v>1</v>
      </c>
      <c r="B4" s="6" t="s">
        <v>67</v>
      </c>
      <c r="C4" s="6" t="s">
        <v>20</v>
      </c>
      <c r="D4" s="6" t="s">
        <v>68</v>
      </c>
      <c r="E4" s="6" t="s">
        <v>69</v>
      </c>
      <c r="F4" s="38">
        <v>1480</v>
      </c>
    </row>
    <row r="5" spans="1:6">
      <c r="A5" s="6">
        <v>2</v>
      </c>
      <c r="B5" s="6" t="s">
        <v>70</v>
      </c>
      <c r="C5" s="6" t="s">
        <v>20</v>
      </c>
      <c r="D5" s="6" t="s">
        <v>71</v>
      </c>
      <c r="E5" s="6" t="s">
        <v>72</v>
      </c>
      <c r="F5" s="38">
        <v>442</v>
      </c>
    </row>
    <row r="6" spans="1:6">
      <c r="A6" s="6">
        <v>3</v>
      </c>
      <c r="B6" s="6" t="s">
        <v>73</v>
      </c>
      <c r="C6" s="6" t="s">
        <v>20</v>
      </c>
      <c r="D6" s="6" t="s">
        <v>71</v>
      </c>
      <c r="E6" s="6" t="s">
        <v>74</v>
      </c>
      <c r="F6" s="38">
        <v>340</v>
      </c>
    </row>
    <row r="7" spans="1:6">
      <c r="A7" s="6">
        <v>4</v>
      </c>
      <c r="B7" s="6" t="s">
        <v>75</v>
      </c>
      <c r="C7" s="6" t="s">
        <v>21</v>
      </c>
      <c r="D7" s="6" t="s">
        <v>76</v>
      </c>
      <c r="E7" s="6" t="s">
        <v>77</v>
      </c>
      <c r="F7" s="38">
        <v>112.5</v>
      </c>
    </row>
    <row r="8" spans="1:6">
      <c r="A8" s="6">
        <v>5</v>
      </c>
      <c r="B8" s="6" t="s">
        <v>78</v>
      </c>
      <c r="C8" s="6" t="s">
        <v>20</v>
      </c>
      <c r="D8" s="6" t="s">
        <v>71</v>
      </c>
      <c r="E8" s="6" t="s">
        <v>79</v>
      </c>
      <c r="F8" s="38">
        <v>60</v>
      </c>
    </row>
    <row r="9" spans="1:6">
      <c r="A9" s="6">
        <v>6</v>
      </c>
      <c r="B9" s="6" t="s">
        <v>80</v>
      </c>
      <c r="C9" s="6" t="s">
        <v>18</v>
      </c>
      <c r="D9" s="6" t="s">
        <v>81</v>
      </c>
      <c r="E9" s="6" t="s">
        <v>82</v>
      </c>
      <c r="F9" s="38">
        <v>30</v>
      </c>
    </row>
    <row r="10" spans="1:6">
      <c r="A10" s="6">
        <v>7</v>
      </c>
      <c r="B10" s="6" t="s">
        <v>83</v>
      </c>
      <c r="C10" s="6" t="s">
        <v>21</v>
      </c>
      <c r="D10" s="6" t="s">
        <v>84</v>
      </c>
      <c r="E10" s="6" t="s">
        <v>85</v>
      </c>
      <c r="F10" s="38">
        <v>29.6</v>
      </c>
    </row>
    <row r="11" spans="1:6">
      <c r="A11" s="6">
        <v>8</v>
      </c>
      <c r="B11" s="6" t="s">
        <v>86</v>
      </c>
      <c r="C11" s="6" t="s">
        <v>18</v>
      </c>
      <c r="D11" s="6" t="s">
        <v>48</v>
      </c>
      <c r="E11" s="6" t="s">
        <v>87</v>
      </c>
      <c r="F11" s="38">
        <v>25</v>
      </c>
    </row>
    <row r="12" spans="1:6">
      <c r="A12" s="6">
        <v>9</v>
      </c>
      <c r="B12" s="6" t="s">
        <v>88</v>
      </c>
      <c r="C12" s="6" t="s">
        <v>21</v>
      </c>
      <c r="D12" s="6" t="s">
        <v>76</v>
      </c>
      <c r="E12" s="6" t="s">
        <v>89</v>
      </c>
      <c r="F12" s="38">
        <v>22.5</v>
      </c>
    </row>
    <row r="13" spans="1:6">
      <c r="A13" s="6">
        <v>10</v>
      </c>
      <c r="B13" s="6" t="s">
        <v>90</v>
      </c>
      <c r="C13" s="6" t="s">
        <v>20</v>
      </c>
      <c r="D13" s="6" t="s">
        <v>71</v>
      </c>
      <c r="E13" s="6" t="s">
        <v>91</v>
      </c>
      <c r="F13" s="38">
        <v>2.5</v>
      </c>
    </row>
    <row r="14" spans="1:6">
      <c r="A14" s="19"/>
      <c r="B14" s="17" t="s">
        <v>61</v>
      </c>
      <c r="C14" s="18">
        <f ca="1">TODAY()</f>
        <v>43675</v>
      </c>
      <c r="D14" s="20"/>
      <c r="E14" s="8" t="s">
        <v>62</v>
      </c>
      <c r="F14" s="41">
        <f>SUM(F4:F13)</f>
        <v>2544.1</v>
      </c>
    </row>
  </sheetData>
  <mergeCells count="2">
    <mergeCell ref="B1:C1"/>
    <mergeCell ref="A2:F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
  <sheetViews>
    <sheetView workbookViewId="0"/>
  </sheetViews>
  <sheetFormatPr defaultRowHeight="15"/>
  <cols>
    <col min="1" max="1" width="12" style="26" customWidth="1"/>
    <col min="2" max="2" width="30.7109375" customWidth="1"/>
    <col min="3" max="3" width="10.28515625" customWidth="1"/>
    <col min="4" max="4" width="64.42578125" style="4" customWidth="1"/>
    <col min="5" max="5" width="10.28515625" style="42" customWidth="1"/>
    <col min="6" max="6" width="64.42578125" style="4" customWidth="1"/>
  </cols>
  <sheetData>
    <row r="1" spans="1:6" ht="40.5" customHeight="1">
      <c r="A1" s="14" t="s">
        <v>92</v>
      </c>
      <c r="B1" s="14" t="s">
        <v>14</v>
      </c>
      <c r="C1" s="14" t="s">
        <v>30</v>
      </c>
      <c r="D1" s="14" t="s">
        <v>93</v>
      </c>
      <c r="E1" s="43" t="s">
        <v>17</v>
      </c>
      <c r="F1" s="14" t="s">
        <v>94</v>
      </c>
    </row>
    <row r="2" spans="1:6">
      <c r="A2" t="s">
        <v>33</v>
      </c>
      <c r="B2" t="s">
        <v>20</v>
      </c>
      <c r="C2" t="s">
        <v>34</v>
      </c>
      <c r="D2" t="s">
        <v>35</v>
      </c>
      <c r="E2">
        <v>3717</v>
      </c>
      <c r="F2" t="s">
        <v>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E1" sqref="E1"/>
    </sheetView>
  </sheetViews>
  <sheetFormatPr defaultRowHeight="15"/>
  <cols>
    <col min="1" max="1" width="20.42578125" style="22" customWidth="1"/>
    <col min="2" max="2" width="14.85546875" style="22" customWidth="1"/>
    <col min="3" max="3" width="18.5703125" style="22" customWidth="1"/>
    <col min="4" max="4" width="12.28515625" style="22" customWidth="1"/>
    <col min="5" max="5" width="23.85546875" style="23" customWidth="1"/>
    <col min="6" max="6" width="13" style="22" customWidth="1"/>
    <col min="7" max="7" width="19.85546875" style="44" customWidth="1"/>
    <col min="8" max="8" width="17.7109375" style="44" customWidth="1"/>
    <col min="9" max="9" width="23.140625" style="44" customWidth="1"/>
  </cols>
  <sheetData>
    <row r="1" spans="1:9" ht="32.25" customHeight="1">
      <c r="A1" s="21" t="s">
        <v>14</v>
      </c>
      <c r="B1" s="21" t="s">
        <v>92</v>
      </c>
      <c r="C1" s="21" t="s">
        <v>93</v>
      </c>
      <c r="D1" s="21" t="s">
        <v>30</v>
      </c>
      <c r="E1" s="48" t="s">
        <v>96</v>
      </c>
      <c r="F1" s="21" t="s">
        <v>97</v>
      </c>
      <c r="G1" s="45" t="s">
        <v>98</v>
      </c>
      <c r="H1" s="45" t="s">
        <v>99</v>
      </c>
      <c r="I1" s="45" t="s">
        <v>17</v>
      </c>
    </row>
    <row r="2" spans="1:9">
      <c r="A2" t="s">
        <v>22</v>
      </c>
      <c r="B2" t="s">
        <v>100</v>
      </c>
      <c r="C2" t="s">
        <v>101</v>
      </c>
      <c r="D2" t="s">
        <v>102</v>
      </c>
      <c r="E2" s="49">
        <v>43525</v>
      </c>
      <c r="F2" t="s">
        <v>103</v>
      </c>
      <c r="G2">
        <v>100</v>
      </c>
      <c r="H2">
        <v>120</v>
      </c>
      <c r="I2">
        <v>5.5</v>
      </c>
    </row>
    <row r="3" spans="1:9">
      <c r="A3" t="s">
        <v>22</v>
      </c>
      <c r="B3" t="s">
        <v>104</v>
      </c>
      <c r="C3" t="s">
        <v>105</v>
      </c>
      <c r="D3" t="s">
        <v>106</v>
      </c>
      <c r="E3" s="49">
        <v>43586</v>
      </c>
      <c r="F3" t="s">
        <v>107</v>
      </c>
      <c r="G3">
        <v>0</v>
      </c>
      <c r="H3">
        <v>0</v>
      </c>
      <c r="I3">
        <v>169.2</v>
      </c>
    </row>
    <row r="4" spans="1:9">
      <c r="A4" t="s">
        <v>22</v>
      </c>
      <c r="B4" t="s">
        <v>108</v>
      </c>
      <c r="C4" t="s">
        <v>109</v>
      </c>
      <c r="D4" t="s">
        <v>110</v>
      </c>
      <c r="E4" s="49">
        <v>43586</v>
      </c>
      <c r="F4" t="s">
        <v>107</v>
      </c>
      <c r="G4">
        <v>0</v>
      </c>
      <c r="H4">
        <v>0</v>
      </c>
      <c r="I4">
        <v>178.5</v>
      </c>
    </row>
    <row r="5" spans="1:9">
      <c r="A5" t="s">
        <v>22</v>
      </c>
      <c r="B5" t="s">
        <v>111</v>
      </c>
      <c r="C5" t="s">
        <v>112</v>
      </c>
      <c r="D5" t="s">
        <v>106</v>
      </c>
      <c r="E5" s="49">
        <v>43617</v>
      </c>
      <c r="F5" t="s">
        <v>103</v>
      </c>
      <c r="G5">
        <v>100</v>
      </c>
      <c r="H5">
        <v>600</v>
      </c>
      <c r="I5">
        <v>17.5</v>
      </c>
    </row>
    <row r="6" spans="1:9">
      <c r="A6" t="s">
        <v>22</v>
      </c>
      <c r="B6" t="s">
        <v>113</v>
      </c>
      <c r="C6" t="s">
        <v>114</v>
      </c>
      <c r="D6" t="s">
        <v>115</v>
      </c>
      <c r="E6" s="49">
        <v>43617</v>
      </c>
      <c r="F6" t="s">
        <v>107</v>
      </c>
      <c r="G6">
        <v>250</v>
      </c>
      <c r="H6">
        <v>160</v>
      </c>
      <c r="I6">
        <v>151.69999999999999</v>
      </c>
    </row>
    <row r="7" spans="1:9">
      <c r="A7" t="s">
        <v>22</v>
      </c>
      <c r="B7" t="s">
        <v>116</v>
      </c>
      <c r="C7" t="s">
        <v>117</v>
      </c>
      <c r="D7" t="s">
        <v>106</v>
      </c>
      <c r="E7" s="49">
        <v>43647</v>
      </c>
      <c r="F7" t="s">
        <v>103</v>
      </c>
      <c r="G7">
        <v>200</v>
      </c>
      <c r="H7">
        <v>400</v>
      </c>
      <c r="I7">
        <v>15</v>
      </c>
    </row>
    <row r="8" spans="1:9">
      <c r="A8" t="s">
        <v>22</v>
      </c>
      <c r="B8" t="s">
        <v>118</v>
      </c>
      <c r="C8" t="s">
        <v>119</v>
      </c>
      <c r="D8" t="s">
        <v>102</v>
      </c>
      <c r="E8" s="49">
        <v>43677</v>
      </c>
      <c r="F8" t="s">
        <v>120</v>
      </c>
      <c r="G8">
        <v>100</v>
      </c>
      <c r="H8">
        <v>120</v>
      </c>
      <c r="I8">
        <v>16.5</v>
      </c>
    </row>
    <row r="9" spans="1:9">
      <c r="A9" t="s">
        <v>21</v>
      </c>
      <c r="B9" t="s">
        <v>50</v>
      </c>
      <c r="C9" t="s">
        <v>52</v>
      </c>
      <c r="D9" t="s">
        <v>51</v>
      </c>
      <c r="E9" s="49">
        <v>43677</v>
      </c>
      <c r="F9" t="s">
        <v>107</v>
      </c>
      <c r="G9">
        <v>0</v>
      </c>
      <c r="H9">
        <v>2400</v>
      </c>
      <c r="I9">
        <v>888</v>
      </c>
    </row>
    <row r="10" spans="1:9">
      <c r="A10" t="s">
        <v>22</v>
      </c>
      <c r="B10" t="s">
        <v>121</v>
      </c>
      <c r="C10" t="s">
        <v>122</v>
      </c>
      <c r="D10" t="s">
        <v>123</v>
      </c>
      <c r="E10" s="49">
        <v>43678</v>
      </c>
      <c r="F10" t="s">
        <v>107</v>
      </c>
      <c r="G10">
        <v>500</v>
      </c>
      <c r="H10">
        <v>0</v>
      </c>
      <c r="I10">
        <v>185</v>
      </c>
    </row>
    <row r="11" spans="1:9">
      <c r="A11" t="s">
        <v>22</v>
      </c>
      <c r="B11" t="s">
        <v>53</v>
      </c>
      <c r="C11" t="s">
        <v>55</v>
      </c>
      <c r="D11" t="s">
        <v>54</v>
      </c>
      <c r="E11" s="49">
        <v>43678</v>
      </c>
      <c r="F11" t="s">
        <v>107</v>
      </c>
      <c r="G11">
        <v>500</v>
      </c>
      <c r="H11">
        <v>1800</v>
      </c>
      <c r="I11">
        <v>851</v>
      </c>
    </row>
    <row r="12" spans="1:9">
      <c r="A12" t="s">
        <v>22</v>
      </c>
      <c r="B12" t="s">
        <v>124</v>
      </c>
      <c r="C12" t="s">
        <v>125</v>
      </c>
      <c r="D12" t="s">
        <v>126</v>
      </c>
      <c r="E12" s="49">
        <v>43738</v>
      </c>
      <c r="F12" t="s">
        <v>127</v>
      </c>
      <c r="G12">
        <v>0</v>
      </c>
      <c r="H12">
        <v>900</v>
      </c>
      <c r="I12">
        <v>153</v>
      </c>
    </row>
    <row r="13" spans="1:9">
      <c r="A13" t="s">
        <v>18</v>
      </c>
      <c r="B13" t="s">
        <v>128</v>
      </c>
      <c r="C13" t="s">
        <v>129</v>
      </c>
      <c r="D13" t="s">
        <v>130</v>
      </c>
      <c r="E13" s="49">
        <v>43738</v>
      </c>
      <c r="F13" t="s">
        <v>120</v>
      </c>
      <c r="G13">
        <v>500</v>
      </c>
      <c r="H13">
        <v>0</v>
      </c>
      <c r="I13">
        <v>37.5</v>
      </c>
    </row>
    <row r="14" spans="1:9">
      <c r="A14" t="s">
        <v>21</v>
      </c>
      <c r="B14" t="s">
        <v>131</v>
      </c>
      <c r="C14" t="s">
        <v>132</v>
      </c>
      <c r="D14" t="s">
        <v>133</v>
      </c>
      <c r="E14" s="49">
        <v>43738</v>
      </c>
      <c r="F14" t="s">
        <v>134</v>
      </c>
      <c r="G14">
        <v>750</v>
      </c>
      <c r="H14">
        <v>0</v>
      </c>
      <c r="I14">
        <v>472.5</v>
      </c>
    </row>
    <row r="15" spans="1:9">
      <c r="A15" t="s">
        <v>21</v>
      </c>
      <c r="B15" t="s">
        <v>135</v>
      </c>
      <c r="C15" t="s">
        <v>136</v>
      </c>
      <c r="D15" t="s">
        <v>137</v>
      </c>
      <c r="E15" s="49">
        <v>43738</v>
      </c>
      <c r="F15" t="s">
        <v>120</v>
      </c>
      <c r="G15">
        <v>0</v>
      </c>
      <c r="H15">
        <v>180</v>
      </c>
      <c r="I15">
        <v>13.5</v>
      </c>
    </row>
    <row r="16" spans="1:9">
      <c r="A16" t="s">
        <v>22</v>
      </c>
      <c r="B16" t="s">
        <v>138</v>
      </c>
      <c r="C16" t="s">
        <v>139</v>
      </c>
      <c r="D16" t="s">
        <v>140</v>
      </c>
      <c r="E16" s="49">
        <v>43739</v>
      </c>
      <c r="F16" t="s">
        <v>127</v>
      </c>
      <c r="G16">
        <v>300</v>
      </c>
      <c r="H16">
        <v>0</v>
      </c>
      <c r="I16">
        <v>51</v>
      </c>
    </row>
    <row r="17" spans="1:9">
      <c r="A17" t="s">
        <v>22</v>
      </c>
      <c r="B17" t="s">
        <v>141</v>
      </c>
      <c r="C17" t="s">
        <v>142</v>
      </c>
      <c r="D17" t="s">
        <v>110</v>
      </c>
      <c r="E17" s="49">
        <v>43739</v>
      </c>
      <c r="F17" t="s">
        <v>120</v>
      </c>
      <c r="G17">
        <v>300</v>
      </c>
      <c r="H17">
        <v>320</v>
      </c>
      <c r="I17">
        <v>46.5</v>
      </c>
    </row>
    <row r="18" spans="1:9">
      <c r="A18" t="s">
        <v>22</v>
      </c>
      <c r="B18" t="s">
        <v>143</v>
      </c>
      <c r="C18" t="s">
        <v>144</v>
      </c>
      <c r="D18" t="s">
        <v>110</v>
      </c>
      <c r="E18" s="49">
        <v>43770</v>
      </c>
      <c r="F18" t="s">
        <v>120</v>
      </c>
      <c r="G18">
        <v>300</v>
      </c>
      <c r="H18">
        <v>240</v>
      </c>
      <c r="I18">
        <v>40.5</v>
      </c>
    </row>
    <row r="19" spans="1:9">
      <c r="A19" t="s">
        <v>22</v>
      </c>
      <c r="B19" t="s">
        <v>145</v>
      </c>
      <c r="C19" t="s">
        <v>146</v>
      </c>
      <c r="D19" t="s">
        <v>110</v>
      </c>
      <c r="E19" s="49">
        <v>43770</v>
      </c>
      <c r="F19" t="s">
        <v>120</v>
      </c>
      <c r="G19">
        <v>280</v>
      </c>
      <c r="H19">
        <v>240</v>
      </c>
      <c r="I19">
        <v>39</v>
      </c>
    </row>
    <row r="20" spans="1:9">
      <c r="A20" t="s">
        <v>21</v>
      </c>
      <c r="B20" t="s">
        <v>147</v>
      </c>
      <c r="C20" t="s">
        <v>148</v>
      </c>
      <c r="D20" t="s">
        <v>149</v>
      </c>
      <c r="E20" s="49">
        <v>43770</v>
      </c>
      <c r="F20" t="s">
        <v>150</v>
      </c>
      <c r="G20">
        <v>500</v>
      </c>
      <c r="H20">
        <v>80</v>
      </c>
      <c r="I20">
        <v>2.9</v>
      </c>
    </row>
    <row r="21" spans="1:9">
      <c r="A21" t="s">
        <v>22</v>
      </c>
      <c r="B21" t="s">
        <v>151</v>
      </c>
      <c r="C21" t="s">
        <v>152</v>
      </c>
      <c r="D21" t="s">
        <v>153</v>
      </c>
      <c r="E21" s="49">
        <v>43800</v>
      </c>
      <c r="F21" t="s">
        <v>127</v>
      </c>
      <c r="G21">
        <v>50</v>
      </c>
      <c r="H21">
        <v>80</v>
      </c>
      <c r="I21">
        <v>22.1</v>
      </c>
    </row>
    <row r="22" spans="1:9">
      <c r="A22" t="s">
        <v>22</v>
      </c>
      <c r="B22" t="s">
        <v>154</v>
      </c>
      <c r="C22" t="s">
        <v>155</v>
      </c>
      <c r="D22" t="s">
        <v>54</v>
      </c>
      <c r="E22" s="49">
        <v>43800</v>
      </c>
      <c r="F22" t="s">
        <v>150</v>
      </c>
      <c r="G22">
        <v>200</v>
      </c>
      <c r="H22">
        <v>3600</v>
      </c>
      <c r="I22">
        <v>19</v>
      </c>
    </row>
    <row r="23" spans="1:9">
      <c r="A23" t="s">
        <v>22</v>
      </c>
      <c r="B23" t="s">
        <v>156</v>
      </c>
      <c r="C23" t="s">
        <v>157</v>
      </c>
      <c r="D23" t="s">
        <v>158</v>
      </c>
      <c r="E23" s="49">
        <v>43830</v>
      </c>
      <c r="F23" t="s">
        <v>120</v>
      </c>
      <c r="G23">
        <v>250</v>
      </c>
      <c r="H23">
        <v>200</v>
      </c>
      <c r="I23">
        <v>33.75</v>
      </c>
    </row>
    <row r="24" spans="1:9">
      <c r="A24" t="s">
        <v>22</v>
      </c>
      <c r="B24" t="s">
        <v>159</v>
      </c>
      <c r="C24" t="s">
        <v>160</v>
      </c>
      <c r="D24" t="s">
        <v>102</v>
      </c>
      <c r="E24" s="49">
        <v>43831</v>
      </c>
      <c r="F24" t="s">
        <v>103</v>
      </c>
      <c r="G24">
        <v>250</v>
      </c>
      <c r="H24">
        <v>120</v>
      </c>
      <c r="I24">
        <v>9.25</v>
      </c>
    </row>
    <row r="25" spans="1:9">
      <c r="A25" t="s">
        <v>22</v>
      </c>
      <c r="B25" t="s">
        <v>161</v>
      </c>
      <c r="C25" t="s">
        <v>162</v>
      </c>
      <c r="D25" t="s">
        <v>163</v>
      </c>
      <c r="E25" s="49">
        <v>43831</v>
      </c>
      <c r="F25" t="s">
        <v>103</v>
      </c>
      <c r="G25">
        <v>100</v>
      </c>
      <c r="H25">
        <v>120</v>
      </c>
      <c r="I25">
        <v>5.5</v>
      </c>
    </row>
    <row r="26" spans="1:9">
      <c r="A26" t="s">
        <v>22</v>
      </c>
      <c r="B26" t="s">
        <v>164</v>
      </c>
      <c r="C26" t="s">
        <v>165</v>
      </c>
      <c r="D26" t="s">
        <v>140</v>
      </c>
      <c r="E26" s="49">
        <v>43831</v>
      </c>
      <c r="F26" t="s">
        <v>103</v>
      </c>
      <c r="G26">
        <v>50</v>
      </c>
      <c r="H26">
        <v>240</v>
      </c>
      <c r="I26">
        <v>7.25</v>
      </c>
    </row>
    <row r="27" spans="1:9">
      <c r="A27" t="s">
        <v>22</v>
      </c>
      <c r="B27" t="s">
        <v>166</v>
      </c>
      <c r="C27" t="s">
        <v>167</v>
      </c>
      <c r="D27" t="s">
        <v>106</v>
      </c>
      <c r="E27" s="49">
        <v>43831</v>
      </c>
      <c r="F27" t="s">
        <v>120</v>
      </c>
      <c r="G27">
        <v>250</v>
      </c>
      <c r="H27">
        <v>240</v>
      </c>
      <c r="I27">
        <v>36.75</v>
      </c>
    </row>
    <row r="28" spans="1:9">
      <c r="A28" t="s">
        <v>22</v>
      </c>
      <c r="B28" t="s">
        <v>168</v>
      </c>
      <c r="C28" t="s">
        <v>169</v>
      </c>
      <c r="D28" t="s">
        <v>163</v>
      </c>
      <c r="E28" s="49">
        <v>43831</v>
      </c>
      <c r="F28" t="s">
        <v>120</v>
      </c>
      <c r="G28">
        <v>250</v>
      </c>
      <c r="H28">
        <v>180</v>
      </c>
      <c r="I28">
        <v>32.25</v>
      </c>
    </row>
    <row r="29" spans="1:9">
      <c r="A29" t="s">
        <v>22</v>
      </c>
      <c r="B29" t="s">
        <v>170</v>
      </c>
      <c r="C29" t="s">
        <v>171</v>
      </c>
      <c r="D29" t="s">
        <v>172</v>
      </c>
      <c r="E29" s="49">
        <v>43831</v>
      </c>
      <c r="F29" t="s">
        <v>120</v>
      </c>
      <c r="G29">
        <v>250</v>
      </c>
      <c r="H29">
        <v>320</v>
      </c>
      <c r="I29">
        <v>42.75</v>
      </c>
    </row>
    <row r="30" spans="1:9">
      <c r="A30" t="s">
        <v>22</v>
      </c>
      <c r="B30" t="s">
        <v>173</v>
      </c>
      <c r="C30" t="s">
        <v>174</v>
      </c>
      <c r="D30" t="s">
        <v>54</v>
      </c>
      <c r="E30" s="49">
        <v>43831</v>
      </c>
      <c r="F30" t="s">
        <v>103</v>
      </c>
      <c r="G30">
        <v>75</v>
      </c>
      <c r="H30">
        <v>400</v>
      </c>
      <c r="I30">
        <v>11.88</v>
      </c>
    </row>
    <row r="31" spans="1:9">
      <c r="A31" t="s">
        <v>22</v>
      </c>
      <c r="B31" t="s">
        <v>175</v>
      </c>
      <c r="C31" t="s">
        <v>176</v>
      </c>
      <c r="D31" t="s">
        <v>172</v>
      </c>
      <c r="E31" s="49">
        <v>43831</v>
      </c>
      <c r="F31" t="s">
        <v>103</v>
      </c>
      <c r="G31">
        <v>400</v>
      </c>
      <c r="H31">
        <v>40</v>
      </c>
      <c r="I31">
        <v>11</v>
      </c>
    </row>
    <row r="32" spans="1:9">
      <c r="A32" t="s">
        <v>22</v>
      </c>
      <c r="B32" t="s">
        <v>177</v>
      </c>
      <c r="C32" t="s">
        <v>178</v>
      </c>
      <c r="D32" t="s">
        <v>140</v>
      </c>
      <c r="E32" s="49">
        <v>43831</v>
      </c>
      <c r="F32" t="s">
        <v>150</v>
      </c>
      <c r="G32">
        <v>200</v>
      </c>
      <c r="H32">
        <v>3600</v>
      </c>
      <c r="I32">
        <v>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heetViews>
  <sheetFormatPr defaultRowHeight="15"/>
  <cols>
    <col min="1" max="1" width="13.85546875" customWidth="1"/>
    <col min="2" max="2" width="7.7109375" bestFit="1" customWidth="1"/>
    <col min="3" max="3" width="77.42578125" bestFit="1" customWidth="1"/>
    <col min="4" max="4" width="18.28515625" bestFit="1" customWidth="1"/>
    <col min="5" max="5" width="14.140625" bestFit="1" customWidth="1"/>
    <col min="6" max="6" width="81.28515625" style="4" customWidth="1"/>
  </cols>
  <sheetData>
    <row r="1" spans="1:6" ht="30.75" customHeight="1">
      <c r="A1" s="14" t="s">
        <v>14</v>
      </c>
      <c r="B1" s="14" t="s">
        <v>179</v>
      </c>
      <c r="C1" s="14" t="s">
        <v>93</v>
      </c>
      <c r="D1" s="14" t="s">
        <v>180</v>
      </c>
      <c r="E1" s="14" t="s">
        <v>181</v>
      </c>
      <c r="F1" s="14" t="s">
        <v>182</v>
      </c>
    </row>
    <row r="2" spans="1:6">
      <c r="A2" s="63" t="s">
        <v>18</v>
      </c>
      <c r="B2" s="31" t="s">
        <v>183</v>
      </c>
      <c r="C2" s="31" t="s">
        <v>184</v>
      </c>
      <c r="D2" s="50">
        <v>43641.912916666668</v>
      </c>
      <c r="E2" s="31" t="s">
        <v>185</v>
      </c>
      <c r="F2" t="s">
        <v>186</v>
      </c>
    </row>
    <row r="3" spans="1:6">
      <c r="A3" s="53"/>
      <c r="B3" s="31" t="s">
        <v>187</v>
      </c>
      <c r="C3" s="31" t="s">
        <v>188</v>
      </c>
      <c r="D3" s="50">
        <v>43641.911504629628</v>
      </c>
      <c r="E3" s="31" t="s">
        <v>185</v>
      </c>
      <c r="F3" t="s">
        <v>186</v>
      </c>
    </row>
    <row r="4" spans="1:6">
      <c r="A4" s="53"/>
      <c r="B4" s="31" t="s">
        <v>189</v>
      </c>
      <c r="C4" s="31" t="s">
        <v>190</v>
      </c>
      <c r="D4" s="50">
        <v>43641.913356481477</v>
      </c>
      <c r="E4" s="31" t="s">
        <v>185</v>
      </c>
      <c r="F4" t="s">
        <v>186</v>
      </c>
    </row>
    <row r="5" spans="1:6">
      <c r="A5" s="53"/>
      <c r="B5" s="31" t="s">
        <v>191</v>
      </c>
      <c r="C5" s="31" t="s">
        <v>192</v>
      </c>
      <c r="D5" s="50">
        <v>43641.915081018517</v>
      </c>
      <c r="E5" s="31" t="s">
        <v>185</v>
      </c>
      <c r="F5" t="s">
        <v>186</v>
      </c>
    </row>
    <row r="6" spans="1:6">
      <c r="A6" s="53"/>
      <c r="B6" s="31" t="s">
        <v>193</v>
      </c>
      <c r="C6" s="31" t="s">
        <v>194</v>
      </c>
      <c r="D6" s="50">
        <v>43641.915937500002</v>
      </c>
      <c r="E6" s="31" t="s">
        <v>185</v>
      </c>
      <c r="F6" t="s">
        <v>186</v>
      </c>
    </row>
    <row r="7" spans="1:6">
      <c r="A7" s="53"/>
      <c r="B7" s="31" t="s">
        <v>195</v>
      </c>
      <c r="C7" s="31" t="s">
        <v>196</v>
      </c>
      <c r="D7" s="50">
        <v>43641.912453703713</v>
      </c>
      <c r="E7" s="31" t="s">
        <v>185</v>
      </c>
      <c r="F7" t="s">
        <v>186</v>
      </c>
    </row>
    <row r="8" spans="1:6">
      <c r="A8" s="53"/>
      <c r="B8" s="31" t="s">
        <v>197</v>
      </c>
      <c r="C8" s="31" t="s">
        <v>198</v>
      </c>
      <c r="D8" s="50">
        <v>43641.915532407409</v>
      </c>
      <c r="E8" s="31" t="s">
        <v>185</v>
      </c>
      <c r="F8" t="s">
        <v>186</v>
      </c>
    </row>
    <row r="9" spans="1:6">
      <c r="A9" s="63" t="s">
        <v>19</v>
      </c>
      <c r="B9" s="63" t="s">
        <v>199</v>
      </c>
      <c r="C9" s="63" t="s">
        <v>200</v>
      </c>
      <c r="D9" s="50">
        <v>43669.93482638889</v>
      </c>
      <c r="E9" s="31" t="s">
        <v>201</v>
      </c>
      <c r="F9" t="s">
        <v>202</v>
      </c>
    </row>
    <row r="10" spans="1:6">
      <c r="A10" s="53"/>
      <c r="B10" s="53"/>
      <c r="C10" s="53"/>
      <c r="D10" s="50">
        <v>43669.935868055552</v>
      </c>
      <c r="E10" s="31" t="s">
        <v>201</v>
      </c>
      <c r="F10" t="s">
        <v>203</v>
      </c>
    </row>
    <row r="11" spans="1:6">
      <c r="A11" s="63" t="s">
        <v>20</v>
      </c>
      <c r="B11" s="31" t="s">
        <v>204</v>
      </c>
      <c r="C11" s="31" t="s">
        <v>205</v>
      </c>
      <c r="D11" s="50">
        <v>43648.95828703705</v>
      </c>
      <c r="E11" s="31" t="s">
        <v>206</v>
      </c>
      <c r="F11" t="s">
        <v>207</v>
      </c>
    </row>
    <row r="12" spans="1:6">
      <c r="A12" s="53"/>
      <c r="B12" s="31" t="s">
        <v>39</v>
      </c>
      <c r="C12" s="31" t="s">
        <v>40</v>
      </c>
      <c r="D12" s="50">
        <v>43648.966805555552</v>
      </c>
      <c r="E12" s="31" t="s">
        <v>206</v>
      </c>
      <c r="F12" t="s">
        <v>208</v>
      </c>
    </row>
    <row r="13" spans="1:6">
      <c r="A13" s="63" t="s">
        <v>22</v>
      </c>
      <c r="B13" s="31" t="s">
        <v>209</v>
      </c>
      <c r="C13" s="31" t="s">
        <v>210</v>
      </c>
      <c r="D13" s="50">
        <v>43664.6565162037</v>
      </c>
      <c r="E13" s="31" t="s">
        <v>206</v>
      </c>
      <c r="F13" t="s">
        <v>211</v>
      </c>
    </row>
    <row r="14" spans="1:6">
      <c r="A14" s="53"/>
      <c r="B14" s="31" t="s">
        <v>151</v>
      </c>
      <c r="C14" s="31" t="s">
        <v>152</v>
      </c>
      <c r="D14" s="50">
        <v>43643.920081018521</v>
      </c>
      <c r="E14" s="31" t="s">
        <v>212</v>
      </c>
      <c r="F14" t="s">
        <v>213</v>
      </c>
    </row>
    <row r="15" spans="1:6">
      <c r="A15" s="53"/>
      <c r="B15" s="31" t="s">
        <v>214</v>
      </c>
      <c r="C15" s="31" t="s">
        <v>215</v>
      </c>
      <c r="D15" s="50">
        <v>43665.581354166658</v>
      </c>
      <c r="E15" s="31" t="s">
        <v>206</v>
      </c>
      <c r="F15" t="s">
        <v>216</v>
      </c>
    </row>
    <row r="16" spans="1:6">
      <c r="A16" s="53"/>
      <c r="B16" s="31" t="s">
        <v>217</v>
      </c>
      <c r="C16" s="31" t="s">
        <v>218</v>
      </c>
      <c r="D16" s="50">
        <v>43643.915162037039</v>
      </c>
      <c r="E16" s="31" t="s">
        <v>212</v>
      </c>
      <c r="F16" t="s">
        <v>219</v>
      </c>
    </row>
    <row r="17" spans="1:6">
      <c r="A17" s="53"/>
      <c r="B17" s="31" t="s">
        <v>220</v>
      </c>
      <c r="C17" s="31" t="s">
        <v>221</v>
      </c>
      <c r="D17" s="50">
        <v>43664.178368055553</v>
      </c>
      <c r="E17" s="31" t="s">
        <v>206</v>
      </c>
      <c r="F17" t="s">
        <v>222</v>
      </c>
    </row>
    <row r="18" spans="1:6">
      <c r="A18" s="53"/>
      <c r="B18" s="31" t="s">
        <v>223</v>
      </c>
      <c r="C18" s="31" t="s">
        <v>224</v>
      </c>
      <c r="D18" s="50">
        <v>43648.939432870371</v>
      </c>
      <c r="E18" s="31" t="s">
        <v>206</v>
      </c>
      <c r="F18" t="s">
        <v>186</v>
      </c>
    </row>
    <row r="19" spans="1:6">
      <c r="A19" s="53"/>
      <c r="B19" s="31" t="s">
        <v>225</v>
      </c>
      <c r="C19" s="31" t="s">
        <v>226</v>
      </c>
      <c r="D19" s="50">
        <v>43648.9308101852</v>
      </c>
      <c r="E19" s="31" t="s">
        <v>206</v>
      </c>
      <c r="F19" t="s">
        <v>186</v>
      </c>
    </row>
    <row r="20" spans="1:6">
      <c r="A20" s="53"/>
      <c r="B20" s="31" t="s">
        <v>227</v>
      </c>
      <c r="C20" s="31" t="s">
        <v>228</v>
      </c>
      <c r="D20" s="50">
        <v>43664.661226851851</v>
      </c>
      <c r="E20" s="31" t="s">
        <v>206</v>
      </c>
      <c r="F20" t="s">
        <v>229</v>
      </c>
    </row>
    <row r="21" spans="1:6">
      <c r="A21" s="53"/>
      <c r="B21" s="31" t="s">
        <v>230</v>
      </c>
      <c r="C21" s="31" t="s">
        <v>231</v>
      </c>
      <c r="D21" s="50">
        <v>43648.935023148151</v>
      </c>
      <c r="E21" s="31" t="s">
        <v>212</v>
      </c>
      <c r="F21" t="s">
        <v>232</v>
      </c>
    </row>
    <row r="22" spans="1:6">
      <c r="A22" s="53"/>
      <c r="B22" s="31" t="s">
        <v>233</v>
      </c>
      <c r="C22" s="31" t="s">
        <v>234</v>
      </c>
      <c r="D22" s="50">
        <v>43648.899143518523</v>
      </c>
      <c r="E22" s="31" t="s">
        <v>212</v>
      </c>
      <c r="F22" t="s">
        <v>186</v>
      </c>
    </row>
    <row r="23" spans="1:6">
      <c r="A23" s="53"/>
      <c r="B23" s="31" t="s">
        <v>235</v>
      </c>
      <c r="C23" s="31" t="s">
        <v>236</v>
      </c>
      <c r="D23" s="50">
        <v>43664.848807870367</v>
      </c>
      <c r="E23" s="31" t="s">
        <v>206</v>
      </c>
      <c r="F23" t="s">
        <v>237</v>
      </c>
    </row>
    <row r="24" spans="1:6">
      <c r="A24" s="53"/>
      <c r="B24" s="31" t="s">
        <v>238</v>
      </c>
      <c r="C24" s="31" t="s">
        <v>239</v>
      </c>
      <c r="D24" s="50">
        <v>43664.649386574078</v>
      </c>
      <c r="E24" s="31" t="s">
        <v>206</v>
      </c>
      <c r="F24" t="s">
        <v>240</v>
      </c>
    </row>
    <row r="25" spans="1:6">
      <c r="A25" s="53"/>
      <c r="B25" s="63" t="s">
        <v>241</v>
      </c>
      <c r="C25" s="63" t="s">
        <v>242</v>
      </c>
      <c r="D25" s="50">
        <v>43664.861273148148</v>
      </c>
      <c r="E25" s="31" t="s">
        <v>206</v>
      </c>
      <c r="F25" t="s">
        <v>243</v>
      </c>
    </row>
    <row r="26" spans="1:6">
      <c r="A26" s="53"/>
      <c r="B26" s="53"/>
      <c r="C26" s="53"/>
      <c r="D26" s="50">
        <v>43665.681793981479</v>
      </c>
      <c r="E26" s="31" t="s">
        <v>244</v>
      </c>
      <c r="F26" t="s">
        <v>245</v>
      </c>
    </row>
    <row r="27" spans="1:6">
      <c r="A27" s="53"/>
      <c r="B27" s="31" t="s">
        <v>166</v>
      </c>
      <c r="C27" s="31" t="s">
        <v>167</v>
      </c>
      <c r="D27" s="50">
        <v>43648.910555555558</v>
      </c>
      <c r="E27" s="31" t="s">
        <v>212</v>
      </c>
      <c r="F27" t="s">
        <v>246</v>
      </c>
    </row>
  </sheetData>
  <mergeCells count="8">
    <mergeCell ref="C9:C10"/>
    <mergeCell ref="C25:C26"/>
    <mergeCell ref="A2:A8"/>
    <mergeCell ref="A9:A10"/>
    <mergeCell ref="A11:A12"/>
    <mergeCell ref="A13:A27"/>
    <mergeCell ref="B9:B10"/>
    <mergeCell ref="B25:B2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7"/>
  <sheetViews>
    <sheetView workbookViewId="0"/>
  </sheetViews>
  <sheetFormatPr defaultRowHeight="15"/>
  <cols>
    <col min="1" max="1" width="9.7109375" customWidth="1"/>
    <col min="2" max="2" width="18.28515625" bestFit="1" customWidth="1"/>
    <col min="3" max="3" width="14.140625" bestFit="1" customWidth="1"/>
    <col min="4" max="4" width="31.42578125" bestFit="1" customWidth="1"/>
    <col min="5" max="6" width="56.140625" style="4" customWidth="1"/>
  </cols>
  <sheetData>
    <row r="1" spans="1:6" ht="34.5" customHeight="1">
      <c r="A1" s="14" t="s">
        <v>179</v>
      </c>
      <c r="B1" s="14" t="s">
        <v>180</v>
      </c>
      <c r="C1" s="14" t="s">
        <v>247</v>
      </c>
      <c r="D1" s="14" t="s">
        <v>248</v>
      </c>
      <c r="E1" s="14" t="s">
        <v>249</v>
      </c>
      <c r="F1" s="14" t="s">
        <v>250</v>
      </c>
    </row>
    <row r="2" spans="1:6">
      <c r="A2" s="31" t="s">
        <v>251</v>
      </c>
      <c r="B2" s="50">
        <v>43649.6785648148</v>
      </c>
      <c r="C2" s="31" t="s">
        <v>212</v>
      </c>
      <c r="D2" s="31" t="s">
        <v>252</v>
      </c>
      <c r="E2">
        <v>0</v>
      </c>
      <c r="F2" t="s">
        <v>253</v>
      </c>
    </row>
    <row r="3" spans="1:6">
      <c r="A3" s="31" t="s">
        <v>121</v>
      </c>
      <c r="B3" s="50">
        <v>43649.678553240738</v>
      </c>
      <c r="C3" s="31" t="s">
        <v>212</v>
      </c>
      <c r="D3" s="31" t="s">
        <v>252</v>
      </c>
      <c r="E3">
        <v>0</v>
      </c>
      <c r="F3" t="s">
        <v>253</v>
      </c>
    </row>
    <row r="4" spans="1:6">
      <c r="A4" s="63" t="s">
        <v>254</v>
      </c>
      <c r="B4" s="50">
        <v>43648.857453703713</v>
      </c>
      <c r="C4" s="31" t="s">
        <v>212</v>
      </c>
      <c r="D4" s="31" t="s">
        <v>255</v>
      </c>
      <c r="E4">
        <v>0</v>
      </c>
      <c r="F4" t="s">
        <v>256</v>
      </c>
    </row>
    <row r="5" spans="1:6">
      <c r="A5" s="53"/>
      <c r="B5" s="50">
        <v>43648.862534722219</v>
      </c>
      <c r="C5" s="31" t="s">
        <v>212</v>
      </c>
      <c r="D5" s="31" t="s">
        <v>255</v>
      </c>
      <c r="E5">
        <v>0</v>
      </c>
      <c r="F5" t="s">
        <v>257</v>
      </c>
    </row>
    <row r="6" spans="1:6">
      <c r="A6" s="53"/>
      <c r="B6" s="50">
        <v>43648.862743055557</v>
      </c>
      <c r="C6" s="31" t="s">
        <v>212</v>
      </c>
      <c r="D6" s="31" t="s">
        <v>258</v>
      </c>
      <c r="E6" t="s">
        <v>8</v>
      </c>
      <c r="F6" t="s">
        <v>7</v>
      </c>
    </row>
    <row r="7" spans="1:6">
      <c r="A7" s="53"/>
      <c r="B7" s="50">
        <v>43648.86506944443</v>
      </c>
      <c r="C7" s="31" t="s">
        <v>212</v>
      </c>
      <c r="D7" s="31" t="s">
        <v>255</v>
      </c>
      <c r="E7">
        <v>0</v>
      </c>
      <c r="F7" t="s">
        <v>259</v>
      </c>
    </row>
    <row r="8" spans="1:6">
      <c r="A8" s="53"/>
      <c r="B8" s="50">
        <v>43648.871342592603</v>
      </c>
      <c r="C8" s="31" t="s">
        <v>212</v>
      </c>
      <c r="D8" s="31" t="s">
        <v>260</v>
      </c>
      <c r="E8" t="s">
        <v>261</v>
      </c>
      <c r="F8" t="s">
        <v>262</v>
      </c>
    </row>
    <row r="9" spans="1:6">
      <c r="A9" s="53"/>
      <c r="B9" s="50">
        <v>43649.692476851851</v>
      </c>
      <c r="C9" s="31" t="s">
        <v>212</v>
      </c>
      <c r="D9" s="31" t="s">
        <v>263</v>
      </c>
      <c r="E9" t="s">
        <v>264</v>
      </c>
      <c r="F9" t="s">
        <v>265</v>
      </c>
    </row>
    <row r="10" spans="1:6">
      <c r="A10" s="63" t="s">
        <v>44</v>
      </c>
      <c r="B10" s="50">
        <v>43648.871076388888</v>
      </c>
      <c r="C10" s="31" t="s">
        <v>212</v>
      </c>
      <c r="D10" s="31" t="s">
        <v>255</v>
      </c>
      <c r="E10">
        <v>0</v>
      </c>
      <c r="F10" t="s">
        <v>256</v>
      </c>
    </row>
    <row r="11" spans="1:6">
      <c r="A11" s="53"/>
      <c r="B11" s="64">
        <v>43648.871446759258</v>
      </c>
      <c r="C11" s="63" t="s">
        <v>212</v>
      </c>
      <c r="D11" s="31" t="s">
        <v>266</v>
      </c>
      <c r="E11">
        <v>0</v>
      </c>
    </row>
    <row r="12" spans="1:6">
      <c r="A12" s="53"/>
      <c r="B12" s="53"/>
      <c r="C12" s="53"/>
      <c r="D12" s="31" t="s">
        <v>258</v>
      </c>
      <c r="E12" t="s">
        <v>8</v>
      </c>
      <c r="F12" t="s">
        <v>7</v>
      </c>
    </row>
    <row r="13" spans="1:6">
      <c r="A13" s="53"/>
      <c r="B13" s="64">
        <v>43648.872361111113</v>
      </c>
      <c r="C13" s="63" t="s">
        <v>212</v>
      </c>
      <c r="D13" s="31" t="s">
        <v>266</v>
      </c>
      <c r="E13">
        <v>0</v>
      </c>
      <c r="F13" t="s">
        <v>267</v>
      </c>
    </row>
    <row r="14" spans="1:6">
      <c r="A14" s="53"/>
      <c r="B14" s="53"/>
      <c r="C14" s="53"/>
      <c r="D14" s="31" t="s">
        <v>255</v>
      </c>
      <c r="E14">
        <v>0</v>
      </c>
      <c r="F14" t="s">
        <v>268</v>
      </c>
    </row>
    <row r="15" spans="1:6">
      <c r="A15" s="63" t="s">
        <v>124</v>
      </c>
      <c r="B15" s="50">
        <v>43648.877060185187</v>
      </c>
      <c r="C15" s="31" t="s">
        <v>212</v>
      </c>
      <c r="D15" s="31" t="s">
        <v>255</v>
      </c>
      <c r="E15">
        <v>0</v>
      </c>
      <c r="F15" t="s">
        <v>256</v>
      </c>
    </row>
    <row r="16" spans="1:6">
      <c r="A16" s="53"/>
      <c r="B16" s="64">
        <v>43648.877141203702</v>
      </c>
      <c r="C16" s="63" t="s">
        <v>212</v>
      </c>
      <c r="D16" s="31" t="s">
        <v>266</v>
      </c>
      <c r="E16">
        <v>0</v>
      </c>
    </row>
    <row r="17" spans="1:6">
      <c r="A17" s="53"/>
      <c r="B17" s="53"/>
      <c r="C17" s="53"/>
      <c r="D17" s="31" t="s">
        <v>258</v>
      </c>
      <c r="E17" t="s">
        <v>8</v>
      </c>
      <c r="F17" t="s">
        <v>7</v>
      </c>
    </row>
    <row r="18" spans="1:6">
      <c r="A18" s="63" t="s">
        <v>269</v>
      </c>
      <c r="B18" s="50">
        <v>43648.884293981479</v>
      </c>
      <c r="C18" s="31" t="s">
        <v>212</v>
      </c>
      <c r="D18" s="31" t="s">
        <v>255</v>
      </c>
      <c r="E18">
        <v>0</v>
      </c>
      <c r="F18" t="s">
        <v>270</v>
      </c>
    </row>
    <row r="19" spans="1:6">
      <c r="A19" s="53"/>
      <c r="B19" s="64">
        <v>43648.884375000001</v>
      </c>
      <c r="C19" s="63" t="s">
        <v>212</v>
      </c>
      <c r="D19" s="31" t="s">
        <v>266</v>
      </c>
      <c r="E19">
        <v>0</v>
      </c>
    </row>
    <row r="20" spans="1:6">
      <c r="A20" s="53"/>
      <c r="B20" s="53"/>
      <c r="C20" s="53"/>
      <c r="D20" s="31" t="s">
        <v>258</v>
      </c>
      <c r="E20" t="s">
        <v>8</v>
      </c>
      <c r="F20" t="s">
        <v>7</v>
      </c>
    </row>
    <row r="21" spans="1:6">
      <c r="A21" s="53"/>
      <c r="B21" s="50">
        <v>43648.012743055559</v>
      </c>
      <c r="C21" s="31" t="s">
        <v>212</v>
      </c>
      <c r="D21" s="31" t="s">
        <v>263</v>
      </c>
      <c r="E21" t="s">
        <v>271</v>
      </c>
      <c r="F21" t="s">
        <v>272</v>
      </c>
    </row>
    <row r="22" spans="1:6">
      <c r="A22" s="63" t="s">
        <v>41</v>
      </c>
      <c r="B22" s="50">
        <v>43648.887430555558</v>
      </c>
      <c r="C22" s="31" t="s">
        <v>212</v>
      </c>
      <c r="D22" s="31" t="s">
        <v>255</v>
      </c>
      <c r="E22">
        <v>0</v>
      </c>
      <c r="F22" t="s">
        <v>270</v>
      </c>
    </row>
    <row r="23" spans="1:6">
      <c r="A23" s="53"/>
      <c r="B23" s="64">
        <v>43648.887523148151</v>
      </c>
      <c r="C23" s="63" t="s">
        <v>212</v>
      </c>
      <c r="D23" s="31" t="s">
        <v>266</v>
      </c>
      <c r="E23">
        <v>0</v>
      </c>
    </row>
    <row r="24" spans="1:6">
      <c r="A24" s="53"/>
      <c r="B24" s="53"/>
      <c r="C24" s="53"/>
      <c r="D24" s="31" t="s">
        <v>258</v>
      </c>
      <c r="E24" t="s">
        <v>8</v>
      </c>
      <c r="F24" t="s">
        <v>7</v>
      </c>
    </row>
    <row r="25" spans="1:6">
      <c r="A25" s="53"/>
      <c r="B25" s="50">
        <v>43648.888159722221</v>
      </c>
      <c r="C25" s="31" t="s">
        <v>212</v>
      </c>
      <c r="D25" s="31" t="s">
        <v>255</v>
      </c>
      <c r="E25">
        <v>0</v>
      </c>
      <c r="F25" t="s">
        <v>273</v>
      </c>
    </row>
    <row r="26" spans="1:6">
      <c r="A26" s="53"/>
      <c r="B26" s="64">
        <v>43648.888171296298</v>
      </c>
      <c r="C26" s="63" t="s">
        <v>212</v>
      </c>
      <c r="D26" s="31" t="s">
        <v>266</v>
      </c>
      <c r="E26">
        <v>0</v>
      </c>
      <c r="F26" t="s">
        <v>274</v>
      </c>
    </row>
    <row r="27" spans="1:6">
      <c r="A27" s="53"/>
      <c r="B27" s="53"/>
      <c r="C27" s="53"/>
      <c r="D27" s="31" t="s">
        <v>255</v>
      </c>
      <c r="E27">
        <v>0</v>
      </c>
      <c r="F27" t="s">
        <v>275</v>
      </c>
    </row>
    <row r="28" spans="1:6">
      <c r="A28" s="63" t="s">
        <v>276</v>
      </c>
      <c r="B28" s="50">
        <v>43648.928483796299</v>
      </c>
      <c r="C28" s="31" t="s">
        <v>212</v>
      </c>
      <c r="D28" s="31" t="s">
        <v>255</v>
      </c>
      <c r="E28">
        <v>0</v>
      </c>
      <c r="F28" t="s">
        <v>277</v>
      </c>
    </row>
    <row r="29" spans="1:6">
      <c r="A29" s="53"/>
      <c r="B29" s="50">
        <v>43648.928680555553</v>
      </c>
      <c r="C29" s="31" t="s">
        <v>212</v>
      </c>
      <c r="D29" s="31" t="s">
        <v>263</v>
      </c>
      <c r="E29" t="s">
        <v>278</v>
      </c>
      <c r="F29" t="s">
        <v>279</v>
      </c>
    </row>
    <row r="30" spans="1:6">
      <c r="A30" s="53"/>
      <c r="B30" s="50">
        <v>43648.929270833331</v>
      </c>
      <c r="C30" s="31" t="s">
        <v>212</v>
      </c>
      <c r="D30" s="31" t="s">
        <v>255</v>
      </c>
      <c r="E30">
        <v>0</v>
      </c>
      <c r="F30" t="s">
        <v>280</v>
      </c>
    </row>
    <row r="31" spans="1:6">
      <c r="A31" s="53"/>
      <c r="B31" s="50">
        <v>43648.929282407407</v>
      </c>
      <c r="C31" s="31" t="s">
        <v>212</v>
      </c>
      <c r="D31" s="31" t="s">
        <v>255</v>
      </c>
      <c r="E31">
        <v>0</v>
      </c>
      <c r="F31" t="s">
        <v>281</v>
      </c>
    </row>
    <row r="32" spans="1:6">
      <c r="A32" s="53"/>
      <c r="B32" s="64">
        <v>43648.933182870373</v>
      </c>
      <c r="C32" s="63" t="s">
        <v>206</v>
      </c>
      <c r="D32" s="31" t="s">
        <v>266</v>
      </c>
      <c r="E32">
        <v>0</v>
      </c>
    </row>
    <row r="33" spans="1:6">
      <c r="A33" s="53"/>
      <c r="B33" s="53"/>
      <c r="C33" s="53"/>
      <c r="D33" s="31" t="s">
        <v>258</v>
      </c>
      <c r="E33" t="s">
        <v>8</v>
      </c>
      <c r="F33" t="s">
        <v>7</v>
      </c>
    </row>
    <row r="34" spans="1:6">
      <c r="A34" s="53"/>
      <c r="B34" s="64">
        <v>43671.898402777777</v>
      </c>
      <c r="C34" s="63" t="s">
        <v>212</v>
      </c>
      <c r="D34" s="31" t="s">
        <v>282</v>
      </c>
      <c r="E34">
        <v>0</v>
      </c>
      <c r="F34" t="s">
        <v>283</v>
      </c>
    </row>
    <row r="35" spans="1:6">
      <c r="A35" s="53"/>
      <c r="B35" s="53"/>
      <c r="C35" s="53"/>
      <c r="D35" s="31" t="s">
        <v>266</v>
      </c>
      <c r="E35">
        <v>0</v>
      </c>
    </row>
    <row r="36" spans="1:6">
      <c r="A36" s="31" t="s">
        <v>284</v>
      </c>
      <c r="B36" s="50">
        <v>43649.678842592592</v>
      </c>
      <c r="C36" s="31" t="s">
        <v>212</v>
      </c>
      <c r="D36" s="31" t="s">
        <v>252</v>
      </c>
      <c r="E36">
        <v>0</v>
      </c>
      <c r="F36" t="s">
        <v>253</v>
      </c>
    </row>
    <row r="37" spans="1:6">
      <c r="A37" s="31" t="s">
        <v>285</v>
      </c>
      <c r="B37" s="50">
        <v>43649.679016203707</v>
      </c>
      <c r="C37" s="31" t="s">
        <v>212</v>
      </c>
      <c r="D37" s="31" t="s">
        <v>252</v>
      </c>
      <c r="E37">
        <v>0</v>
      </c>
      <c r="F37" t="s">
        <v>253</v>
      </c>
    </row>
    <row r="38" spans="1:6">
      <c r="A38" s="31" t="s">
        <v>286</v>
      </c>
      <c r="B38" s="50">
        <v>43649.67863425926</v>
      </c>
      <c r="C38" s="31" t="s">
        <v>212</v>
      </c>
      <c r="D38" s="31" t="s">
        <v>252</v>
      </c>
      <c r="E38">
        <v>0</v>
      </c>
      <c r="F38" t="s">
        <v>253</v>
      </c>
    </row>
    <row r="39" spans="1:6">
      <c r="A39" s="31" t="s">
        <v>287</v>
      </c>
      <c r="B39" s="50">
        <v>43649.678842592592</v>
      </c>
      <c r="C39" s="31" t="s">
        <v>212</v>
      </c>
      <c r="D39" s="31" t="s">
        <v>252</v>
      </c>
      <c r="E39">
        <v>0</v>
      </c>
      <c r="F39" t="s">
        <v>253</v>
      </c>
    </row>
    <row r="40" spans="1:6">
      <c r="A40" s="31" t="s">
        <v>288</v>
      </c>
      <c r="B40" s="50">
        <v>43649.678865740738</v>
      </c>
      <c r="C40" s="31" t="s">
        <v>212</v>
      </c>
      <c r="D40" s="31" t="s">
        <v>252</v>
      </c>
      <c r="E40">
        <v>0</v>
      </c>
      <c r="F40" t="s">
        <v>253</v>
      </c>
    </row>
    <row r="41" spans="1:6">
      <c r="A41" s="31" t="s">
        <v>289</v>
      </c>
      <c r="B41" s="50">
        <v>43649.678854166668</v>
      </c>
      <c r="C41" s="31" t="s">
        <v>212</v>
      </c>
      <c r="D41" s="31" t="s">
        <v>252</v>
      </c>
      <c r="E41">
        <v>0</v>
      </c>
      <c r="F41" t="s">
        <v>253</v>
      </c>
    </row>
    <row r="42" spans="1:6">
      <c r="A42" s="31" t="s">
        <v>290</v>
      </c>
      <c r="B42" s="50">
        <v>43649.678541666668</v>
      </c>
      <c r="C42" s="31" t="s">
        <v>212</v>
      </c>
      <c r="D42" s="31" t="s">
        <v>252</v>
      </c>
      <c r="E42">
        <v>0</v>
      </c>
      <c r="F42" t="s">
        <v>253</v>
      </c>
    </row>
    <row r="43" spans="1:6">
      <c r="A43" s="31" t="s">
        <v>291</v>
      </c>
      <c r="B43" s="50">
        <v>43649.678460648152</v>
      </c>
      <c r="C43" s="31" t="s">
        <v>212</v>
      </c>
      <c r="D43" s="31" t="s">
        <v>252</v>
      </c>
      <c r="E43">
        <v>0</v>
      </c>
      <c r="F43" t="s">
        <v>253</v>
      </c>
    </row>
    <row r="44" spans="1:6">
      <c r="A44" s="63" t="s">
        <v>183</v>
      </c>
      <c r="B44" s="64">
        <v>43641.912916666668</v>
      </c>
      <c r="C44" s="63" t="s">
        <v>185</v>
      </c>
      <c r="D44" s="31" t="s">
        <v>292</v>
      </c>
      <c r="E44" t="s">
        <v>293</v>
      </c>
      <c r="F44" t="s">
        <v>294</v>
      </c>
    </row>
    <row r="45" spans="1:6">
      <c r="A45" s="53"/>
      <c r="B45" s="53"/>
      <c r="C45" s="53"/>
      <c r="D45" s="31" t="s">
        <v>258</v>
      </c>
      <c r="E45" t="s">
        <v>7</v>
      </c>
      <c r="F45" t="s">
        <v>7</v>
      </c>
    </row>
    <row r="46" spans="1:6">
      <c r="A46" s="53"/>
      <c r="B46" s="50">
        <v>43649.678460648152</v>
      </c>
      <c r="C46" s="31" t="s">
        <v>212</v>
      </c>
      <c r="D46" s="31" t="s">
        <v>252</v>
      </c>
      <c r="E46">
        <v>0</v>
      </c>
      <c r="F46" t="s">
        <v>253</v>
      </c>
    </row>
    <row r="47" spans="1:6">
      <c r="A47" s="31" t="s">
        <v>295</v>
      </c>
      <c r="B47" s="50">
        <v>43649.678807870368</v>
      </c>
      <c r="C47" s="31" t="s">
        <v>212</v>
      </c>
      <c r="D47" s="31" t="s">
        <v>252</v>
      </c>
      <c r="E47">
        <v>0</v>
      </c>
      <c r="F47" t="s">
        <v>253</v>
      </c>
    </row>
    <row r="48" spans="1:6">
      <c r="A48" s="31" t="s">
        <v>296</v>
      </c>
      <c r="B48" s="50">
        <v>43649.678831018522</v>
      </c>
      <c r="C48" s="31" t="s">
        <v>212</v>
      </c>
      <c r="D48" s="31" t="s">
        <v>252</v>
      </c>
      <c r="E48">
        <v>0</v>
      </c>
      <c r="F48" t="s">
        <v>253</v>
      </c>
    </row>
    <row r="49" spans="1:6">
      <c r="A49" s="31" t="s">
        <v>297</v>
      </c>
      <c r="B49" s="50">
        <v>43649.678379629629</v>
      </c>
      <c r="C49" s="31" t="s">
        <v>212</v>
      </c>
      <c r="D49" s="31" t="s">
        <v>252</v>
      </c>
      <c r="E49">
        <v>0</v>
      </c>
      <c r="F49" t="s">
        <v>253</v>
      </c>
    </row>
    <row r="50" spans="1:6">
      <c r="A50" s="31" t="s">
        <v>298</v>
      </c>
      <c r="B50" s="50">
        <v>43649.678912037038</v>
      </c>
      <c r="C50" s="31" t="s">
        <v>212</v>
      </c>
      <c r="D50" s="31" t="s">
        <v>252</v>
      </c>
      <c r="E50">
        <v>0</v>
      </c>
      <c r="F50" t="s">
        <v>253</v>
      </c>
    </row>
    <row r="51" spans="1:6">
      <c r="A51" s="31" t="s">
        <v>299</v>
      </c>
      <c r="B51" s="50">
        <v>43649.678703703707</v>
      </c>
      <c r="C51" s="31" t="s">
        <v>212</v>
      </c>
      <c r="D51" s="31" t="s">
        <v>252</v>
      </c>
      <c r="E51">
        <v>0</v>
      </c>
      <c r="F51" t="s">
        <v>253</v>
      </c>
    </row>
    <row r="52" spans="1:6">
      <c r="A52" s="31" t="s">
        <v>300</v>
      </c>
      <c r="B52" s="50">
        <v>43649.679016203707</v>
      </c>
      <c r="C52" s="31" t="s">
        <v>212</v>
      </c>
      <c r="D52" s="31" t="s">
        <v>252</v>
      </c>
      <c r="E52">
        <v>0</v>
      </c>
      <c r="F52" t="s">
        <v>253</v>
      </c>
    </row>
    <row r="53" spans="1:6">
      <c r="A53" s="31" t="s">
        <v>301</v>
      </c>
      <c r="B53" s="50">
        <v>43649.678657407407</v>
      </c>
      <c r="C53" s="31" t="s">
        <v>212</v>
      </c>
      <c r="D53" s="31" t="s">
        <v>252</v>
      </c>
      <c r="E53">
        <v>0</v>
      </c>
      <c r="F53" t="s">
        <v>253</v>
      </c>
    </row>
    <row r="54" spans="1:6">
      <c r="A54" s="31" t="s">
        <v>302</v>
      </c>
      <c r="B54" s="50">
        <v>43649.678356481483</v>
      </c>
      <c r="C54" s="31" t="s">
        <v>212</v>
      </c>
      <c r="D54" s="31" t="s">
        <v>252</v>
      </c>
      <c r="E54">
        <v>0</v>
      </c>
      <c r="F54" t="s">
        <v>253</v>
      </c>
    </row>
    <row r="55" spans="1:6">
      <c r="A55" s="63" t="s">
        <v>187</v>
      </c>
      <c r="B55" s="64">
        <v>43641.911504629628</v>
      </c>
      <c r="C55" s="63" t="s">
        <v>185</v>
      </c>
      <c r="D55" s="31" t="s">
        <v>292</v>
      </c>
      <c r="E55" t="s">
        <v>303</v>
      </c>
      <c r="F55" t="s">
        <v>304</v>
      </c>
    </row>
    <row r="56" spans="1:6">
      <c r="A56" s="53"/>
      <c r="B56" s="53"/>
      <c r="C56" s="53"/>
      <c r="D56" s="31" t="s">
        <v>258</v>
      </c>
      <c r="E56" t="s">
        <v>7</v>
      </c>
      <c r="F56" t="s">
        <v>7</v>
      </c>
    </row>
    <row r="57" spans="1:6">
      <c r="A57" s="53"/>
      <c r="B57" s="50">
        <v>43649.67900462963</v>
      </c>
      <c r="C57" s="31" t="s">
        <v>212</v>
      </c>
      <c r="D57" s="31" t="s">
        <v>252</v>
      </c>
      <c r="E57">
        <v>0</v>
      </c>
      <c r="F57" t="s">
        <v>253</v>
      </c>
    </row>
    <row r="58" spans="1:6">
      <c r="A58" s="31" t="s">
        <v>305</v>
      </c>
      <c r="B58" s="50">
        <v>43649.678784722222</v>
      </c>
      <c r="C58" s="31" t="s">
        <v>212</v>
      </c>
      <c r="D58" s="31" t="s">
        <v>252</v>
      </c>
      <c r="E58">
        <v>0</v>
      </c>
      <c r="F58" t="s">
        <v>253</v>
      </c>
    </row>
    <row r="59" spans="1:6">
      <c r="A59" s="31" t="s">
        <v>306</v>
      </c>
      <c r="B59" s="50">
        <v>43649.67832175926</v>
      </c>
      <c r="C59" s="31" t="s">
        <v>212</v>
      </c>
      <c r="D59" s="31" t="s">
        <v>252</v>
      </c>
      <c r="E59">
        <v>0</v>
      </c>
      <c r="F59" t="s">
        <v>253</v>
      </c>
    </row>
    <row r="60" spans="1:6">
      <c r="A60" s="31" t="s">
        <v>307</v>
      </c>
      <c r="B60" s="50">
        <v>43649.67895833333</v>
      </c>
      <c r="C60" s="31" t="s">
        <v>212</v>
      </c>
      <c r="D60" s="31" t="s">
        <v>252</v>
      </c>
      <c r="E60">
        <v>0</v>
      </c>
      <c r="F60" t="s">
        <v>253</v>
      </c>
    </row>
    <row r="61" spans="1:6">
      <c r="A61" s="31" t="s">
        <v>308</v>
      </c>
      <c r="B61" s="50">
        <v>43649.678761574083</v>
      </c>
      <c r="C61" s="31" t="s">
        <v>212</v>
      </c>
      <c r="D61" s="31" t="s">
        <v>252</v>
      </c>
      <c r="E61">
        <v>0</v>
      </c>
      <c r="F61" t="s">
        <v>253</v>
      </c>
    </row>
    <row r="62" spans="1:6">
      <c r="A62" s="31" t="s">
        <v>309</v>
      </c>
      <c r="B62" s="50">
        <v>43649.678993055553</v>
      </c>
      <c r="C62" s="31" t="s">
        <v>212</v>
      </c>
      <c r="D62" s="31" t="s">
        <v>252</v>
      </c>
      <c r="E62">
        <v>0</v>
      </c>
      <c r="F62" t="s">
        <v>253</v>
      </c>
    </row>
    <row r="63" spans="1:6">
      <c r="A63" s="31" t="s">
        <v>310</v>
      </c>
      <c r="B63" s="50">
        <v>43649.678368055553</v>
      </c>
      <c r="C63" s="31" t="s">
        <v>212</v>
      </c>
      <c r="D63" s="31" t="s">
        <v>252</v>
      </c>
      <c r="E63">
        <v>0</v>
      </c>
      <c r="F63" t="s">
        <v>253</v>
      </c>
    </row>
    <row r="64" spans="1:6">
      <c r="A64" s="31" t="s">
        <v>311</v>
      </c>
      <c r="B64" s="50">
        <v>43649.678981481477</v>
      </c>
      <c r="C64" s="31" t="s">
        <v>212</v>
      </c>
      <c r="D64" s="31" t="s">
        <v>252</v>
      </c>
      <c r="E64">
        <v>0</v>
      </c>
      <c r="F64" t="s">
        <v>253</v>
      </c>
    </row>
    <row r="65" spans="1:6">
      <c r="A65" s="31" t="s">
        <v>312</v>
      </c>
      <c r="B65" s="50">
        <v>43649.678946759261</v>
      </c>
      <c r="C65" s="31" t="s">
        <v>212</v>
      </c>
      <c r="D65" s="31" t="s">
        <v>252</v>
      </c>
      <c r="E65">
        <v>0</v>
      </c>
      <c r="F65" t="s">
        <v>253</v>
      </c>
    </row>
    <row r="66" spans="1:6">
      <c r="A66" s="31" t="s">
        <v>313</v>
      </c>
      <c r="B66" s="50">
        <v>43649.678483796299</v>
      </c>
      <c r="C66" s="31" t="s">
        <v>212</v>
      </c>
      <c r="D66" s="31" t="s">
        <v>252</v>
      </c>
      <c r="E66">
        <v>0</v>
      </c>
      <c r="F66" t="s">
        <v>253</v>
      </c>
    </row>
    <row r="67" spans="1:6">
      <c r="A67" s="31" t="s">
        <v>314</v>
      </c>
      <c r="B67" s="50">
        <v>43649.678668981483</v>
      </c>
      <c r="C67" s="31" t="s">
        <v>212</v>
      </c>
      <c r="D67" s="31" t="s">
        <v>252</v>
      </c>
      <c r="E67">
        <v>0</v>
      </c>
      <c r="F67" t="s">
        <v>253</v>
      </c>
    </row>
    <row r="68" spans="1:6">
      <c r="A68" s="31" t="s">
        <v>315</v>
      </c>
      <c r="B68" s="50">
        <v>43649.67864583333</v>
      </c>
      <c r="C68" s="31" t="s">
        <v>212</v>
      </c>
      <c r="D68" s="31" t="s">
        <v>252</v>
      </c>
      <c r="E68">
        <v>0</v>
      </c>
      <c r="F68" t="s">
        <v>253</v>
      </c>
    </row>
    <row r="69" spans="1:6">
      <c r="A69" s="31" t="s">
        <v>316</v>
      </c>
      <c r="B69" s="50">
        <v>43649.678900462961</v>
      </c>
      <c r="C69" s="31" t="s">
        <v>212</v>
      </c>
      <c r="D69" s="31" t="s">
        <v>252</v>
      </c>
      <c r="E69">
        <v>0</v>
      </c>
      <c r="F69" t="s">
        <v>253</v>
      </c>
    </row>
    <row r="70" spans="1:6">
      <c r="A70" s="31" t="s">
        <v>317</v>
      </c>
      <c r="B70" s="50">
        <v>43649.678993055553</v>
      </c>
      <c r="C70" s="31" t="s">
        <v>212</v>
      </c>
      <c r="D70" s="31" t="s">
        <v>252</v>
      </c>
      <c r="E70">
        <v>0</v>
      </c>
      <c r="F70" t="s">
        <v>253</v>
      </c>
    </row>
    <row r="71" spans="1:6">
      <c r="A71" s="31" t="s">
        <v>318</v>
      </c>
      <c r="B71" s="50">
        <v>43649.678472222222</v>
      </c>
      <c r="C71" s="31" t="s">
        <v>212</v>
      </c>
      <c r="D71" s="31" t="s">
        <v>252</v>
      </c>
      <c r="E71">
        <v>0</v>
      </c>
      <c r="F71" t="s">
        <v>253</v>
      </c>
    </row>
    <row r="72" spans="1:6">
      <c r="A72" s="31" t="s">
        <v>319</v>
      </c>
      <c r="B72" s="50">
        <v>43649.678703703707</v>
      </c>
      <c r="C72" s="31" t="s">
        <v>212</v>
      </c>
      <c r="D72" s="31" t="s">
        <v>252</v>
      </c>
      <c r="E72">
        <v>0</v>
      </c>
      <c r="F72" t="s">
        <v>253</v>
      </c>
    </row>
    <row r="73" spans="1:6">
      <c r="A73" s="31" t="s">
        <v>320</v>
      </c>
      <c r="B73" s="50">
        <v>43649.67869212963</v>
      </c>
      <c r="C73" s="31" t="s">
        <v>212</v>
      </c>
      <c r="D73" s="31" t="s">
        <v>252</v>
      </c>
      <c r="E73">
        <v>0</v>
      </c>
      <c r="F73" t="s">
        <v>253</v>
      </c>
    </row>
    <row r="74" spans="1:6">
      <c r="A74" s="63" t="s">
        <v>189</v>
      </c>
      <c r="B74" s="64">
        <v>43641.913356481477</v>
      </c>
      <c r="C74" s="63" t="s">
        <v>185</v>
      </c>
      <c r="D74" s="31" t="s">
        <v>292</v>
      </c>
      <c r="E74" t="s">
        <v>321</v>
      </c>
      <c r="F74" t="s">
        <v>322</v>
      </c>
    </row>
    <row r="75" spans="1:6">
      <c r="A75" s="53"/>
      <c r="B75" s="53"/>
      <c r="C75" s="53"/>
      <c r="D75" s="31" t="s">
        <v>258</v>
      </c>
      <c r="E75" t="s">
        <v>7</v>
      </c>
      <c r="F75" t="s">
        <v>7</v>
      </c>
    </row>
    <row r="76" spans="1:6">
      <c r="A76" s="53"/>
      <c r="B76" s="50">
        <v>43649.678622685176</v>
      </c>
      <c r="C76" s="31" t="s">
        <v>212</v>
      </c>
      <c r="D76" s="31" t="s">
        <v>252</v>
      </c>
      <c r="E76">
        <v>0</v>
      </c>
      <c r="F76" t="s">
        <v>253</v>
      </c>
    </row>
    <row r="77" spans="1:6">
      <c r="A77" s="31" t="s">
        <v>323</v>
      </c>
      <c r="B77" s="50">
        <v>43649.678495370368</v>
      </c>
      <c r="C77" s="31" t="s">
        <v>212</v>
      </c>
      <c r="D77" s="31" t="s">
        <v>252</v>
      </c>
      <c r="E77">
        <v>0</v>
      </c>
      <c r="F77" t="s">
        <v>253</v>
      </c>
    </row>
    <row r="78" spans="1:6">
      <c r="A78" s="31" t="s">
        <v>324</v>
      </c>
      <c r="B78" s="50">
        <v>43649.6785648148</v>
      </c>
      <c r="C78" s="31" t="s">
        <v>212</v>
      </c>
      <c r="D78" s="31" t="s">
        <v>252</v>
      </c>
      <c r="E78">
        <v>0</v>
      </c>
      <c r="F78" t="s">
        <v>253</v>
      </c>
    </row>
    <row r="79" spans="1:6">
      <c r="A79" s="31" t="s">
        <v>325</v>
      </c>
      <c r="B79" s="50">
        <v>43649.678981481477</v>
      </c>
      <c r="C79" s="31" t="s">
        <v>212</v>
      </c>
      <c r="D79" s="31" t="s">
        <v>252</v>
      </c>
      <c r="E79">
        <v>0</v>
      </c>
      <c r="F79" t="s">
        <v>253</v>
      </c>
    </row>
    <row r="80" spans="1:6">
      <c r="A80" s="63" t="s">
        <v>191</v>
      </c>
      <c r="B80" s="64">
        <v>43641.915081018517</v>
      </c>
      <c r="C80" s="63" t="s">
        <v>185</v>
      </c>
      <c r="D80" s="31" t="s">
        <v>292</v>
      </c>
      <c r="E80" t="s">
        <v>326</v>
      </c>
      <c r="F80" t="s">
        <v>327</v>
      </c>
    </row>
    <row r="81" spans="1:6">
      <c r="A81" s="53"/>
      <c r="B81" s="53"/>
      <c r="C81" s="53"/>
      <c r="D81" s="31" t="s">
        <v>258</v>
      </c>
      <c r="E81" t="s">
        <v>7</v>
      </c>
      <c r="F81" t="s">
        <v>7</v>
      </c>
    </row>
    <row r="82" spans="1:6">
      <c r="A82" s="53"/>
      <c r="B82" s="50">
        <v>43649.678495370368</v>
      </c>
      <c r="C82" s="31" t="s">
        <v>212</v>
      </c>
      <c r="D82" s="31" t="s">
        <v>252</v>
      </c>
      <c r="E82">
        <v>0</v>
      </c>
      <c r="F82" t="s">
        <v>253</v>
      </c>
    </row>
    <row r="83" spans="1:6">
      <c r="A83" s="31" t="s">
        <v>328</v>
      </c>
      <c r="B83" s="50">
        <v>43649.678703703707</v>
      </c>
      <c r="C83" s="31" t="s">
        <v>212</v>
      </c>
      <c r="D83" s="31" t="s">
        <v>252</v>
      </c>
      <c r="E83">
        <v>0</v>
      </c>
      <c r="F83" t="s">
        <v>253</v>
      </c>
    </row>
    <row r="84" spans="1:6">
      <c r="A84" s="31" t="s">
        <v>329</v>
      </c>
      <c r="B84" s="50">
        <v>43649.678425925929</v>
      </c>
      <c r="C84" s="31" t="s">
        <v>212</v>
      </c>
      <c r="D84" s="31" t="s">
        <v>252</v>
      </c>
      <c r="E84">
        <v>0</v>
      </c>
      <c r="F84" t="s">
        <v>253</v>
      </c>
    </row>
    <row r="85" spans="1:6">
      <c r="A85" s="31" t="s">
        <v>330</v>
      </c>
      <c r="B85" s="50">
        <v>43649.678969907407</v>
      </c>
      <c r="C85" s="31" t="s">
        <v>212</v>
      </c>
      <c r="D85" s="31" t="s">
        <v>252</v>
      </c>
      <c r="E85">
        <v>0</v>
      </c>
      <c r="F85" t="s">
        <v>253</v>
      </c>
    </row>
    <row r="86" spans="1:6">
      <c r="A86" s="31" t="s">
        <v>331</v>
      </c>
      <c r="B86" s="50">
        <v>43649.678391203714</v>
      </c>
      <c r="C86" s="31" t="s">
        <v>212</v>
      </c>
      <c r="D86" s="31" t="s">
        <v>252</v>
      </c>
      <c r="E86">
        <v>0</v>
      </c>
      <c r="F86" t="s">
        <v>253</v>
      </c>
    </row>
    <row r="87" spans="1:6">
      <c r="A87" s="31" t="s">
        <v>332</v>
      </c>
      <c r="B87" s="50">
        <v>43649.678587962961</v>
      </c>
      <c r="C87" s="31" t="s">
        <v>212</v>
      </c>
      <c r="D87" s="31" t="s">
        <v>252</v>
      </c>
      <c r="E87">
        <v>0</v>
      </c>
      <c r="F87" t="s">
        <v>253</v>
      </c>
    </row>
    <row r="88" spans="1:6">
      <c r="A88" s="31" t="s">
        <v>333</v>
      </c>
      <c r="B88" s="50">
        <v>43649.678541666668</v>
      </c>
      <c r="C88" s="31" t="s">
        <v>212</v>
      </c>
      <c r="D88" s="31" t="s">
        <v>252</v>
      </c>
      <c r="E88">
        <v>0</v>
      </c>
      <c r="F88" t="s">
        <v>253</v>
      </c>
    </row>
    <row r="89" spans="1:6">
      <c r="A89" s="31" t="s">
        <v>334</v>
      </c>
      <c r="B89" s="50">
        <v>43649.678703703707</v>
      </c>
      <c r="C89" s="31" t="s">
        <v>212</v>
      </c>
      <c r="D89" s="31" t="s">
        <v>252</v>
      </c>
      <c r="E89">
        <v>0</v>
      </c>
      <c r="F89" t="s">
        <v>253</v>
      </c>
    </row>
    <row r="90" spans="1:6">
      <c r="A90" s="31" t="s">
        <v>335</v>
      </c>
      <c r="B90" s="50">
        <v>43649.678622685176</v>
      </c>
      <c r="C90" s="31" t="s">
        <v>212</v>
      </c>
      <c r="D90" s="31" t="s">
        <v>252</v>
      </c>
      <c r="E90">
        <v>0</v>
      </c>
      <c r="F90" t="s">
        <v>253</v>
      </c>
    </row>
    <row r="91" spans="1:6">
      <c r="A91" s="31" t="s">
        <v>336</v>
      </c>
      <c r="B91" s="50">
        <v>43649.678784722222</v>
      </c>
      <c r="C91" s="31" t="s">
        <v>212</v>
      </c>
      <c r="D91" s="31" t="s">
        <v>252</v>
      </c>
      <c r="E91">
        <v>0</v>
      </c>
      <c r="F91" t="s">
        <v>253</v>
      </c>
    </row>
    <row r="92" spans="1:6">
      <c r="A92" s="31" t="s">
        <v>337</v>
      </c>
      <c r="B92" s="50">
        <v>43649.678344907406</v>
      </c>
      <c r="C92" s="31" t="s">
        <v>212</v>
      </c>
      <c r="D92" s="31" t="s">
        <v>252</v>
      </c>
      <c r="E92">
        <v>0</v>
      </c>
      <c r="F92" t="s">
        <v>253</v>
      </c>
    </row>
    <row r="93" spans="1:6">
      <c r="A93" s="63" t="s">
        <v>193</v>
      </c>
      <c r="B93" s="64">
        <v>43641.915937500002</v>
      </c>
      <c r="C93" s="63" t="s">
        <v>185</v>
      </c>
      <c r="D93" s="31" t="s">
        <v>292</v>
      </c>
      <c r="E93" t="s">
        <v>338</v>
      </c>
      <c r="F93" t="s">
        <v>339</v>
      </c>
    </row>
    <row r="94" spans="1:6">
      <c r="A94" s="53"/>
      <c r="B94" s="53"/>
      <c r="C94" s="53"/>
      <c r="D94" s="31" t="s">
        <v>258</v>
      </c>
      <c r="E94" t="s">
        <v>7</v>
      </c>
      <c r="F94" t="s">
        <v>7</v>
      </c>
    </row>
    <row r="95" spans="1:6">
      <c r="A95" s="53"/>
      <c r="B95" s="50">
        <v>43649.67895833333</v>
      </c>
      <c r="C95" s="31" t="s">
        <v>212</v>
      </c>
      <c r="D95" s="31" t="s">
        <v>252</v>
      </c>
      <c r="E95">
        <v>0</v>
      </c>
      <c r="F95" t="s">
        <v>253</v>
      </c>
    </row>
    <row r="96" spans="1:6">
      <c r="A96" s="31" t="s">
        <v>340</v>
      </c>
      <c r="B96" s="50">
        <v>43649.678912037038</v>
      </c>
      <c r="C96" s="31" t="s">
        <v>212</v>
      </c>
      <c r="D96" s="31" t="s">
        <v>252</v>
      </c>
      <c r="E96">
        <v>0</v>
      </c>
      <c r="F96" t="s">
        <v>253</v>
      </c>
    </row>
    <row r="97" spans="1:6">
      <c r="A97" s="31" t="s">
        <v>56</v>
      </c>
      <c r="B97" s="50">
        <v>43649.67863425926</v>
      </c>
      <c r="C97" s="31" t="s">
        <v>212</v>
      </c>
      <c r="D97" s="31" t="s">
        <v>252</v>
      </c>
      <c r="E97">
        <v>0</v>
      </c>
      <c r="F97" t="s">
        <v>253</v>
      </c>
    </row>
    <row r="98" spans="1:6">
      <c r="A98" s="31" t="s">
        <v>341</v>
      </c>
      <c r="B98" s="50">
        <v>43649.678379629629</v>
      </c>
      <c r="C98" s="31" t="s">
        <v>212</v>
      </c>
      <c r="D98" s="31" t="s">
        <v>252</v>
      </c>
      <c r="E98">
        <v>0</v>
      </c>
      <c r="F98" t="s">
        <v>253</v>
      </c>
    </row>
    <row r="99" spans="1:6">
      <c r="A99" s="31" t="s">
        <v>131</v>
      </c>
      <c r="B99" s="50">
        <v>43649.678831018522</v>
      </c>
      <c r="C99" s="31" t="s">
        <v>212</v>
      </c>
      <c r="D99" s="31" t="s">
        <v>252</v>
      </c>
      <c r="E99">
        <v>0</v>
      </c>
      <c r="F99" t="s">
        <v>253</v>
      </c>
    </row>
    <row r="100" spans="1:6">
      <c r="A100" s="31" t="s">
        <v>342</v>
      </c>
      <c r="B100" s="50">
        <v>43649.678935185177</v>
      </c>
      <c r="C100" s="31" t="s">
        <v>212</v>
      </c>
      <c r="D100" s="31" t="s">
        <v>252</v>
      </c>
      <c r="E100">
        <v>0</v>
      </c>
      <c r="F100" t="s">
        <v>253</v>
      </c>
    </row>
    <row r="101" spans="1:6">
      <c r="A101" s="31" t="s">
        <v>343</v>
      </c>
      <c r="B101" s="50">
        <v>43649.678842592592</v>
      </c>
      <c r="C101" s="31" t="s">
        <v>212</v>
      </c>
      <c r="D101" s="31" t="s">
        <v>252</v>
      </c>
      <c r="E101">
        <v>0</v>
      </c>
      <c r="F101" t="s">
        <v>253</v>
      </c>
    </row>
    <row r="102" spans="1:6">
      <c r="A102" s="31" t="s">
        <v>344</v>
      </c>
      <c r="B102" s="50">
        <v>43649.678414351853</v>
      </c>
      <c r="C102" s="31" t="s">
        <v>212</v>
      </c>
      <c r="D102" s="31" t="s">
        <v>252</v>
      </c>
      <c r="E102">
        <v>0</v>
      </c>
      <c r="F102" t="s">
        <v>253</v>
      </c>
    </row>
    <row r="103" spans="1:6">
      <c r="A103" s="31" t="s">
        <v>345</v>
      </c>
      <c r="B103" s="50">
        <v>43649.678449074083</v>
      </c>
      <c r="C103" s="31" t="s">
        <v>212</v>
      </c>
      <c r="D103" s="31" t="s">
        <v>252</v>
      </c>
      <c r="E103">
        <v>0</v>
      </c>
      <c r="F103" t="s">
        <v>253</v>
      </c>
    </row>
    <row r="104" spans="1:6">
      <c r="A104" s="31" t="s">
        <v>147</v>
      </c>
      <c r="B104" s="50">
        <v>43649.678391203714</v>
      </c>
      <c r="C104" s="31" t="s">
        <v>212</v>
      </c>
      <c r="D104" s="31" t="s">
        <v>252</v>
      </c>
      <c r="E104">
        <v>0</v>
      </c>
      <c r="F104" t="s">
        <v>253</v>
      </c>
    </row>
    <row r="105" spans="1:6">
      <c r="A105" s="31" t="s">
        <v>346</v>
      </c>
      <c r="B105" s="50">
        <v>43649.678703703707</v>
      </c>
      <c r="C105" s="31" t="s">
        <v>212</v>
      </c>
      <c r="D105" s="31" t="s">
        <v>252</v>
      </c>
      <c r="E105">
        <v>0</v>
      </c>
      <c r="F105" t="s">
        <v>253</v>
      </c>
    </row>
    <row r="106" spans="1:6">
      <c r="A106" s="31" t="s">
        <v>50</v>
      </c>
      <c r="B106" s="50">
        <v>43649.678935185177</v>
      </c>
      <c r="C106" s="31" t="s">
        <v>212</v>
      </c>
      <c r="D106" s="31" t="s">
        <v>252</v>
      </c>
      <c r="E106">
        <v>0</v>
      </c>
      <c r="F106" t="s">
        <v>253</v>
      </c>
    </row>
    <row r="107" spans="1:6">
      <c r="A107" s="31" t="s">
        <v>347</v>
      </c>
      <c r="B107" s="50">
        <v>43649.678865740738</v>
      </c>
      <c r="C107" s="31" t="s">
        <v>212</v>
      </c>
      <c r="D107" s="31" t="s">
        <v>252</v>
      </c>
      <c r="E107">
        <v>0</v>
      </c>
      <c r="F107" t="s">
        <v>253</v>
      </c>
    </row>
    <row r="108" spans="1:6">
      <c r="A108" s="31" t="s">
        <v>58</v>
      </c>
      <c r="B108" s="50">
        <v>43649.678703703707</v>
      </c>
      <c r="C108" s="31" t="s">
        <v>212</v>
      </c>
      <c r="D108" s="31" t="s">
        <v>252</v>
      </c>
      <c r="E108">
        <v>0</v>
      </c>
      <c r="F108" t="s">
        <v>253</v>
      </c>
    </row>
    <row r="109" spans="1:6">
      <c r="A109" s="31" t="s">
        <v>348</v>
      </c>
      <c r="B109" s="50">
        <v>43649.678460648152</v>
      </c>
      <c r="C109" s="31" t="s">
        <v>212</v>
      </c>
      <c r="D109" s="31" t="s">
        <v>252</v>
      </c>
      <c r="E109">
        <v>0</v>
      </c>
      <c r="F109" t="s">
        <v>253</v>
      </c>
    </row>
    <row r="110" spans="1:6">
      <c r="A110" s="31" t="s">
        <v>349</v>
      </c>
      <c r="B110" s="50">
        <v>43649.678900462961</v>
      </c>
      <c r="C110" s="31" t="s">
        <v>212</v>
      </c>
      <c r="D110" s="31" t="s">
        <v>252</v>
      </c>
      <c r="E110">
        <v>0</v>
      </c>
      <c r="F110" t="s">
        <v>253</v>
      </c>
    </row>
    <row r="111" spans="1:6">
      <c r="A111" s="31" t="s">
        <v>350</v>
      </c>
      <c r="B111" s="50">
        <v>43649.678599537037</v>
      </c>
      <c r="C111" s="31" t="s">
        <v>212</v>
      </c>
      <c r="D111" s="31" t="s">
        <v>252</v>
      </c>
      <c r="E111">
        <v>0</v>
      </c>
      <c r="F111" t="s">
        <v>253</v>
      </c>
    </row>
    <row r="112" spans="1:6">
      <c r="A112" s="31" t="s">
        <v>351</v>
      </c>
      <c r="B112" s="50">
        <v>43649.678749999999</v>
      </c>
      <c r="C112" s="31" t="s">
        <v>212</v>
      </c>
      <c r="D112" s="31" t="s">
        <v>252</v>
      </c>
      <c r="E112">
        <v>0</v>
      </c>
      <c r="F112" t="s">
        <v>253</v>
      </c>
    </row>
    <row r="113" spans="1:6">
      <c r="A113" s="31" t="s">
        <v>352</v>
      </c>
      <c r="B113" s="50">
        <v>43649.678587962961</v>
      </c>
      <c r="C113" s="31" t="s">
        <v>212</v>
      </c>
      <c r="D113" s="31" t="s">
        <v>252</v>
      </c>
      <c r="E113">
        <v>0</v>
      </c>
      <c r="F113" t="s">
        <v>253</v>
      </c>
    </row>
    <row r="114" spans="1:6">
      <c r="A114" s="31" t="s">
        <v>353</v>
      </c>
      <c r="B114" s="50">
        <v>43649.678726851853</v>
      </c>
      <c r="C114" s="31" t="s">
        <v>212</v>
      </c>
      <c r="D114" s="31" t="s">
        <v>252</v>
      </c>
      <c r="E114">
        <v>0</v>
      </c>
      <c r="F114" t="s">
        <v>253</v>
      </c>
    </row>
    <row r="115" spans="1:6">
      <c r="A115" s="31" t="s">
        <v>354</v>
      </c>
      <c r="B115" s="50">
        <v>43649.678715277783</v>
      </c>
      <c r="C115" s="31" t="s">
        <v>212</v>
      </c>
      <c r="D115" s="31" t="s">
        <v>252</v>
      </c>
      <c r="E115">
        <v>0</v>
      </c>
      <c r="F115" t="s">
        <v>253</v>
      </c>
    </row>
    <row r="116" spans="1:6">
      <c r="A116" s="63" t="s">
        <v>355</v>
      </c>
      <c r="B116" s="50">
        <v>43648.929282407407</v>
      </c>
      <c r="C116" s="31" t="s">
        <v>212</v>
      </c>
      <c r="D116" s="31" t="s">
        <v>255</v>
      </c>
      <c r="E116">
        <v>0</v>
      </c>
      <c r="F116" t="s">
        <v>356</v>
      </c>
    </row>
    <row r="117" spans="1:6">
      <c r="A117" s="53"/>
      <c r="B117" s="50">
        <v>43649.672500000001</v>
      </c>
      <c r="C117" s="31" t="s">
        <v>212</v>
      </c>
      <c r="D117" s="31" t="s">
        <v>252</v>
      </c>
      <c r="E117">
        <v>0</v>
      </c>
      <c r="F117" t="s">
        <v>253</v>
      </c>
    </row>
    <row r="118" spans="1:6">
      <c r="A118" s="31" t="s">
        <v>135</v>
      </c>
      <c r="B118" s="50">
        <v>43649.67869212963</v>
      </c>
      <c r="C118" s="31" t="s">
        <v>212</v>
      </c>
      <c r="D118" s="31" t="s">
        <v>252</v>
      </c>
      <c r="E118">
        <v>0</v>
      </c>
      <c r="F118" t="s">
        <v>253</v>
      </c>
    </row>
    <row r="119" spans="1:6">
      <c r="A119" s="31" t="s">
        <v>357</v>
      </c>
      <c r="B119" s="50">
        <v>43649.678923611107</v>
      </c>
      <c r="C119" s="31" t="s">
        <v>212</v>
      </c>
      <c r="D119" s="31" t="s">
        <v>252</v>
      </c>
      <c r="E119">
        <v>0</v>
      </c>
      <c r="F119" t="s">
        <v>253</v>
      </c>
    </row>
    <row r="120" spans="1:6">
      <c r="A120" s="31" t="s">
        <v>358</v>
      </c>
      <c r="B120" s="50">
        <v>43649.679016203707</v>
      </c>
      <c r="C120" s="31" t="s">
        <v>212</v>
      </c>
      <c r="D120" s="31" t="s">
        <v>252</v>
      </c>
      <c r="E120">
        <v>0</v>
      </c>
      <c r="F120" t="s">
        <v>253</v>
      </c>
    </row>
    <row r="121" spans="1:6">
      <c r="A121" s="31" t="s">
        <v>359</v>
      </c>
      <c r="B121" s="50">
        <v>43649.678935185177</v>
      </c>
      <c r="C121" s="31" t="s">
        <v>212</v>
      </c>
      <c r="D121" s="31" t="s">
        <v>252</v>
      </c>
      <c r="E121">
        <v>0</v>
      </c>
      <c r="F121" t="s">
        <v>253</v>
      </c>
    </row>
    <row r="122" spans="1:6">
      <c r="A122" s="31" t="s">
        <v>360</v>
      </c>
      <c r="B122" s="50">
        <v>43649.67895833333</v>
      </c>
      <c r="C122" s="31" t="s">
        <v>212</v>
      </c>
      <c r="D122" s="31" t="s">
        <v>252</v>
      </c>
      <c r="E122">
        <v>0</v>
      </c>
      <c r="F122" t="s">
        <v>253</v>
      </c>
    </row>
    <row r="123" spans="1:6">
      <c r="A123" s="31" t="s">
        <v>361</v>
      </c>
      <c r="B123" s="50">
        <v>43649.678391203714</v>
      </c>
      <c r="C123" s="31" t="s">
        <v>212</v>
      </c>
      <c r="D123" s="31" t="s">
        <v>252</v>
      </c>
      <c r="E123">
        <v>0</v>
      </c>
      <c r="F123" t="s">
        <v>253</v>
      </c>
    </row>
    <row r="124" spans="1:6">
      <c r="A124" s="63" t="s">
        <v>362</v>
      </c>
      <c r="B124" s="50">
        <v>43641.908599537041</v>
      </c>
      <c r="C124" s="31" t="s">
        <v>185</v>
      </c>
      <c r="D124" s="31" t="s">
        <v>363</v>
      </c>
      <c r="E124" t="s">
        <v>103</v>
      </c>
      <c r="F124" t="s">
        <v>150</v>
      </c>
    </row>
    <row r="125" spans="1:6">
      <c r="A125" s="53"/>
      <c r="B125" s="50">
        <v>43649.678738425922</v>
      </c>
      <c r="C125" s="31" t="s">
        <v>212</v>
      </c>
      <c r="D125" s="31" t="s">
        <v>252</v>
      </c>
      <c r="E125">
        <v>0</v>
      </c>
      <c r="F125" t="s">
        <v>253</v>
      </c>
    </row>
    <row r="126" spans="1:6">
      <c r="A126" s="63" t="s">
        <v>195</v>
      </c>
      <c r="B126" s="64">
        <v>43641.912453703713</v>
      </c>
      <c r="C126" s="63" t="s">
        <v>185</v>
      </c>
      <c r="D126" s="31" t="s">
        <v>292</v>
      </c>
      <c r="E126" t="s">
        <v>364</v>
      </c>
      <c r="F126" t="s">
        <v>365</v>
      </c>
    </row>
    <row r="127" spans="1:6">
      <c r="A127" s="53"/>
      <c r="B127" s="53"/>
      <c r="C127" s="53"/>
      <c r="D127" s="31" t="s">
        <v>258</v>
      </c>
      <c r="E127" t="s">
        <v>7</v>
      </c>
      <c r="F127" t="s">
        <v>7</v>
      </c>
    </row>
    <row r="128" spans="1:6">
      <c r="A128" s="53"/>
      <c r="B128" s="50">
        <v>43649.678472222222</v>
      </c>
      <c r="C128" s="31" t="s">
        <v>212</v>
      </c>
      <c r="D128" s="31" t="s">
        <v>252</v>
      </c>
      <c r="E128">
        <v>0</v>
      </c>
      <c r="F128" t="s">
        <v>253</v>
      </c>
    </row>
    <row r="129" spans="1:6">
      <c r="A129" s="31" t="s">
        <v>366</v>
      </c>
      <c r="B129" s="50">
        <v>43649.6785648148</v>
      </c>
      <c r="C129" s="31" t="s">
        <v>212</v>
      </c>
      <c r="D129" s="31" t="s">
        <v>252</v>
      </c>
      <c r="E129">
        <v>0</v>
      </c>
      <c r="F129" t="s">
        <v>253</v>
      </c>
    </row>
    <row r="130" spans="1:6">
      <c r="A130" s="31" t="s">
        <v>367</v>
      </c>
      <c r="B130" s="50">
        <v>43649.67900462963</v>
      </c>
      <c r="C130" s="31" t="s">
        <v>212</v>
      </c>
      <c r="D130" s="31" t="s">
        <v>252</v>
      </c>
      <c r="E130">
        <v>0</v>
      </c>
      <c r="F130" t="s">
        <v>253</v>
      </c>
    </row>
    <row r="131" spans="1:6">
      <c r="A131" s="31" t="s">
        <v>368</v>
      </c>
      <c r="B131" s="50">
        <v>43649.678993055553</v>
      </c>
      <c r="C131" s="31" t="s">
        <v>212</v>
      </c>
      <c r="D131" s="31" t="s">
        <v>252</v>
      </c>
      <c r="E131">
        <v>0</v>
      </c>
      <c r="F131" t="s">
        <v>253</v>
      </c>
    </row>
    <row r="132" spans="1:6">
      <c r="A132" s="31" t="s">
        <v>369</v>
      </c>
      <c r="B132" s="50">
        <v>43649.678495370368</v>
      </c>
      <c r="C132" s="31" t="s">
        <v>212</v>
      </c>
      <c r="D132" s="31" t="s">
        <v>252</v>
      </c>
      <c r="E132">
        <v>0</v>
      </c>
      <c r="F132" t="s">
        <v>253</v>
      </c>
    </row>
    <row r="133" spans="1:6">
      <c r="A133" s="31" t="s">
        <v>370</v>
      </c>
      <c r="B133" s="50">
        <v>43649.679016203707</v>
      </c>
      <c r="C133" s="31" t="s">
        <v>212</v>
      </c>
      <c r="D133" s="31" t="s">
        <v>252</v>
      </c>
      <c r="E133">
        <v>0</v>
      </c>
      <c r="F133" t="s">
        <v>253</v>
      </c>
    </row>
    <row r="134" spans="1:6">
      <c r="A134" s="63" t="s">
        <v>197</v>
      </c>
      <c r="B134" s="64">
        <v>43641.915532407409</v>
      </c>
      <c r="C134" s="63" t="s">
        <v>185</v>
      </c>
      <c r="D134" s="31" t="s">
        <v>292</v>
      </c>
      <c r="E134" t="s">
        <v>371</v>
      </c>
      <c r="F134" t="s">
        <v>339</v>
      </c>
    </row>
    <row r="135" spans="1:6">
      <c r="A135" s="53"/>
      <c r="B135" s="53"/>
      <c r="C135" s="53"/>
      <c r="D135" s="31" t="s">
        <v>258</v>
      </c>
      <c r="E135" t="s">
        <v>7</v>
      </c>
      <c r="F135" t="s">
        <v>7</v>
      </c>
    </row>
    <row r="136" spans="1:6">
      <c r="A136" s="53"/>
      <c r="B136" s="50">
        <v>43649.678842592592</v>
      </c>
      <c r="C136" s="31" t="s">
        <v>212</v>
      </c>
      <c r="D136" s="31" t="s">
        <v>252</v>
      </c>
      <c r="E136">
        <v>0</v>
      </c>
      <c r="F136" t="s">
        <v>253</v>
      </c>
    </row>
    <row r="137" spans="1:6">
      <c r="A137" s="31" t="s">
        <v>372</v>
      </c>
      <c r="B137" s="50">
        <v>43649.678483796299</v>
      </c>
      <c r="C137" s="31" t="s">
        <v>212</v>
      </c>
      <c r="D137" s="31" t="s">
        <v>252</v>
      </c>
      <c r="E137">
        <v>0</v>
      </c>
      <c r="F137" t="s">
        <v>253</v>
      </c>
    </row>
    <row r="138" spans="1:6">
      <c r="A138" s="31" t="s">
        <v>373</v>
      </c>
      <c r="B138" s="50">
        <v>43649.678518518522</v>
      </c>
      <c r="C138" s="31" t="s">
        <v>212</v>
      </c>
      <c r="D138" s="31" t="s">
        <v>252</v>
      </c>
      <c r="E138">
        <v>0</v>
      </c>
      <c r="F138" t="s">
        <v>253</v>
      </c>
    </row>
    <row r="139" spans="1:6">
      <c r="A139" s="31" t="s">
        <v>374</v>
      </c>
      <c r="B139" s="50">
        <v>43649.678483796299</v>
      </c>
      <c r="C139" s="31" t="s">
        <v>212</v>
      </c>
      <c r="D139" s="31" t="s">
        <v>252</v>
      </c>
      <c r="E139">
        <v>0</v>
      </c>
      <c r="F139" t="s">
        <v>253</v>
      </c>
    </row>
    <row r="140" spans="1:6">
      <c r="A140" s="31" t="s">
        <v>36</v>
      </c>
      <c r="B140" s="50">
        <v>43649.678333333337</v>
      </c>
      <c r="C140" s="31" t="s">
        <v>212</v>
      </c>
      <c r="D140" s="31" t="s">
        <v>252</v>
      </c>
      <c r="E140">
        <v>0</v>
      </c>
      <c r="F140" t="s">
        <v>253</v>
      </c>
    </row>
    <row r="141" spans="1:6">
      <c r="A141" s="31" t="s">
        <v>375</v>
      </c>
      <c r="B141" s="50">
        <v>43649.678437499999</v>
      </c>
      <c r="C141" s="31" t="s">
        <v>212</v>
      </c>
      <c r="D141" s="31" t="s">
        <v>252</v>
      </c>
      <c r="E141">
        <v>0</v>
      </c>
      <c r="F141" t="s">
        <v>253</v>
      </c>
    </row>
    <row r="142" spans="1:6">
      <c r="A142" s="31" t="s">
        <v>47</v>
      </c>
      <c r="B142" s="50">
        <v>43649.678402777783</v>
      </c>
      <c r="C142" s="31" t="s">
        <v>212</v>
      </c>
      <c r="D142" s="31" t="s">
        <v>252</v>
      </c>
      <c r="E142">
        <v>0</v>
      </c>
      <c r="F142" t="s">
        <v>253</v>
      </c>
    </row>
    <row r="143" spans="1:6">
      <c r="A143" s="31" t="s">
        <v>376</v>
      </c>
      <c r="B143" s="50">
        <v>43649.678993055553</v>
      </c>
      <c r="C143" s="31" t="s">
        <v>212</v>
      </c>
      <c r="D143" s="31" t="s">
        <v>252</v>
      </c>
      <c r="E143">
        <v>0</v>
      </c>
      <c r="F143" t="s">
        <v>253</v>
      </c>
    </row>
    <row r="144" spans="1:6">
      <c r="A144" s="31" t="s">
        <v>377</v>
      </c>
      <c r="B144" s="50">
        <v>43649.678333333337</v>
      </c>
      <c r="C144" s="31" t="s">
        <v>212</v>
      </c>
      <c r="D144" s="31" t="s">
        <v>252</v>
      </c>
      <c r="E144">
        <v>0</v>
      </c>
      <c r="F144" t="s">
        <v>253</v>
      </c>
    </row>
    <row r="145" spans="1:6">
      <c r="A145" s="31" t="s">
        <v>378</v>
      </c>
      <c r="B145" s="50">
        <v>43649.67850694443</v>
      </c>
      <c r="C145" s="31" t="s">
        <v>212</v>
      </c>
      <c r="D145" s="31" t="s">
        <v>252</v>
      </c>
      <c r="E145">
        <v>0</v>
      </c>
      <c r="F145" t="s">
        <v>253</v>
      </c>
    </row>
    <row r="146" spans="1:6">
      <c r="A146" s="31" t="s">
        <v>379</v>
      </c>
      <c r="B146" s="50">
        <v>43649.6785648148</v>
      </c>
      <c r="C146" s="31" t="s">
        <v>212</v>
      </c>
      <c r="D146" s="31" t="s">
        <v>252</v>
      </c>
      <c r="E146">
        <v>0</v>
      </c>
      <c r="F146" t="s">
        <v>253</v>
      </c>
    </row>
    <row r="147" spans="1:6">
      <c r="A147" s="31" t="s">
        <v>380</v>
      </c>
      <c r="B147" s="50">
        <v>43649.6788773148</v>
      </c>
      <c r="C147" s="31" t="s">
        <v>212</v>
      </c>
      <c r="D147" s="31" t="s">
        <v>252</v>
      </c>
      <c r="E147">
        <v>0</v>
      </c>
      <c r="F147" t="s">
        <v>253</v>
      </c>
    </row>
    <row r="148" spans="1:6">
      <c r="A148" s="63" t="s">
        <v>381</v>
      </c>
      <c r="B148" s="50">
        <v>43649.678784722222</v>
      </c>
      <c r="C148" s="31" t="s">
        <v>212</v>
      </c>
      <c r="D148" s="31" t="s">
        <v>252</v>
      </c>
      <c r="E148">
        <v>0</v>
      </c>
      <c r="F148" t="s">
        <v>253</v>
      </c>
    </row>
    <row r="149" spans="1:6">
      <c r="A149" s="53"/>
      <c r="B149" s="50">
        <v>43670.79024305557</v>
      </c>
      <c r="C149" s="31" t="s">
        <v>201</v>
      </c>
      <c r="D149" s="31" t="s">
        <v>382</v>
      </c>
      <c r="E149" t="s">
        <v>383</v>
      </c>
      <c r="F149" t="s">
        <v>384</v>
      </c>
    </row>
    <row r="150" spans="1:6">
      <c r="A150" s="63" t="s">
        <v>385</v>
      </c>
      <c r="B150" s="50">
        <v>43649.678726851853</v>
      </c>
      <c r="C150" s="31" t="s">
        <v>212</v>
      </c>
      <c r="D150" s="31" t="s">
        <v>252</v>
      </c>
      <c r="E150">
        <v>0</v>
      </c>
      <c r="F150" t="s">
        <v>253</v>
      </c>
    </row>
    <row r="151" spans="1:6">
      <c r="A151" s="53"/>
      <c r="B151" s="50">
        <v>43670.842615740738</v>
      </c>
      <c r="C151" s="31" t="s">
        <v>201</v>
      </c>
      <c r="D151" s="31" t="s">
        <v>382</v>
      </c>
      <c r="E151" t="s">
        <v>386</v>
      </c>
      <c r="F151" t="s">
        <v>387</v>
      </c>
    </row>
    <row r="152" spans="1:6">
      <c r="A152" s="53"/>
      <c r="B152" s="50">
        <v>43670.894016203703</v>
      </c>
      <c r="C152" s="31" t="s">
        <v>201</v>
      </c>
      <c r="D152" s="31" t="s">
        <v>388</v>
      </c>
      <c r="E152" t="s">
        <v>389</v>
      </c>
      <c r="F152" t="s">
        <v>390</v>
      </c>
    </row>
    <row r="153" spans="1:6">
      <c r="A153" s="31" t="s">
        <v>199</v>
      </c>
      <c r="B153" s="50">
        <v>43649.678715277783</v>
      </c>
      <c r="C153" s="31" t="s">
        <v>212</v>
      </c>
      <c r="D153" s="31" t="s">
        <v>252</v>
      </c>
      <c r="E153">
        <v>0</v>
      </c>
      <c r="F153" t="s">
        <v>253</v>
      </c>
    </row>
    <row r="154" spans="1:6">
      <c r="A154" s="31" t="s">
        <v>391</v>
      </c>
      <c r="B154" s="50">
        <v>43649.678796296299</v>
      </c>
      <c r="C154" s="31" t="s">
        <v>212</v>
      </c>
      <c r="D154" s="31" t="s">
        <v>252</v>
      </c>
      <c r="E154">
        <v>0</v>
      </c>
      <c r="F154" t="s">
        <v>253</v>
      </c>
    </row>
    <row r="155" spans="1:6">
      <c r="A155" s="63" t="s">
        <v>392</v>
      </c>
      <c r="B155" s="50">
        <v>43649.678472222222</v>
      </c>
      <c r="C155" s="31" t="s">
        <v>212</v>
      </c>
      <c r="D155" s="31" t="s">
        <v>252</v>
      </c>
      <c r="E155">
        <v>0</v>
      </c>
      <c r="F155" t="s">
        <v>253</v>
      </c>
    </row>
    <row r="156" spans="1:6">
      <c r="A156" s="53"/>
      <c r="B156" s="50">
        <v>43670.891180555547</v>
      </c>
      <c r="C156" s="31" t="s">
        <v>201</v>
      </c>
      <c r="D156" s="31" t="s">
        <v>382</v>
      </c>
      <c r="E156" t="s">
        <v>393</v>
      </c>
      <c r="F156" t="s">
        <v>394</v>
      </c>
    </row>
    <row r="157" spans="1:6">
      <c r="A157" s="31" t="s">
        <v>395</v>
      </c>
      <c r="B157" s="50">
        <v>43649.678773148153</v>
      </c>
      <c r="C157" s="31" t="s">
        <v>212</v>
      </c>
      <c r="D157" s="31" t="s">
        <v>252</v>
      </c>
      <c r="E157">
        <v>0</v>
      </c>
      <c r="F157" t="s">
        <v>253</v>
      </c>
    </row>
    <row r="158" spans="1:6">
      <c r="A158" s="31" t="s">
        <v>128</v>
      </c>
      <c r="B158" s="50">
        <v>43649.678333333337</v>
      </c>
      <c r="C158" s="31" t="s">
        <v>212</v>
      </c>
      <c r="D158" s="31" t="s">
        <v>252</v>
      </c>
      <c r="E158">
        <v>0</v>
      </c>
      <c r="F158" t="s">
        <v>253</v>
      </c>
    </row>
    <row r="159" spans="1:6">
      <c r="A159" s="63" t="s">
        <v>108</v>
      </c>
      <c r="B159" s="50">
        <v>43648.884293981479</v>
      </c>
      <c r="C159" s="31" t="s">
        <v>212</v>
      </c>
      <c r="D159" s="31" t="s">
        <v>255</v>
      </c>
      <c r="E159">
        <v>0</v>
      </c>
      <c r="F159" t="s">
        <v>396</v>
      </c>
    </row>
    <row r="160" spans="1:6">
      <c r="A160" s="53"/>
      <c r="B160" s="50">
        <v>43648.887430555558</v>
      </c>
      <c r="C160" s="31" t="s">
        <v>212</v>
      </c>
      <c r="D160" s="31" t="s">
        <v>255</v>
      </c>
      <c r="E160">
        <v>0</v>
      </c>
      <c r="F160" t="s">
        <v>397</v>
      </c>
    </row>
    <row r="161" spans="1:6">
      <c r="A161" s="53"/>
      <c r="B161" s="50">
        <v>43648.888229166667</v>
      </c>
      <c r="C161" s="31" t="s">
        <v>212</v>
      </c>
      <c r="D161" s="31" t="s">
        <v>255</v>
      </c>
      <c r="E161" t="s">
        <v>398</v>
      </c>
      <c r="F161">
        <v>0</v>
      </c>
    </row>
    <row r="162" spans="1:6">
      <c r="A162" s="53"/>
      <c r="B162" s="50">
        <v>43648.88826388889</v>
      </c>
      <c r="C162" s="31" t="s">
        <v>212</v>
      </c>
      <c r="D162" s="31" t="s">
        <v>255</v>
      </c>
      <c r="E162" t="s">
        <v>399</v>
      </c>
      <c r="F162">
        <v>0</v>
      </c>
    </row>
    <row r="163" spans="1:6">
      <c r="A163" s="53"/>
      <c r="B163" s="50">
        <v>43648.888321759259</v>
      </c>
      <c r="C163" s="31" t="s">
        <v>212</v>
      </c>
      <c r="D163" s="31" t="s">
        <v>255</v>
      </c>
      <c r="E163" t="s">
        <v>275</v>
      </c>
      <c r="F163">
        <v>0</v>
      </c>
    </row>
    <row r="164" spans="1:6">
      <c r="A164" s="53"/>
      <c r="B164" s="64">
        <v>43648.88850694443</v>
      </c>
      <c r="C164" s="63" t="s">
        <v>212</v>
      </c>
      <c r="D164" s="31" t="s">
        <v>400</v>
      </c>
      <c r="E164" t="s">
        <v>401</v>
      </c>
    </row>
    <row r="165" spans="1:6">
      <c r="A165" s="53"/>
      <c r="B165" s="53"/>
      <c r="C165" s="53"/>
      <c r="D165" s="31" t="s">
        <v>282</v>
      </c>
      <c r="E165" t="s">
        <v>402</v>
      </c>
    </row>
    <row r="166" spans="1:6">
      <c r="A166" s="53"/>
      <c r="B166" s="53"/>
      <c r="C166" s="53"/>
      <c r="D166" s="31" t="s">
        <v>388</v>
      </c>
      <c r="E166" t="s">
        <v>283</v>
      </c>
    </row>
    <row r="167" spans="1:6">
      <c r="A167" s="53"/>
      <c r="B167" s="53"/>
      <c r="C167" s="53"/>
      <c r="D167" s="31" t="s">
        <v>266</v>
      </c>
      <c r="E167">
        <v>0</v>
      </c>
    </row>
    <row r="168" spans="1:6">
      <c r="A168" s="53"/>
      <c r="B168" s="53"/>
      <c r="C168" s="53"/>
      <c r="D168" s="31" t="s">
        <v>252</v>
      </c>
      <c r="E168">
        <v>0</v>
      </c>
      <c r="F168" t="s">
        <v>403</v>
      </c>
    </row>
    <row r="169" spans="1:6">
      <c r="A169" s="53"/>
      <c r="B169" s="64">
        <v>43671.897928240738</v>
      </c>
      <c r="C169" s="63" t="s">
        <v>212</v>
      </c>
      <c r="D169" s="31" t="s">
        <v>282</v>
      </c>
      <c r="E169">
        <v>0</v>
      </c>
      <c r="F169" t="s">
        <v>283</v>
      </c>
    </row>
    <row r="170" spans="1:6">
      <c r="A170" s="53"/>
      <c r="B170" s="53"/>
      <c r="C170" s="53"/>
      <c r="D170" s="31" t="s">
        <v>266</v>
      </c>
      <c r="E170">
        <v>0</v>
      </c>
    </row>
    <row r="171" spans="1:6">
      <c r="A171" s="63" t="s">
        <v>53</v>
      </c>
      <c r="B171" s="50">
        <v>43643.701747685183</v>
      </c>
      <c r="C171" s="31" t="s">
        <v>404</v>
      </c>
      <c r="D171" s="31" t="s">
        <v>405</v>
      </c>
      <c r="F171" t="s">
        <v>406</v>
      </c>
    </row>
    <row r="172" spans="1:6">
      <c r="A172" s="53"/>
      <c r="B172" s="50">
        <v>43649.678518518522</v>
      </c>
      <c r="C172" s="31" t="s">
        <v>212</v>
      </c>
      <c r="D172" s="31" t="s">
        <v>252</v>
      </c>
      <c r="E172">
        <v>0</v>
      </c>
      <c r="F172" t="s">
        <v>253</v>
      </c>
    </row>
    <row r="173" spans="1:6">
      <c r="A173" s="63" t="s">
        <v>209</v>
      </c>
      <c r="B173" s="50">
        <v>43649.678981481477</v>
      </c>
      <c r="C173" s="31" t="s">
        <v>212</v>
      </c>
      <c r="D173" s="31" t="s">
        <v>252</v>
      </c>
      <c r="E173">
        <v>0</v>
      </c>
      <c r="F173" t="s">
        <v>253</v>
      </c>
    </row>
    <row r="174" spans="1:6">
      <c r="A174" s="53"/>
      <c r="B174" s="50">
        <v>43664.654097222221</v>
      </c>
      <c r="C174" s="31" t="s">
        <v>206</v>
      </c>
      <c r="D174" s="31" t="s">
        <v>382</v>
      </c>
      <c r="E174" t="s">
        <v>407</v>
      </c>
      <c r="F174" t="s">
        <v>408</v>
      </c>
    </row>
    <row r="175" spans="1:6">
      <c r="A175" s="63" t="s">
        <v>104</v>
      </c>
      <c r="B175" s="50">
        <v>43648.857453703713</v>
      </c>
      <c r="C175" s="31" t="s">
        <v>212</v>
      </c>
      <c r="D175" s="31" t="s">
        <v>255</v>
      </c>
      <c r="E175">
        <v>0</v>
      </c>
      <c r="F175" t="s">
        <v>409</v>
      </c>
    </row>
    <row r="176" spans="1:6">
      <c r="A176" s="53"/>
      <c r="B176" s="50">
        <v>43648.871076388888</v>
      </c>
      <c r="C176" s="31" t="s">
        <v>212</v>
      </c>
      <c r="D176" s="31" t="s">
        <v>255</v>
      </c>
      <c r="E176">
        <v>0</v>
      </c>
      <c r="F176" t="s">
        <v>410</v>
      </c>
    </row>
    <row r="177" spans="1:6">
      <c r="A177" s="53"/>
      <c r="B177" s="50">
        <v>43648.872442129628</v>
      </c>
      <c r="C177" s="31" t="s">
        <v>212</v>
      </c>
      <c r="D177" s="31" t="s">
        <v>255</v>
      </c>
      <c r="E177" t="s">
        <v>411</v>
      </c>
      <c r="F177">
        <v>0</v>
      </c>
    </row>
    <row r="178" spans="1:6">
      <c r="A178" s="53"/>
      <c r="B178" s="50">
        <v>43648.872569444429</v>
      </c>
      <c r="C178" s="31" t="s">
        <v>212</v>
      </c>
      <c r="D178" s="31" t="s">
        <v>255</v>
      </c>
      <c r="E178" t="s">
        <v>412</v>
      </c>
      <c r="F178">
        <v>0</v>
      </c>
    </row>
    <row r="179" spans="1:6">
      <c r="A179" s="53"/>
      <c r="B179" s="50">
        <v>43648.877060185187</v>
      </c>
      <c r="C179" s="31" t="s">
        <v>212</v>
      </c>
      <c r="D179" s="31" t="s">
        <v>255</v>
      </c>
      <c r="E179">
        <v>0</v>
      </c>
      <c r="F179" t="s">
        <v>413</v>
      </c>
    </row>
    <row r="180" spans="1:6">
      <c r="A180" s="53"/>
      <c r="B180" s="64">
        <v>43648.878020833319</v>
      </c>
      <c r="C180" s="63" t="s">
        <v>212</v>
      </c>
      <c r="D180" s="31" t="s">
        <v>400</v>
      </c>
      <c r="E180" t="s">
        <v>414</v>
      </c>
    </row>
    <row r="181" spans="1:6">
      <c r="A181" s="53"/>
      <c r="B181" s="53"/>
      <c r="C181" s="53"/>
      <c r="D181" s="31" t="s">
        <v>282</v>
      </c>
      <c r="E181" t="s">
        <v>283</v>
      </c>
    </row>
    <row r="182" spans="1:6">
      <c r="A182" s="53"/>
      <c r="B182" s="53"/>
      <c r="C182" s="53"/>
      <c r="D182" s="31" t="s">
        <v>388</v>
      </c>
      <c r="E182" t="s">
        <v>283</v>
      </c>
    </row>
    <row r="183" spans="1:6">
      <c r="A183" s="53"/>
      <c r="B183" s="53"/>
      <c r="C183" s="53"/>
      <c r="D183" s="31" t="s">
        <v>266</v>
      </c>
      <c r="E183">
        <v>0</v>
      </c>
    </row>
    <row r="184" spans="1:6">
      <c r="A184" s="53"/>
      <c r="B184" s="53"/>
      <c r="C184" s="53"/>
      <c r="D184" s="31" t="s">
        <v>252</v>
      </c>
      <c r="E184">
        <v>0</v>
      </c>
      <c r="F184" t="s">
        <v>403</v>
      </c>
    </row>
    <row r="185" spans="1:6">
      <c r="A185" s="53"/>
      <c r="B185" s="50">
        <v>43648.878368055557</v>
      </c>
      <c r="C185" s="31" t="s">
        <v>212</v>
      </c>
      <c r="D185" s="31" t="s">
        <v>260</v>
      </c>
      <c r="E185" t="s">
        <v>261</v>
      </c>
      <c r="F185" t="s">
        <v>262</v>
      </c>
    </row>
    <row r="186" spans="1:6">
      <c r="A186" s="53"/>
      <c r="B186" s="64">
        <v>43671.89825231483</v>
      </c>
      <c r="C186" s="63" t="s">
        <v>212</v>
      </c>
      <c r="D186" s="31" t="s">
        <v>282</v>
      </c>
      <c r="E186">
        <v>0</v>
      </c>
      <c r="F186" t="s">
        <v>283</v>
      </c>
    </row>
    <row r="187" spans="1:6">
      <c r="A187" s="53"/>
      <c r="B187" s="53"/>
      <c r="C187" s="53"/>
      <c r="D187" s="31" t="s">
        <v>266</v>
      </c>
      <c r="E187">
        <v>0</v>
      </c>
    </row>
    <row r="188" spans="1:6">
      <c r="A188" s="63" t="s">
        <v>138</v>
      </c>
      <c r="B188" s="50">
        <v>43649.678333333337</v>
      </c>
      <c r="C188" s="31" t="s">
        <v>212</v>
      </c>
      <c r="D188" s="31" t="s">
        <v>252</v>
      </c>
      <c r="E188">
        <v>0</v>
      </c>
      <c r="F188" t="s">
        <v>253</v>
      </c>
    </row>
    <row r="189" spans="1:6">
      <c r="A189" s="53"/>
      <c r="B189" s="64">
        <v>43664.871493055558</v>
      </c>
      <c r="C189" s="63" t="s">
        <v>206</v>
      </c>
      <c r="D189" s="31" t="s">
        <v>282</v>
      </c>
      <c r="E189" t="s">
        <v>415</v>
      </c>
      <c r="F189" t="s">
        <v>416</v>
      </c>
    </row>
    <row r="190" spans="1:6">
      <c r="A190" s="53"/>
      <c r="B190" s="53"/>
      <c r="C190" s="53"/>
      <c r="D190" s="31" t="s">
        <v>417</v>
      </c>
      <c r="E190" t="s">
        <v>418</v>
      </c>
      <c r="F190" t="s">
        <v>419</v>
      </c>
    </row>
    <row r="191" spans="1:6">
      <c r="A191" s="53"/>
      <c r="B191" s="53"/>
      <c r="C191" s="53"/>
      <c r="D191" s="31" t="s">
        <v>382</v>
      </c>
      <c r="E191" t="s">
        <v>407</v>
      </c>
      <c r="F191" t="s">
        <v>420</v>
      </c>
    </row>
    <row r="192" spans="1:6">
      <c r="A192" s="63" t="s">
        <v>151</v>
      </c>
      <c r="B192" s="50">
        <v>43643.706111111111</v>
      </c>
      <c r="C192" s="31" t="s">
        <v>404</v>
      </c>
      <c r="D192" s="31" t="s">
        <v>405</v>
      </c>
      <c r="F192" t="s">
        <v>406</v>
      </c>
    </row>
    <row r="193" spans="1:6">
      <c r="A193" s="53"/>
      <c r="B193" s="50">
        <v>43643.917581018519</v>
      </c>
      <c r="C193" s="31" t="s">
        <v>212</v>
      </c>
      <c r="D193" s="31" t="s">
        <v>388</v>
      </c>
      <c r="E193" t="s">
        <v>283</v>
      </c>
      <c r="F193" t="s">
        <v>401</v>
      </c>
    </row>
    <row r="194" spans="1:6">
      <c r="A194" s="53"/>
      <c r="B194" s="50">
        <v>43643.917939814812</v>
      </c>
      <c r="C194" s="31" t="s">
        <v>212</v>
      </c>
      <c r="D194" s="31" t="s">
        <v>388</v>
      </c>
      <c r="E194" t="s">
        <v>401</v>
      </c>
      <c r="F194" t="s">
        <v>283</v>
      </c>
    </row>
    <row r="195" spans="1:6">
      <c r="A195" s="53"/>
      <c r="B195" s="50">
        <v>43643.918263888889</v>
      </c>
      <c r="C195" s="31" t="s">
        <v>212</v>
      </c>
      <c r="D195" s="31" t="s">
        <v>421</v>
      </c>
      <c r="E195" t="s">
        <v>422</v>
      </c>
      <c r="F195" t="s">
        <v>423</v>
      </c>
    </row>
    <row r="196" spans="1:6">
      <c r="A196" s="53"/>
      <c r="B196" s="50">
        <v>43643.918483796297</v>
      </c>
      <c r="C196" s="31" t="s">
        <v>212</v>
      </c>
      <c r="D196" s="31" t="s">
        <v>388</v>
      </c>
      <c r="E196" t="s">
        <v>283</v>
      </c>
      <c r="F196" t="s">
        <v>414</v>
      </c>
    </row>
    <row r="197" spans="1:6">
      <c r="A197" s="53"/>
      <c r="B197" s="50">
        <v>43643.918541666681</v>
      </c>
      <c r="C197" s="31" t="s">
        <v>212</v>
      </c>
      <c r="D197" s="31" t="s">
        <v>400</v>
      </c>
      <c r="E197" t="s">
        <v>401</v>
      </c>
      <c r="F197" t="s">
        <v>414</v>
      </c>
    </row>
    <row r="198" spans="1:6">
      <c r="A198" s="53"/>
      <c r="B198" s="50">
        <v>43643.91922453705</v>
      </c>
      <c r="C198" s="31" t="s">
        <v>212</v>
      </c>
      <c r="D198" s="31" t="s">
        <v>282</v>
      </c>
      <c r="E198" t="s">
        <v>283</v>
      </c>
      <c r="F198" t="s">
        <v>424</v>
      </c>
    </row>
    <row r="199" spans="1:6">
      <c r="A199" s="53"/>
      <c r="B199" s="50">
        <v>43643.920405092591</v>
      </c>
      <c r="C199" s="31" t="s">
        <v>212</v>
      </c>
      <c r="D199" s="31" t="s">
        <v>425</v>
      </c>
      <c r="E199" t="s">
        <v>426</v>
      </c>
      <c r="F199" t="s">
        <v>427</v>
      </c>
    </row>
    <row r="200" spans="1:6">
      <c r="A200" s="53"/>
      <c r="B200" s="50">
        <v>43649.678726851853</v>
      </c>
      <c r="C200" s="31" t="s">
        <v>212</v>
      </c>
      <c r="D200" s="31" t="s">
        <v>252</v>
      </c>
      <c r="E200">
        <v>0</v>
      </c>
      <c r="F200" t="s">
        <v>253</v>
      </c>
    </row>
    <row r="201" spans="1:6">
      <c r="A201" s="63" t="s">
        <v>113</v>
      </c>
      <c r="B201" s="50">
        <v>43643.731053240743</v>
      </c>
      <c r="C201" s="31" t="s">
        <v>404</v>
      </c>
      <c r="D201" s="31" t="s">
        <v>405</v>
      </c>
      <c r="F201" t="s">
        <v>406</v>
      </c>
    </row>
    <row r="202" spans="1:6">
      <c r="A202" s="53"/>
      <c r="B202" s="50">
        <v>43649.678738425922</v>
      </c>
      <c r="C202" s="31" t="s">
        <v>212</v>
      </c>
      <c r="D202" s="31" t="s">
        <v>252</v>
      </c>
      <c r="E202">
        <v>0</v>
      </c>
      <c r="F202" t="s">
        <v>253</v>
      </c>
    </row>
    <row r="203" spans="1:6">
      <c r="A203" s="63" t="s">
        <v>156</v>
      </c>
      <c r="B203" s="50">
        <v>43649.678796296299</v>
      </c>
      <c r="C203" s="31" t="s">
        <v>212</v>
      </c>
      <c r="D203" s="31" t="s">
        <v>252</v>
      </c>
      <c r="E203">
        <v>0</v>
      </c>
      <c r="F203" t="s">
        <v>253</v>
      </c>
    </row>
    <row r="204" spans="1:6">
      <c r="A204" s="53"/>
      <c r="B204" s="64">
        <v>43664.168530092589</v>
      </c>
      <c r="C204" s="63" t="s">
        <v>206</v>
      </c>
      <c r="D204" s="31" t="s">
        <v>388</v>
      </c>
      <c r="E204" t="s">
        <v>283</v>
      </c>
      <c r="F204" t="s">
        <v>428</v>
      </c>
    </row>
    <row r="205" spans="1:6">
      <c r="A205" s="53"/>
      <c r="B205" s="53"/>
      <c r="C205" s="53"/>
      <c r="D205" s="31" t="s">
        <v>382</v>
      </c>
      <c r="E205" t="s">
        <v>407</v>
      </c>
      <c r="F205" t="s">
        <v>429</v>
      </c>
    </row>
    <row r="206" spans="1:6">
      <c r="A206" s="53"/>
      <c r="B206" s="53"/>
      <c r="C206" s="53"/>
      <c r="D206" s="31" t="s">
        <v>421</v>
      </c>
      <c r="E206" t="s">
        <v>422</v>
      </c>
      <c r="F206" t="s">
        <v>423</v>
      </c>
    </row>
    <row r="207" spans="1:6">
      <c r="A207" s="53"/>
      <c r="B207" s="53"/>
      <c r="C207" s="53"/>
      <c r="D207" s="31" t="s">
        <v>260</v>
      </c>
      <c r="E207" t="s">
        <v>261</v>
      </c>
      <c r="F207" t="s">
        <v>430</v>
      </c>
    </row>
    <row r="208" spans="1:6">
      <c r="A208" s="53"/>
      <c r="B208" s="64">
        <v>43664.169039351851</v>
      </c>
      <c r="C208" s="63" t="s">
        <v>206</v>
      </c>
      <c r="D208" s="31" t="s">
        <v>400</v>
      </c>
      <c r="E208" t="s">
        <v>401</v>
      </c>
      <c r="F208" t="s">
        <v>414</v>
      </c>
    </row>
    <row r="209" spans="1:6">
      <c r="A209" s="53"/>
      <c r="B209" s="53"/>
      <c r="C209" s="53"/>
      <c r="D209" s="31" t="s">
        <v>282</v>
      </c>
      <c r="E209" t="s">
        <v>283</v>
      </c>
      <c r="F209" t="s">
        <v>431</v>
      </c>
    </row>
    <row r="210" spans="1:6">
      <c r="A210" s="63" t="s">
        <v>214</v>
      </c>
      <c r="B210" s="50">
        <v>43643.706828703689</v>
      </c>
      <c r="C210" s="31" t="s">
        <v>404</v>
      </c>
      <c r="D210" s="31" t="s">
        <v>405</v>
      </c>
      <c r="F210" t="s">
        <v>406</v>
      </c>
    </row>
    <row r="211" spans="1:6">
      <c r="A211" s="53"/>
      <c r="B211" s="50">
        <v>43649.678796296299</v>
      </c>
      <c r="C211" s="31" t="s">
        <v>212</v>
      </c>
      <c r="D211" s="31" t="s">
        <v>252</v>
      </c>
      <c r="E211">
        <v>0</v>
      </c>
      <c r="F211" t="s">
        <v>253</v>
      </c>
    </row>
    <row r="212" spans="1:6">
      <c r="A212" s="53"/>
      <c r="B212" s="50">
        <v>43665.581354166658</v>
      </c>
      <c r="C212" s="31" t="s">
        <v>206</v>
      </c>
      <c r="D212" s="31" t="s">
        <v>282</v>
      </c>
      <c r="E212" t="s">
        <v>432</v>
      </c>
      <c r="F212" t="s">
        <v>416</v>
      </c>
    </row>
    <row r="213" spans="1:6">
      <c r="A213" s="63" t="s">
        <v>433</v>
      </c>
      <c r="B213" s="50">
        <v>43643.73228009259</v>
      </c>
      <c r="C213" s="31" t="s">
        <v>404</v>
      </c>
      <c r="D213" s="31" t="s">
        <v>405</v>
      </c>
      <c r="F213" t="s">
        <v>406</v>
      </c>
    </row>
    <row r="214" spans="1:6">
      <c r="A214" s="53"/>
      <c r="B214" s="50">
        <v>43649.678541666668</v>
      </c>
      <c r="C214" s="31" t="s">
        <v>212</v>
      </c>
      <c r="D214" s="31" t="s">
        <v>252</v>
      </c>
      <c r="E214">
        <v>0</v>
      </c>
      <c r="F214" t="s">
        <v>253</v>
      </c>
    </row>
    <row r="215" spans="1:6">
      <c r="A215" s="63" t="s">
        <v>434</v>
      </c>
      <c r="B215" s="50">
        <v>43643.73256944443</v>
      </c>
      <c r="C215" s="31" t="s">
        <v>404</v>
      </c>
      <c r="D215" s="31" t="s">
        <v>405</v>
      </c>
      <c r="F215" t="s">
        <v>406</v>
      </c>
    </row>
    <row r="216" spans="1:6">
      <c r="A216" s="53"/>
      <c r="B216" s="50">
        <v>43649.678553240738</v>
      </c>
      <c r="C216" s="31" t="s">
        <v>212</v>
      </c>
      <c r="D216" s="31" t="s">
        <v>252</v>
      </c>
      <c r="E216">
        <v>0</v>
      </c>
      <c r="F216" t="s">
        <v>253</v>
      </c>
    </row>
    <row r="217" spans="1:6">
      <c r="A217" s="63" t="s">
        <v>141</v>
      </c>
      <c r="B217" s="50">
        <v>43643.733113425929</v>
      </c>
      <c r="C217" s="31" t="s">
        <v>404</v>
      </c>
      <c r="D217" s="31" t="s">
        <v>405</v>
      </c>
      <c r="F217" t="s">
        <v>406</v>
      </c>
    </row>
    <row r="218" spans="1:6">
      <c r="A218" s="53"/>
      <c r="B218" s="50">
        <v>43649.678622685176</v>
      </c>
      <c r="C218" s="31" t="s">
        <v>212</v>
      </c>
      <c r="D218" s="31" t="s">
        <v>252</v>
      </c>
      <c r="E218">
        <v>0</v>
      </c>
      <c r="F218" t="s">
        <v>253</v>
      </c>
    </row>
    <row r="219" spans="1:6">
      <c r="A219" s="63" t="s">
        <v>435</v>
      </c>
      <c r="B219" s="50">
        <v>43649.678576388891</v>
      </c>
      <c r="C219" s="31" t="s">
        <v>212</v>
      </c>
      <c r="D219" s="31" t="s">
        <v>252</v>
      </c>
      <c r="E219">
        <v>0</v>
      </c>
      <c r="F219" t="s">
        <v>253</v>
      </c>
    </row>
    <row r="220" spans="1:6">
      <c r="A220" s="53"/>
      <c r="B220" s="64">
        <v>43664.228773148148</v>
      </c>
      <c r="C220" s="63" t="s">
        <v>206</v>
      </c>
      <c r="D220" s="31" t="s">
        <v>425</v>
      </c>
      <c r="E220" t="s">
        <v>426</v>
      </c>
      <c r="F220" t="s">
        <v>427</v>
      </c>
    </row>
    <row r="221" spans="1:6">
      <c r="A221" s="53"/>
      <c r="B221" s="53"/>
      <c r="C221" s="53"/>
      <c r="D221" s="31" t="s">
        <v>94</v>
      </c>
      <c r="E221">
        <v>0</v>
      </c>
      <c r="F221" t="s">
        <v>436</v>
      </c>
    </row>
    <row r="222" spans="1:6">
      <c r="A222" s="53"/>
      <c r="B222" s="53"/>
      <c r="C222" s="53"/>
      <c r="D222" s="31" t="s">
        <v>437</v>
      </c>
      <c r="E222">
        <v>0</v>
      </c>
      <c r="F222" t="s">
        <v>438</v>
      </c>
    </row>
    <row r="223" spans="1:6">
      <c r="A223" s="53"/>
      <c r="B223" s="53"/>
      <c r="C223" s="53"/>
      <c r="D223" s="31" t="s">
        <v>258</v>
      </c>
      <c r="E223" t="s">
        <v>7</v>
      </c>
      <c r="F223" t="s">
        <v>9</v>
      </c>
    </row>
    <row r="224" spans="1:6">
      <c r="A224" s="31" t="s">
        <v>177</v>
      </c>
      <c r="B224" s="50">
        <v>43649.678900462961</v>
      </c>
      <c r="C224" s="31" t="s">
        <v>212</v>
      </c>
      <c r="D224" s="31" t="s">
        <v>252</v>
      </c>
      <c r="E224">
        <v>0</v>
      </c>
      <c r="F224" t="s">
        <v>253</v>
      </c>
    </row>
    <row r="225" spans="1:6">
      <c r="A225" s="63" t="s">
        <v>439</v>
      </c>
      <c r="B225" s="50">
        <v>43643.733726851853</v>
      </c>
      <c r="C225" s="31" t="s">
        <v>404</v>
      </c>
      <c r="D225" s="31" t="s">
        <v>405</v>
      </c>
      <c r="F225" t="s">
        <v>406</v>
      </c>
    </row>
    <row r="226" spans="1:6">
      <c r="A226" s="53"/>
      <c r="B226" s="50">
        <v>43649.67869212963</v>
      </c>
      <c r="C226" s="31" t="s">
        <v>212</v>
      </c>
      <c r="D226" s="31" t="s">
        <v>252</v>
      </c>
      <c r="E226">
        <v>0</v>
      </c>
      <c r="F226" t="s">
        <v>253</v>
      </c>
    </row>
    <row r="227" spans="1:6">
      <c r="A227" s="63" t="s">
        <v>217</v>
      </c>
      <c r="B227" s="50">
        <v>43643.734027777777</v>
      </c>
      <c r="C227" s="31" t="s">
        <v>404</v>
      </c>
      <c r="D227" s="31" t="s">
        <v>405</v>
      </c>
      <c r="F227" t="s">
        <v>406</v>
      </c>
    </row>
    <row r="228" spans="1:6">
      <c r="A228" s="53"/>
      <c r="B228" s="64">
        <v>43643.915162037039</v>
      </c>
      <c r="C228" s="63" t="s">
        <v>212</v>
      </c>
      <c r="D228" s="31" t="s">
        <v>437</v>
      </c>
      <c r="E228">
        <v>0</v>
      </c>
      <c r="F228" t="s">
        <v>438</v>
      </c>
    </row>
    <row r="229" spans="1:6">
      <c r="A229" s="53"/>
      <c r="B229" s="53"/>
      <c r="C229" s="53"/>
      <c r="D229" s="31" t="s">
        <v>258</v>
      </c>
      <c r="E229" t="s">
        <v>7</v>
      </c>
      <c r="F229" t="s">
        <v>9</v>
      </c>
    </row>
    <row r="230" spans="1:6">
      <c r="A230" s="63" t="s">
        <v>440</v>
      </c>
      <c r="B230" s="50">
        <v>43643.73450231483</v>
      </c>
      <c r="C230" s="31" t="s">
        <v>404</v>
      </c>
      <c r="D230" s="31" t="s">
        <v>405</v>
      </c>
      <c r="F230" t="s">
        <v>406</v>
      </c>
    </row>
    <row r="231" spans="1:6">
      <c r="A231" s="53"/>
      <c r="B231" s="50">
        <v>43648.905115740738</v>
      </c>
      <c r="C231" s="31" t="s">
        <v>212</v>
      </c>
      <c r="D231" s="31" t="s">
        <v>363</v>
      </c>
      <c r="E231" t="s">
        <v>120</v>
      </c>
      <c r="F231" t="s">
        <v>103</v>
      </c>
    </row>
    <row r="232" spans="1:6">
      <c r="A232" s="53"/>
      <c r="B232" s="50">
        <v>43648.905821759261</v>
      </c>
      <c r="C232" s="31" t="s">
        <v>212</v>
      </c>
      <c r="D232" s="31" t="s">
        <v>363</v>
      </c>
      <c r="E232" t="s">
        <v>103</v>
      </c>
      <c r="F232" t="s">
        <v>120</v>
      </c>
    </row>
    <row r="233" spans="1:6">
      <c r="A233" s="53"/>
      <c r="B233" s="50">
        <v>43648.906284722223</v>
      </c>
      <c r="C233" s="31" t="s">
        <v>212</v>
      </c>
      <c r="D233" s="31" t="s">
        <v>382</v>
      </c>
      <c r="E233" t="s">
        <v>441</v>
      </c>
      <c r="F233" t="s">
        <v>442</v>
      </c>
    </row>
    <row r="234" spans="1:6">
      <c r="A234" s="53"/>
      <c r="B234" s="50">
        <v>43649.673043981478</v>
      </c>
      <c r="C234" s="31" t="s">
        <v>212</v>
      </c>
      <c r="D234" s="31" t="s">
        <v>252</v>
      </c>
      <c r="E234">
        <v>0</v>
      </c>
      <c r="F234" t="s">
        <v>253</v>
      </c>
    </row>
    <row r="235" spans="1:6">
      <c r="A235" s="63" t="s">
        <v>220</v>
      </c>
      <c r="B235" s="50">
        <v>43649.678495370368</v>
      </c>
      <c r="C235" s="31" t="s">
        <v>212</v>
      </c>
      <c r="D235" s="31" t="s">
        <v>252</v>
      </c>
      <c r="E235">
        <v>0</v>
      </c>
      <c r="F235" t="s">
        <v>253</v>
      </c>
    </row>
    <row r="236" spans="1:6">
      <c r="A236" s="53"/>
      <c r="B236" s="64">
        <v>43664.175787037027</v>
      </c>
      <c r="C236" s="63" t="s">
        <v>206</v>
      </c>
      <c r="D236" s="31" t="s">
        <v>382</v>
      </c>
      <c r="E236" t="s">
        <v>443</v>
      </c>
      <c r="F236" t="s">
        <v>444</v>
      </c>
    </row>
    <row r="237" spans="1:6">
      <c r="A237" s="53"/>
      <c r="B237" s="53"/>
      <c r="C237" s="53"/>
      <c r="D237" s="31" t="s">
        <v>260</v>
      </c>
      <c r="E237" t="s">
        <v>261</v>
      </c>
      <c r="F237" t="s">
        <v>445</v>
      </c>
    </row>
    <row r="238" spans="1:6">
      <c r="A238" s="63" t="s">
        <v>446</v>
      </c>
      <c r="B238" s="50">
        <v>43649.678784722222</v>
      </c>
      <c r="C238" s="31" t="s">
        <v>212</v>
      </c>
      <c r="D238" s="31" t="s">
        <v>252</v>
      </c>
      <c r="E238">
        <v>0</v>
      </c>
      <c r="F238" t="s">
        <v>253</v>
      </c>
    </row>
    <row r="239" spans="1:6">
      <c r="A239" s="53"/>
      <c r="B239" s="64">
        <v>43668.843981481477</v>
      </c>
      <c r="C239" s="63" t="s">
        <v>206</v>
      </c>
      <c r="D239" s="31" t="s">
        <v>425</v>
      </c>
      <c r="E239" t="s">
        <v>426</v>
      </c>
    </row>
    <row r="240" spans="1:6">
      <c r="A240" s="53"/>
      <c r="B240" s="53"/>
      <c r="C240" s="53"/>
      <c r="D240" s="31" t="s">
        <v>437</v>
      </c>
      <c r="E240">
        <v>0</v>
      </c>
      <c r="F240" t="s">
        <v>438</v>
      </c>
    </row>
    <row r="241" spans="1:6">
      <c r="A241" s="53"/>
      <c r="B241" s="53"/>
      <c r="C241" s="53"/>
      <c r="D241" s="31" t="s">
        <v>258</v>
      </c>
      <c r="E241" t="s">
        <v>7</v>
      </c>
      <c r="F241" t="s">
        <v>10</v>
      </c>
    </row>
    <row r="242" spans="1:6">
      <c r="A242" s="63" t="s">
        <v>447</v>
      </c>
      <c r="B242" s="50">
        <v>43643.73555555557</v>
      </c>
      <c r="C242" s="31" t="s">
        <v>404</v>
      </c>
      <c r="D242" s="31" t="s">
        <v>405</v>
      </c>
      <c r="F242" t="s">
        <v>406</v>
      </c>
    </row>
    <row r="243" spans="1:6">
      <c r="A243" s="53"/>
      <c r="B243" s="50">
        <v>43649.678784722222</v>
      </c>
      <c r="C243" s="31" t="s">
        <v>212</v>
      </c>
      <c r="D243" s="31" t="s">
        <v>252</v>
      </c>
      <c r="E243">
        <v>0</v>
      </c>
      <c r="F243" t="s">
        <v>253</v>
      </c>
    </row>
    <row r="244" spans="1:6">
      <c r="A244" s="63" t="s">
        <v>223</v>
      </c>
      <c r="B244" s="50">
        <v>43643.735949074071</v>
      </c>
      <c r="C244" s="31" t="s">
        <v>404</v>
      </c>
      <c r="D244" s="31" t="s">
        <v>405</v>
      </c>
      <c r="F244" t="s">
        <v>406</v>
      </c>
    </row>
    <row r="245" spans="1:6">
      <c r="A245" s="53"/>
      <c r="B245" s="50">
        <v>43648.929282407407</v>
      </c>
      <c r="C245" s="31" t="s">
        <v>212</v>
      </c>
      <c r="D245" s="31" t="s">
        <v>255</v>
      </c>
      <c r="E245">
        <v>0</v>
      </c>
      <c r="F245" t="s">
        <v>356</v>
      </c>
    </row>
    <row r="246" spans="1:6">
      <c r="A246" s="53"/>
      <c r="B246" s="50">
        <v>43648.938703703701</v>
      </c>
      <c r="C246" s="31" t="s">
        <v>206</v>
      </c>
      <c r="D246" s="31" t="s">
        <v>448</v>
      </c>
      <c r="E246" t="s">
        <v>449</v>
      </c>
      <c r="F246" t="s">
        <v>450</v>
      </c>
    </row>
    <row r="247" spans="1:6">
      <c r="A247" s="53"/>
      <c r="B247" s="64">
        <v>43648.939432870371</v>
      </c>
      <c r="C247" s="63" t="s">
        <v>206</v>
      </c>
      <c r="D247" s="31" t="s">
        <v>292</v>
      </c>
      <c r="E247" t="s">
        <v>451</v>
      </c>
      <c r="F247" t="s">
        <v>452</v>
      </c>
    </row>
    <row r="248" spans="1:6">
      <c r="A248" s="53"/>
      <c r="B248" s="53"/>
      <c r="C248" s="53"/>
      <c r="D248" s="31" t="s">
        <v>258</v>
      </c>
      <c r="E248" t="s">
        <v>7</v>
      </c>
      <c r="F248" t="s">
        <v>7</v>
      </c>
    </row>
    <row r="249" spans="1:6">
      <c r="A249" s="53"/>
      <c r="B249" s="50">
        <v>43649.678530092591</v>
      </c>
      <c r="C249" s="31" t="s">
        <v>212</v>
      </c>
      <c r="D249" s="31" t="s">
        <v>252</v>
      </c>
      <c r="E249">
        <v>0</v>
      </c>
      <c r="F249" t="s">
        <v>253</v>
      </c>
    </row>
    <row r="250" spans="1:6">
      <c r="A250" s="63" t="s">
        <v>453</v>
      </c>
      <c r="B250" s="50">
        <v>43643.736446759263</v>
      </c>
      <c r="C250" s="31" t="s">
        <v>404</v>
      </c>
      <c r="D250" s="31" t="s">
        <v>405</v>
      </c>
      <c r="F250" t="s">
        <v>406</v>
      </c>
    </row>
    <row r="251" spans="1:6">
      <c r="A251" s="53"/>
      <c r="B251" s="50">
        <v>43649.678356481483</v>
      </c>
      <c r="C251" s="31" t="s">
        <v>212</v>
      </c>
      <c r="D251" s="31" t="s">
        <v>252</v>
      </c>
      <c r="E251">
        <v>0</v>
      </c>
      <c r="F251" t="s">
        <v>253</v>
      </c>
    </row>
    <row r="252" spans="1:6">
      <c r="A252" s="63" t="s">
        <v>225</v>
      </c>
      <c r="B252" s="50">
        <v>43643.736979166657</v>
      </c>
      <c r="C252" s="31" t="s">
        <v>404</v>
      </c>
      <c r="D252" s="31" t="s">
        <v>405</v>
      </c>
      <c r="F252" t="s">
        <v>406</v>
      </c>
    </row>
    <row r="253" spans="1:6">
      <c r="A253" s="53"/>
      <c r="B253" s="50">
        <v>43648.929270833331</v>
      </c>
      <c r="C253" s="31" t="s">
        <v>212</v>
      </c>
      <c r="D253" s="31" t="s">
        <v>255</v>
      </c>
      <c r="E253">
        <v>0</v>
      </c>
      <c r="F253" t="s">
        <v>356</v>
      </c>
    </row>
    <row r="254" spans="1:6">
      <c r="A254" s="53"/>
      <c r="B254" s="64">
        <v>43648.9308101852</v>
      </c>
      <c r="C254" s="63" t="s">
        <v>206</v>
      </c>
      <c r="D254" s="31" t="s">
        <v>292</v>
      </c>
      <c r="E254" t="s">
        <v>451</v>
      </c>
      <c r="F254" t="s">
        <v>454</v>
      </c>
    </row>
    <row r="255" spans="1:6">
      <c r="A255" s="53"/>
      <c r="B255" s="53"/>
      <c r="C255" s="53"/>
      <c r="D255" s="31" t="s">
        <v>258</v>
      </c>
      <c r="E255" t="s">
        <v>7</v>
      </c>
      <c r="F255" t="s">
        <v>7</v>
      </c>
    </row>
    <row r="256" spans="1:6">
      <c r="A256" s="53"/>
      <c r="B256" s="50">
        <v>43649.678657407407</v>
      </c>
      <c r="C256" s="31" t="s">
        <v>212</v>
      </c>
      <c r="D256" s="31" t="s">
        <v>252</v>
      </c>
      <c r="E256">
        <v>0</v>
      </c>
      <c r="F256" t="s">
        <v>253</v>
      </c>
    </row>
    <row r="257" spans="1:6">
      <c r="A257" s="63" t="s">
        <v>168</v>
      </c>
      <c r="B257" s="50">
        <v>43643.737453703703</v>
      </c>
      <c r="C257" s="31" t="s">
        <v>404</v>
      </c>
      <c r="D257" s="31" t="s">
        <v>405</v>
      </c>
      <c r="F257" t="s">
        <v>406</v>
      </c>
    </row>
    <row r="258" spans="1:6">
      <c r="A258" s="53"/>
      <c r="B258" s="50">
        <v>43649.678391203714</v>
      </c>
      <c r="C258" s="31" t="s">
        <v>212</v>
      </c>
      <c r="D258" s="31" t="s">
        <v>252</v>
      </c>
      <c r="E258">
        <v>0</v>
      </c>
      <c r="F258" t="s">
        <v>253</v>
      </c>
    </row>
    <row r="259" spans="1:6">
      <c r="A259" s="63" t="s">
        <v>455</v>
      </c>
      <c r="B259" s="50">
        <v>43649.678969907407</v>
      </c>
      <c r="C259" s="31" t="s">
        <v>212</v>
      </c>
      <c r="D259" s="31" t="s">
        <v>252</v>
      </c>
      <c r="E259">
        <v>0</v>
      </c>
      <c r="F259" t="s">
        <v>253</v>
      </c>
    </row>
    <row r="260" spans="1:6">
      <c r="A260" s="53"/>
      <c r="B260" s="64">
        <v>43664.17206018517</v>
      </c>
      <c r="C260" s="63" t="s">
        <v>206</v>
      </c>
      <c r="D260" s="31" t="s">
        <v>456</v>
      </c>
      <c r="E260" t="s">
        <v>457</v>
      </c>
      <c r="F260" t="s">
        <v>458</v>
      </c>
    </row>
    <row r="261" spans="1:6">
      <c r="A261" s="53"/>
      <c r="B261" s="53"/>
      <c r="C261" s="53"/>
      <c r="D261" s="31" t="s">
        <v>382</v>
      </c>
      <c r="E261" t="s">
        <v>459</v>
      </c>
      <c r="F261" t="s">
        <v>460</v>
      </c>
    </row>
    <row r="262" spans="1:6">
      <c r="A262" s="53"/>
      <c r="B262" s="53"/>
      <c r="C262" s="53"/>
      <c r="D262" s="31" t="s">
        <v>260</v>
      </c>
      <c r="E262" t="s">
        <v>261</v>
      </c>
      <c r="F262" t="s">
        <v>445</v>
      </c>
    </row>
    <row r="263" spans="1:6">
      <c r="A263" s="31" t="s">
        <v>461</v>
      </c>
      <c r="B263" s="50">
        <v>43649.678344907406</v>
      </c>
      <c r="C263" s="31" t="s">
        <v>212</v>
      </c>
      <c r="D263" s="31" t="s">
        <v>252</v>
      </c>
      <c r="E263">
        <v>0</v>
      </c>
      <c r="F263" t="s">
        <v>253</v>
      </c>
    </row>
    <row r="264" spans="1:6">
      <c r="A264" s="31" t="s">
        <v>227</v>
      </c>
      <c r="B264" s="50">
        <v>43649.678900462961</v>
      </c>
      <c r="C264" s="31" t="s">
        <v>212</v>
      </c>
      <c r="D264" s="31" t="s">
        <v>252</v>
      </c>
      <c r="E264">
        <v>0</v>
      </c>
      <c r="F264" t="s">
        <v>253</v>
      </c>
    </row>
    <row r="265" spans="1:6">
      <c r="A265" s="63" t="s">
        <v>462</v>
      </c>
      <c r="B265" s="50">
        <v>43643.739212962973</v>
      </c>
      <c r="C265" s="31" t="s">
        <v>404</v>
      </c>
      <c r="D265" s="31" t="s">
        <v>405</v>
      </c>
      <c r="F265" t="s">
        <v>406</v>
      </c>
    </row>
    <row r="266" spans="1:6">
      <c r="A266" s="53"/>
      <c r="B266" s="50">
        <v>43649.67850694443</v>
      </c>
      <c r="C266" s="31" t="s">
        <v>212</v>
      </c>
      <c r="D266" s="31" t="s">
        <v>252</v>
      </c>
      <c r="E266">
        <v>0</v>
      </c>
      <c r="F266" t="s">
        <v>253</v>
      </c>
    </row>
    <row r="267" spans="1:6">
      <c r="A267" s="53"/>
      <c r="B267" s="50">
        <v>43668.836331018523</v>
      </c>
      <c r="C267" s="31" t="s">
        <v>206</v>
      </c>
      <c r="D267" s="31" t="s">
        <v>255</v>
      </c>
      <c r="E267">
        <v>0</v>
      </c>
      <c r="F267" t="s">
        <v>463</v>
      </c>
    </row>
    <row r="268" spans="1:6">
      <c r="A268" s="31" t="s">
        <v>464</v>
      </c>
      <c r="B268" s="50">
        <v>43649.678807870368</v>
      </c>
      <c r="C268" s="31" t="s">
        <v>212</v>
      </c>
      <c r="D268" s="31" t="s">
        <v>252</v>
      </c>
      <c r="E268">
        <v>0</v>
      </c>
      <c r="F268" t="s">
        <v>253</v>
      </c>
    </row>
    <row r="269" spans="1:6">
      <c r="A269" s="31" t="s">
        <v>116</v>
      </c>
      <c r="B269" s="50">
        <v>43649.678831018522</v>
      </c>
      <c r="C269" s="31" t="s">
        <v>212</v>
      </c>
      <c r="D269" s="31" t="s">
        <v>252</v>
      </c>
      <c r="E269">
        <v>0</v>
      </c>
      <c r="F269" t="s">
        <v>253</v>
      </c>
    </row>
    <row r="270" spans="1:6">
      <c r="A270" s="31" t="s">
        <v>170</v>
      </c>
      <c r="B270" s="50">
        <v>43649.678379629629</v>
      </c>
      <c r="C270" s="31" t="s">
        <v>212</v>
      </c>
      <c r="D270" s="31" t="s">
        <v>252</v>
      </c>
      <c r="E270">
        <v>0</v>
      </c>
      <c r="F270" t="s">
        <v>253</v>
      </c>
    </row>
    <row r="271" spans="1:6">
      <c r="A271" s="63" t="s">
        <v>143</v>
      </c>
      <c r="B271" s="50">
        <v>43643.740277777782</v>
      </c>
      <c r="C271" s="31" t="s">
        <v>404</v>
      </c>
      <c r="D271" s="31" t="s">
        <v>405</v>
      </c>
      <c r="F271" t="s">
        <v>406</v>
      </c>
    </row>
    <row r="272" spans="1:6">
      <c r="A272" s="53"/>
      <c r="B272" s="50">
        <v>43649.678796296299</v>
      </c>
      <c r="C272" s="31" t="s">
        <v>212</v>
      </c>
      <c r="D272" s="31" t="s">
        <v>252</v>
      </c>
      <c r="E272">
        <v>0</v>
      </c>
      <c r="F272" t="s">
        <v>253</v>
      </c>
    </row>
    <row r="273" spans="1:6">
      <c r="A273" s="31" t="s">
        <v>145</v>
      </c>
      <c r="B273" s="50">
        <v>43649.678819444453</v>
      </c>
      <c r="C273" s="31" t="s">
        <v>212</v>
      </c>
      <c r="D273" s="31" t="s">
        <v>252</v>
      </c>
      <c r="E273">
        <v>0</v>
      </c>
      <c r="F273" t="s">
        <v>253</v>
      </c>
    </row>
    <row r="274" spans="1:6">
      <c r="A274" s="31" t="s">
        <v>465</v>
      </c>
      <c r="B274" s="50">
        <v>43649.678518518522</v>
      </c>
      <c r="C274" s="31" t="s">
        <v>212</v>
      </c>
      <c r="D274" s="31" t="s">
        <v>252</v>
      </c>
      <c r="E274">
        <v>0</v>
      </c>
      <c r="F274" t="s">
        <v>253</v>
      </c>
    </row>
    <row r="275" spans="1:6">
      <c r="A275" s="63" t="s">
        <v>466</v>
      </c>
      <c r="B275" s="50">
        <v>43643.740787037037</v>
      </c>
      <c r="C275" s="31" t="s">
        <v>404</v>
      </c>
      <c r="D275" s="31" t="s">
        <v>405</v>
      </c>
      <c r="F275" t="s">
        <v>406</v>
      </c>
    </row>
    <row r="276" spans="1:6">
      <c r="A276" s="53"/>
      <c r="B276" s="64">
        <v>43648.901122685187</v>
      </c>
      <c r="C276" s="63" t="s">
        <v>212</v>
      </c>
      <c r="D276" s="31" t="s">
        <v>400</v>
      </c>
      <c r="E276" t="s">
        <v>389</v>
      </c>
      <c r="F276" t="s">
        <v>414</v>
      </c>
    </row>
    <row r="277" spans="1:6">
      <c r="A277" s="53"/>
      <c r="B277" s="53"/>
      <c r="C277" s="53"/>
      <c r="D277" s="31" t="s">
        <v>388</v>
      </c>
      <c r="E277" t="s">
        <v>428</v>
      </c>
      <c r="F277" t="s">
        <v>390</v>
      </c>
    </row>
    <row r="278" spans="1:6">
      <c r="A278" s="53"/>
      <c r="B278" s="53"/>
      <c r="C278" s="53"/>
      <c r="D278" s="31" t="s">
        <v>252</v>
      </c>
      <c r="E278">
        <v>0</v>
      </c>
      <c r="F278" t="s">
        <v>253</v>
      </c>
    </row>
    <row r="279" spans="1:6">
      <c r="A279" s="63" t="s">
        <v>230</v>
      </c>
      <c r="B279" s="64">
        <v>43648.935023148151</v>
      </c>
      <c r="C279" s="63" t="s">
        <v>212</v>
      </c>
      <c r="D279" s="31" t="s">
        <v>437</v>
      </c>
      <c r="E279">
        <v>0</v>
      </c>
      <c r="F279" t="s">
        <v>438</v>
      </c>
    </row>
    <row r="280" spans="1:6">
      <c r="A280" s="53"/>
      <c r="B280" s="53"/>
      <c r="C280" s="53"/>
      <c r="D280" s="31" t="s">
        <v>258</v>
      </c>
      <c r="E280" t="s">
        <v>7</v>
      </c>
      <c r="F280" t="s">
        <v>10</v>
      </c>
    </row>
    <row r="281" spans="1:6">
      <c r="A281" s="63" t="s">
        <v>173</v>
      </c>
      <c r="B281" s="50">
        <v>43643.741273148153</v>
      </c>
      <c r="C281" s="31" t="s">
        <v>404</v>
      </c>
      <c r="D281" s="31" t="s">
        <v>405</v>
      </c>
      <c r="F281" t="s">
        <v>406</v>
      </c>
    </row>
    <row r="282" spans="1:6">
      <c r="A282" s="53"/>
      <c r="B282" s="50">
        <v>43649.678749999999</v>
      </c>
      <c r="C282" s="31" t="s">
        <v>212</v>
      </c>
      <c r="D282" s="31" t="s">
        <v>252</v>
      </c>
      <c r="E282">
        <v>0</v>
      </c>
      <c r="F282" t="s">
        <v>253</v>
      </c>
    </row>
    <row r="283" spans="1:6">
      <c r="A283" s="31" t="s">
        <v>467</v>
      </c>
      <c r="B283" s="50">
        <v>43649.67850694443</v>
      </c>
      <c r="C283" s="31" t="s">
        <v>212</v>
      </c>
      <c r="D283" s="31" t="s">
        <v>252</v>
      </c>
      <c r="E283">
        <v>0</v>
      </c>
      <c r="F283" t="s">
        <v>253</v>
      </c>
    </row>
    <row r="284" spans="1:6">
      <c r="A284" s="63" t="s">
        <v>233</v>
      </c>
      <c r="B284" s="64">
        <v>43648.899143518523</v>
      </c>
      <c r="C284" s="63" t="s">
        <v>212</v>
      </c>
      <c r="D284" s="31" t="s">
        <v>292</v>
      </c>
      <c r="E284" t="s">
        <v>468</v>
      </c>
      <c r="F284" t="s">
        <v>469</v>
      </c>
    </row>
    <row r="285" spans="1:6">
      <c r="A285" s="53"/>
      <c r="B285" s="53"/>
      <c r="C285" s="53"/>
      <c r="D285" s="31" t="s">
        <v>258</v>
      </c>
      <c r="E285" t="s">
        <v>7</v>
      </c>
      <c r="F285" t="s">
        <v>7</v>
      </c>
    </row>
    <row r="286" spans="1:6">
      <c r="A286" s="53"/>
      <c r="B286" s="50">
        <v>43649.678379629629</v>
      </c>
      <c r="C286" s="31" t="s">
        <v>212</v>
      </c>
      <c r="D286" s="31" t="s">
        <v>252</v>
      </c>
      <c r="E286">
        <v>0</v>
      </c>
      <c r="F286" t="s">
        <v>253</v>
      </c>
    </row>
    <row r="287" spans="1:6">
      <c r="A287" s="31" t="s">
        <v>175</v>
      </c>
      <c r="B287" s="50">
        <v>43649.67895833333</v>
      </c>
      <c r="C287" s="31" t="s">
        <v>212</v>
      </c>
      <c r="D287" s="31" t="s">
        <v>252</v>
      </c>
      <c r="E287">
        <v>0</v>
      </c>
      <c r="F287" t="s">
        <v>253</v>
      </c>
    </row>
    <row r="288" spans="1:6">
      <c r="A288" s="31" t="s">
        <v>470</v>
      </c>
      <c r="B288" s="50">
        <v>43649.678587962961</v>
      </c>
      <c r="C288" s="31" t="s">
        <v>212</v>
      </c>
      <c r="D288" s="31" t="s">
        <v>252</v>
      </c>
      <c r="E288">
        <v>0</v>
      </c>
      <c r="F288" t="s">
        <v>253</v>
      </c>
    </row>
    <row r="289" spans="1:6">
      <c r="A289" s="63" t="s">
        <v>235</v>
      </c>
      <c r="B289" s="50">
        <v>43649.678831018522</v>
      </c>
      <c r="C289" s="31" t="s">
        <v>212</v>
      </c>
      <c r="D289" s="31" t="s">
        <v>252</v>
      </c>
      <c r="E289">
        <v>0</v>
      </c>
      <c r="F289" t="s">
        <v>253</v>
      </c>
    </row>
    <row r="290" spans="1:6">
      <c r="A290" s="53"/>
      <c r="B290" s="50">
        <v>43664.849409722221</v>
      </c>
      <c r="C290" s="31" t="s">
        <v>206</v>
      </c>
      <c r="D290" s="31" t="s">
        <v>382</v>
      </c>
      <c r="E290" t="s">
        <v>471</v>
      </c>
      <c r="F290" t="s">
        <v>472</v>
      </c>
    </row>
    <row r="291" spans="1:6">
      <c r="A291" s="63" t="s">
        <v>473</v>
      </c>
      <c r="B291" s="50">
        <v>43649.678726851853</v>
      </c>
      <c r="C291" s="31" t="s">
        <v>212</v>
      </c>
      <c r="D291" s="31" t="s">
        <v>252</v>
      </c>
      <c r="E291">
        <v>0</v>
      </c>
      <c r="F291" t="s">
        <v>253</v>
      </c>
    </row>
    <row r="292" spans="1:6">
      <c r="A292" s="53"/>
      <c r="B292" s="50">
        <v>43664.850613425922</v>
      </c>
      <c r="C292" s="31" t="s">
        <v>206</v>
      </c>
      <c r="D292" s="31" t="s">
        <v>263</v>
      </c>
      <c r="E292" t="s">
        <v>474</v>
      </c>
      <c r="F292" t="s">
        <v>475</v>
      </c>
    </row>
    <row r="293" spans="1:6">
      <c r="A293" s="63" t="s">
        <v>476</v>
      </c>
      <c r="B293" s="50">
        <v>43643.74237268517</v>
      </c>
      <c r="C293" s="31" t="s">
        <v>404</v>
      </c>
      <c r="D293" s="31" t="s">
        <v>405</v>
      </c>
      <c r="F293" t="s">
        <v>406</v>
      </c>
    </row>
    <row r="294" spans="1:6">
      <c r="A294" s="53"/>
      <c r="B294" s="50">
        <v>43649.678888888891</v>
      </c>
      <c r="C294" s="31" t="s">
        <v>212</v>
      </c>
      <c r="D294" s="31" t="s">
        <v>252</v>
      </c>
      <c r="E294">
        <v>0</v>
      </c>
      <c r="F294" t="s">
        <v>253</v>
      </c>
    </row>
    <row r="295" spans="1:6">
      <c r="A295" s="63" t="s">
        <v>159</v>
      </c>
      <c r="B295" s="50">
        <v>43643.742731481478</v>
      </c>
      <c r="C295" s="31" t="s">
        <v>404</v>
      </c>
      <c r="D295" s="31" t="s">
        <v>405</v>
      </c>
      <c r="F295" t="s">
        <v>406</v>
      </c>
    </row>
    <row r="296" spans="1:6">
      <c r="A296" s="53"/>
      <c r="B296" s="50">
        <v>43649.678888888891</v>
      </c>
      <c r="C296" s="31" t="s">
        <v>212</v>
      </c>
      <c r="D296" s="31" t="s">
        <v>252</v>
      </c>
      <c r="E296">
        <v>0</v>
      </c>
      <c r="F296" t="s">
        <v>253</v>
      </c>
    </row>
    <row r="297" spans="1:6">
      <c r="A297" s="63" t="s">
        <v>477</v>
      </c>
      <c r="B297" s="50">
        <v>43643.743136574078</v>
      </c>
      <c r="C297" s="31" t="s">
        <v>404</v>
      </c>
      <c r="D297" s="31" t="s">
        <v>405</v>
      </c>
      <c r="F297" t="s">
        <v>406</v>
      </c>
    </row>
    <row r="298" spans="1:6">
      <c r="A298" s="53"/>
      <c r="B298" s="50">
        <v>43649.678449074083</v>
      </c>
      <c r="C298" s="31" t="s">
        <v>212</v>
      </c>
      <c r="D298" s="31" t="s">
        <v>252</v>
      </c>
      <c r="E298">
        <v>0</v>
      </c>
      <c r="F298" t="s">
        <v>253</v>
      </c>
    </row>
    <row r="299" spans="1:6">
      <c r="A299" s="31" t="s">
        <v>478</v>
      </c>
      <c r="B299" s="50">
        <v>43649.678773148153</v>
      </c>
      <c r="C299" s="31" t="s">
        <v>212</v>
      </c>
      <c r="D299" s="31" t="s">
        <v>252</v>
      </c>
      <c r="E299">
        <v>0</v>
      </c>
      <c r="F299" t="s">
        <v>253</v>
      </c>
    </row>
    <row r="300" spans="1:6">
      <c r="A300" s="63" t="s">
        <v>164</v>
      </c>
      <c r="B300" s="50">
        <v>43649.678518518522</v>
      </c>
      <c r="C300" s="31" t="s">
        <v>212</v>
      </c>
      <c r="D300" s="31" t="s">
        <v>252</v>
      </c>
      <c r="E300">
        <v>0</v>
      </c>
      <c r="F300" t="s">
        <v>253</v>
      </c>
    </row>
    <row r="301" spans="1:6">
      <c r="A301" s="53"/>
      <c r="B301" s="50">
        <v>43664.221504629633</v>
      </c>
      <c r="C301" s="31" t="s">
        <v>206</v>
      </c>
      <c r="D301" s="31" t="s">
        <v>255</v>
      </c>
      <c r="E301">
        <v>0</v>
      </c>
      <c r="F301" t="s">
        <v>479</v>
      </c>
    </row>
    <row r="302" spans="1:6">
      <c r="A302" s="31" t="s">
        <v>480</v>
      </c>
      <c r="B302" s="50">
        <v>43649.678391203714</v>
      </c>
      <c r="C302" s="31" t="s">
        <v>212</v>
      </c>
      <c r="D302" s="31" t="s">
        <v>252</v>
      </c>
      <c r="E302">
        <v>0</v>
      </c>
      <c r="F302" t="s">
        <v>253</v>
      </c>
    </row>
    <row r="303" spans="1:6">
      <c r="A303" s="63" t="s">
        <v>161</v>
      </c>
      <c r="B303" s="50">
        <v>43643.74386574074</v>
      </c>
      <c r="C303" s="31" t="s">
        <v>404</v>
      </c>
      <c r="D303" s="31" t="s">
        <v>405</v>
      </c>
      <c r="F303" t="s">
        <v>406</v>
      </c>
    </row>
    <row r="304" spans="1:6">
      <c r="A304" s="53"/>
      <c r="B304" s="50">
        <v>43649.678680555553</v>
      </c>
      <c r="C304" s="31" t="s">
        <v>212</v>
      </c>
      <c r="D304" s="31" t="s">
        <v>252</v>
      </c>
      <c r="E304">
        <v>0</v>
      </c>
      <c r="F304" t="s">
        <v>253</v>
      </c>
    </row>
    <row r="305" spans="1:6">
      <c r="A305" s="31" t="s">
        <v>111</v>
      </c>
      <c r="B305" s="50">
        <v>43649.67869212963</v>
      </c>
      <c r="C305" s="31" t="s">
        <v>212</v>
      </c>
      <c r="D305" s="31" t="s">
        <v>252</v>
      </c>
      <c r="E305">
        <v>0</v>
      </c>
      <c r="F305" t="s">
        <v>253</v>
      </c>
    </row>
    <row r="306" spans="1:6">
      <c r="A306" s="31" t="s">
        <v>481</v>
      </c>
      <c r="B306" s="50">
        <v>43649.678993055553</v>
      </c>
      <c r="C306" s="31" t="s">
        <v>212</v>
      </c>
      <c r="D306" s="31" t="s">
        <v>252</v>
      </c>
      <c r="E306">
        <v>0</v>
      </c>
      <c r="F306" t="s">
        <v>253</v>
      </c>
    </row>
    <row r="307" spans="1:6">
      <c r="A307" s="63" t="s">
        <v>118</v>
      </c>
      <c r="B307" s="50">
        <v>43643.744768518518</v>
      </c>
      <c r="C307" s="31" t="s">
        <v>404</v>
      </c>
      <c r="D307" s="31" t="s">
        <v>405</v>
      </c>
      <c r="F307" t="s">
        <v>406</v>
      </c>
    </row>
    <row r="308" spans="1:6">
      <c r="A308" s="53"/>
      <c r="B308" s="50">
        <v>43643.744976851849</v>
      </c>
      <c r="C308" s="31" t="s">
        <v>404</v>
      </c>
      <c r="D308" s="31" t="s">
        <v>405</v>
      </c>
      <c r="E308" t="s">
        <v>406</v>
      </c>
    </row>
    <row r="309" spans="1:6">
      <c r="A309" s="53"/>
      <c r="B309" s="50">
        <v>43649.678541666668</v>
      </c>
      <c r="C309" s="31" t="s">
        <v>212</v>
      </c>
      <c r="D309" s="31" t="s">
        <v>252</v>
      </c>
      <c r="E309">
        <v>0</v>
      </c>
      <c r="F309" t="s">
        <v>253</v>
      </c>
    </row>
    <row r="310" spans="1:6">
      <c r="A310" s="53"/>
      <c r="B310" s="64">
        <v>43664.21162037037</v>
      </c>
      <c r="C310" s="63" t="s">
        <v>206</v>
      </c>
      <c r="D310" s="31" t="s">
        <v>456</v>
      </c>
      <c r="E310" t="s">
        <v>482</v>
      </c>
      <c r="F310" t="s">
        <v>483</v>
      </c>
    </row>
    <row r="311" spans="1:6">
      <c r="A311" s="53"/>
      <c r="B311" s="53"/>
      <c r="C311" s="53"/>
      <c r="D311" s="31" t="s">
        <v>382</v>
      </c>
      <c r="E311" t="s">
        <v>484</v>
      </c>
      <c r="F311" t="s">
        <v>485</v>
      </c>
    </row>
    <row r="312" spans="1:6">
      <c r="A312" s="31" t="s">
        <v>486</v>
      </c>
      <c r="B312" s="50">
        <v>43649.679027777791</v>
      </c>
      <c r="C312" s="31" t="s">
        <v>212</v>
      </c>
      <c r="D312" s="31" t="s">
        <v>252</v>
      </c>
      <c r="E312">
        <v>0</v>
      </c>
      <c r="F312" t="s">
        <v>253</v>
      </c>
    </row>
    <row r="313" spans="1:6">
      <c r="A313" s="31" t="s">
        <v>238</v>
      </c>
      <c r="B313" s="50">
        <v>43649.678807870368</v>
      </c>
      <c r="C313" s="31" t="s">
        <v>212</v>
      </c>
      <c r="D313" s="31" t="s">
        <v>252</v>
      </c>
      <c r="E313">
        <v>0</v>
      </c>
      <c r="F313" t="s">
        <v>253</v>
      </c>
    </row>
    <row r="314" spans="1:6">
      <c r="A314" s="31" t="s">
        <v>487</v>
      </c>
      <c r="B314" s="50">
        <v>43649.678680555553</v>
      </c>
      <c r="C314" s="31" t="s">
        <v>212</v>
      </c>
      <c r="D314" s="31" t="s">
        <v>252</v>
      </c>
      <c r="E314">
        <v>0</v>
      </c>
      <c r="F314" t="s">
        <v>253</v>
      </c>
    </row>
    <row r="315" spans="1:6">
      <c r="A315" s="63" t="s">
        <v>488</v>
      </c>
      <c r="B315" s="50">
        <v>43643.745821759258</v>
      </c>
      <c r="C315" s="31" t="s">
        <v>404</v>
      </c>
      <c r="D315" s="31" t="s">
        <v>405</v>
      </c>
      <c r="F315" t="s">
        <v>406</v>
      </c>
    </row>
    <row r="316" spans="1:6">
      <c r="A316" s="53"/>
      <c r="B316" s="50">
        <v>43649.678865740738</v>
      </c>
      <c r="C316" s="31" t="s">
        <v>212</v>
      </c>
      <c r="D316" s="31" t="s">
        <v>252</v>
      </c>
      <c r="E316">
        <v>0</v>
      </c>
      <c r="F316" t="s">
        <v>253</v>
      </c>
    </row>
    <row r="317" spans="1:6">
      <c r="A317" s="63" t="s">
        <v>489</v>
      </c>
      <c r="B317" s="50">
        <v>43643.74614583332</v>
      </c>
      <c r="C317" s="31" t="s">
        <v>404</v>
      </c>
      <c r="D317" s="31" t="s">
        <v>405</v>
      </c>
      <c r="F317" t="s">
        <v>406</v>
      </c>
    </row>
    <row r="318" spans="1:6">
      <c r="A318" s="53"/>
      <c r="B318" s="50">
        <v>43648.928483796299</v>
      </c>
      <c r="C318" s="31" t="s">
        <v>212</v>
      </c>
      <c r="D318" s="31" t="s">
        <v>255</v>
      </c>
      <c r="E318">
        <v>0</v>
      </c>
      <c r="F318" t="s">
        <v>356</v>
      </c>
    </row>
    <row r="319" spans="1:6">
      <c r="A319" s="53"/>
      <c r="B319" s="50">
        <v>43648.9461226852</v>
      </c>
      <c r="C319" s="31" t="s">
        <v>206</v>
      </c>
      <c r="D319" s="31" t="s">
        <v>260</v>
      </c>
      <c r="E319" t="s">
        <v>261</v>
      </c>
      <c r="F319" t="s">
        <v>490</v>
      </c>
    </row>
    <row r="320" spans="1:6">
      <c r="A320" s="53"/>
      <c r="B320" s="50">
        <v>43649.678379629629</v>
      </c>
      <c r="C320" s="31" t="s">
        <v>212</v>
      </c>
      <c r="D320" s="31" t="s">
        <v>252</v>
      </c>
      <c r="E320">
        <v>0</v>
      </c>
      <c r="F320" t="s">
        <v>253</v>
      </c>
    </row>
    <row r="321" spans="1:6">
      <c r="A321" s="63" t="s">
        <v>241</v>
      </c>
      <c r="B321" s="50">
        <v>43649.678912037038</v>
      </c>
      <c r="C321" s="31" t="s">
        <v>212</v>
      </c>
      <c r="D321" s="31" t="s">
        <v>252</v>
      </c>
      <c r="E321">
        <v>0</v>
      </c>
      <c r="F321" t="s">
        <v>253</v>
      </c>
    </row>
    <row r="322" spans="1:6">
      <c r="A322" s="53"/>
      <c r="B322" s="64">
        <v>43664.862326388888</v>
      </c>
      <c r="C322" s="63" t="s">
        <v>206</v>
      </c>
      <c r="D322" s="31" t="s">
        <v>491</v>
      </c>
      <c r="E322" t="s">
        <v>492</v>
      </c>
      <c r="F322" t="s">
        <v>389</v>
      </c>
    </row>
    <row r="323" spans="1:6">
      <c r="A323" s="53"/>
      <c r="B323" s="53"/>
      <c r="C323" s="53"/>
      <c r="D323" s="31" t="s">
        <v>260</v>
      </c>
      <c r="E323" t="s">
        <v>261</v>
      </c>
      <c r="F323" t="s">
        <v>445</v>
      </c>
    </row>
    <row r="324" spans="1:6">
      <c r="A324" s="63" t="s">
        <v>493</v>
      </c>
      <c r="B324" s="50">
        <v>43643.749675925923</v>
      </c>
      <c r="C324" s="31" t="s">
        <v>404</v>
      </c>
      <c r="D324" s="31" t="s">
        <v>405</v>
      </c>
      <c r="F324" t="s">
        <v>406</v>
      </c>
    </row>
    <row r="325" spans="1:6">
      <c r="A325" s="53"/>
      <c r="B325" s="50">
        <v>43649.678344907406</v>
      </c>
      <c r="C325" s="31" t="s">
        <v>212</v>
      </c>
      <c r="D325" s="31" t="s">
        <v>252</v>
      </c>
      <c r="E325">
        <v>0</v>
      </c>
      <c r="F325" t="s">
        <v>253</v>
      </c>
    </row>
    <row r="326" spans="1:6">
      <c r="A326" s="63" t="s">
        <v>100</v>
      </c>
      <c r="B326" s="50">
        <v>43643.7502662037</v>
      </c>
      <c r="C326" s="31" t="s">
        <v>404</v>
      </c>
      <c r="D326" s="31" t="s">
        <v>405</v>
      </c>
      <c r="F326" t="s">
        <v>406</v>
      </c>
    </row>
    <row r="327" spans="1:6">
      <c r="A327" s="53"/>
      <c r="B327" s="50">
        <v>43649.678680555553</v>
      </c>
      <c r="C327" s="31" t="s">
        <v>212</v>
      </c>
      <c r="D327" s="31" t="s">
        <v>252</v>
      </c>
      <c r="E327">
        <v>0</v>
      </c>
      <c r="F327" t="s">
        <v>253</v>
      </c>
    </row>
    <row r="328" spans="1:6">
      <c r="A328" s="31" t="s">
        <v>494</v>
      </c>
      <c r="B328" s="50">
        <v>43649.678703703707</v>
      </c>
      <c r="C328" s="31" t="s">
        <v>212</v>
      </c>
      <c r="D328" s="31" t="s">
        <v>252</v>
      </c>
      <c r="E328">
        <v>0</v>
      </c>
      <c r="F328" t="s">
        <v>253</v>
      </c>
    </row>
    <row r="329" spans="1:6">
      <c r="A329" s="31" t="s">
        <v>154</v>
      </c>
      <c r="B329" s="50">
        <v>43649.678576388891</v>
      </c>
      <c r="C329" s="31" t="s">
        <v>212</v>
      </c>
      <c r="D329" s="31" t="s">
        <v>252</v>
      </c>
      <c r="E329">
        <v>0</v>
      </c>
      <c r="F329" t="s">
        <v>253</v>
      </c>
    </row>
    <row r="330" spans="1:6">
      <c r="A330" s="63" t="s">
        <v>166</v>
      </c>
      <c r="B330" s="50">
        <v>43643.752152777779</v>
      </c>
      <c r="C330" s="31" t="s">
        <v>404</v>
      </c>
      <c r="D330" s="31" t="s">
        <v>405</v>
      </c>
      <c r="F330" t="s">
        <v>406</v>
      </c>
    </row>
    <row r="331" spans="1:6">
      <c r="A331" s="53"/>
      <c r="B331" s="64">
        <v>43648.910555555558</v>
      </c>
      <c r="C331" s="63" t="s">
        <v>212</v>
      </c>
      <c r="D331" s="31" t="s">
        <v>400</v>
      </c>
      <c r="E331" t="s">
        <v>59</v>
      </c>
      <c r="F331" t="s">
        <v>390</v>
      </c>
    </row>
    <row r="332" spans="1:6">
      <c r="A332" s="53"/>
      <c r="B332" s="53"/>
      <c r="C332" s="53"/>
      <c r="D332" s="31" t="s">
        <v>282</v>
      </c>
      <c r="E332" t="s">
        <v>432</v>
      </c>
      <c r="F332" t="s">
        <v>431</v>
      </c>
    </row>
    <row r="333" spans="1:6">
      <c r="A333" s="53"/>
      <c r="B333" s="53"/>
      <c r="C333" s="53"/>
      <c r="D333" s="31" t="s">
        <v>252</v>
      </c>
      <c r="E333">
        <v>0</v>
      </c>
      <c r="F333" t="s">
        <v>253</v>
      </c>
    </row>
    <row r="334" spans="1:6">
      <c r="A334" s="63" t="s">
        <v>33</v>
      </c>
      <c r="B334" s="50">
        <v>43644.917881944442</v>
      </c>
      <c r="C334" s="31" t="s">
        <v>212</v>
      </c>
      <c r="D334" s="31" t="s">
        <v>255</v>
      </c>
      <c r="E334">
        <v>0</v>
      </c>
      <c r="F334" t="s">
        <v>495</v>
      </c>
    </row>
    <row r="335" spans="1:6">
      <c r="A335" s="53"/>
      <c r="B335" s="50">
        <v>43644.918298611112</v>
      </c>
      <c r="C335" s="31" t="s">
        <v>212</v>
      </c>
      <c r="D335" s="31" t="s">
        <v>255</v>
      </c>
      <c r="E335" t="s">
        <v>495</v>
      </c>
      <c r="F335">
        <v>0</v>
      </c>
    </row>
    <row r="336" spans="1:6">
      <c r="A336" s="53"/>
      <c r="B336" s="50">
        <v>43649.678414351853</v>
      </c>
      <c r="C336" s="31" t="s">
        <v>212</v>
      </c>
      <c r="D336" s="31" t="s">
        <v>252</v>
      </c>
      <c r="E336">
        <v>0</v>
      </c>
      <c r="F336" t="s">
        <v>253</v>
      </c>
    </row>
    <row r="337" spans="1:6">
      <c r="A337" s="53"/>
      <c r="B337" s="50">
        <v>43664.627002314817</v>
      </c>
      <c r="C337" s="31" t="s">
        <v>206</v>
      </c>
      <c r="D337" s="31" t="s">
        <v>456</v>
      </c>
      <c r="E337" t="s">
        <v>496</v>
      </c>
      <c r="F337" t="s">
        <v>497</v>
      </c>
    </row>
    <row r="338" spans="1:6">
      <c r="A338" s="53"/>
      <c r="B338" s="64">
        <v>43664.62877314815</v>
      </c>
      <c r="C338" s="63" t="s">
        <v>206</v>
      </c>
      <c r="D338" s="31" t="s">
        <v>282</v>
      </c>
      <c r="E338" t="s">
        <v>402</v>
      </c>
      <c r="F338" t="s">
        <v>432</v>
      </c>
    </row>
    <row r="339" spans="1:6">
      <c r="A339" s="53"/>
      <c r="B339" s="53"/>
      <c r="C339" s="53"/>
      <c r="D339" s="31" t="s">
        <v>388</v>
      </c>
      <c r="E339" t="s">
        <v>498</v>
      </c>
      <c r="F339" t="s">
        <v>499</v>
      </c>
    </row>
    <row r="340" spans="1:6">
      <c r="A340" s="63" t="s">
        <v>204</v>
      </c>
      <c r="B340" s="64">
        <v>43648.95828703705</v>
      </c>
      <c r="C340" s="63" t="s">
        <v>206</v>
      </c>
      <c r="D340" s="31" t="s">
        <v>363</v>
      </c>
      <c r="E340" t="s">
        <v>134</v>
      </c>
      <c r="F340" t="s">
        <v>127</v>
      </c>
    </row>
    <row r="341" spans="1:6">
      <c r="A341" s="53"/>
      <c r="B341" s="53"/>
      <c r="C341" s="53"/>
      <c r="D341" s="31" t="s">
        <v>282</v>
      </c>
      <c r="E341" t="s">
        <v>500</v>
      </c>
      <c r="F341" t="s">
        <v>501</v>
      </c>
    </row>
    <row r="342" spans="1:6">
      <c r="A342" s="53"/>
      <c r="B342" s="53"/>
      <c r="C342" s="53"/>
      <c r="D342" s="31" t="s">
        <v>252</v>
      </c>
      <c r="E342">
        <v>0</v>
      </c>
      <c r="F342" t="s">
        <v>253</v>
      </c>
    </row>
    <row r="343" spans="1:6">
      <c r="A343" s="63" t="s">
        <v>39</v>
      </c>
      <c r="B343" s="50">
        <v>43644.917881944442</v>
      </c>
      <c r="C343" s="31" t="s">
        <v>212</v>
      </c>
      <c r="D343" s="31" t="s">
        <v>255</v>
      </c>
      <c r="E343">
        <v>0</v>
      </c>
      <c r="F343" t="s">
        <v>502</v>
      </c>
    </row>
    <row r="344" spans="1:6">
      <c r="A344" s="53"/>
      <c r="B344" s="50">
        <v>43644.918298611112</v>
      </c>
      <c r="C344" s="31" t="s">
        <v>212</v>
      </c>
      <c r="D344" s="31" t="s">
        <v>255</v>
      </c>
      <c r="E344" t="s">
        <v>502</v>
      </c>
      <c r="F344">
        <v>0</v>
      </c>
    </row>
    <row r="345" spans="1:6">
      <c r="A345" s="53"/>
      <c r="B345" s="50">
        <v>43648.966111111113</v>
      </c>
      <c r="C345" s="31" t="s">
        <v>206</v>
      </c>
      <c r="D345" s="31" t="s">
        <v>363</v>
      </c>
      <c r="E345" t="s">
        <v>134</v>
      </c>
      <c r="F345" t="s">
        <v>107</v>
      </c>
    </row>
    <row r="346" spans="1:6">
      <c r="A346" s="53"/>
      <c r="B346" s="50">
        <v>43649.678368055553</v>
      </c>
      <c r="C346" s="31" t="s">
        <v>212</v>
      </c>
      <c r="D346" s="31" t="s">
        <v>252</v>
      </c>
      <c r="E346">
        <v>0</v>
      </c>
      <c r="F346" t="s">
        <v>253</v>
      </c>
    </row>
    <row r="347" spans="1:6">
      <c r="A347" s="31" t="s">
        <v>503</v>
      </c>
      <c r="B347" s="50">
        <v>43649.678854166668</v>
      </c>
      <c r="C347" s="31" t="s">
        <v>212</v>
      </c>
      <c r="D347" s="31" t="s">
        <v>252</v>
      </c>
      <c r="E347">
        <v>0</v>
      </c>
      <c r="F347" t="s">
        <v>253</v>
      </c>
    </row>
    <row r="348" spans="1:6">
      <c r="A348" s="31" t="s">
        <v>504</v>
      </c>
      <c r="B348" s="50">
        <v>43649.678680555553</v>
      </c>
      <c r="C348" s="31" t="s">
        <v>212</v>
      </c>
      <c r="D348" s="31" t="s">
        <v>252</v>
      </c>
      <c r="E348">
        <v>0</v>
      </c>
      <c r="F348" t="s">
        <v>253</v>
      </c>
    </row>
    <row r="349" spans="1:6">
      <c r="A349" s="31" t="s">
        <v>505</v>
      </c>
      <c r="B349" s="50">
        <v>43649.678541666668</v>
      </c>
      <c r="C349" s="31" t="s">
        <v>212</v>
      </c>
      <c r="D349" s="31" t="s">
        <v>252</v>
      </c>
      <c r="E349">
        <v>0</v>
      </c>
      <c r="F349" t="s">
        <v>253</v>
      </c>
    </row>
    <row r="350" spans="1:6">
      <c r="A350" s="31" t="s">
        <v>506</v>
      </c>
      <c r="B350" s="50">
        <v>43649.678437499999</v>
      </c>
      <c r="C350" s="31" t="s">
        <v>212</v>
      </c>
      <c r="D350" s="31" t="s">
        <v>252</v>
      </c>
      <c r="E350">
        <v>0</v>
      </c>
      <c r="F350" t="s">
        <v>253</v>
      </c>
    </row>
    <row r="351" spans="1:6">
      <c r="A351" s="31" t="s">
        <v>507</v>
      </c>
      <c r="B351" s="50">
        <v>43649.678738425922</v>
      </c>
      <c r="C351" s="31" t="s">
        <v>212</v>
      </c>
      <c r="D351" s="31" t="s">
        <v>252</v>
      </c>
      <c r="E351">
        <v>0</v>
      </c>
      <c r="F351" t="s">
        <v>253</v>
      </c>
    </row>
    <row r="352" spans="1:6">
      <c r="A352" s="31" t="s">
        <v>508</v>
      </c>
      <c r="B352" s="50">
        <v>43649.678831018522</v>
      </c>
      <c r="C352" s="31" t="s">
        <v>212</v>
      </c>
      <c r="D352" s="31" t="s">
        <v>252</v>
      </c>
      <c r="E352">
        <v>0</v>
      </c>
      <c r="F352" t="s">
        <v>253</v>
      </c>
    </row>
    <row r="353" spans="1:6">
      <c r="A353" s="31" t="s">
        <v>509</v>
      </c>
      <c r="B353" s="50">
        <v>43649.6788773148</v>
      </c>
      <c r="C353" s="31" t="s">
        <v>212</v>
      </c>
      <c r="D353" s="31" t="s">
        <v>252</v>
      </c>
      <c r="E353">
        <v>0</v>
      </c>
      <c r="F353" t="s">
        <v>253</v>
      </c>
    </row>
    <row r="354" spans="1:6">
      <c r="A354" s="31" t="s">
        <v>510</v>
      </c>
      <c r="B354" s="50">
        <v>43649.678449074083</v>
      </c>
      <c r="C354" s="31" t="s">
        <v>212</v>
      </c>
      <c r="D354" s="31" t="s">
        <v>252</v>
      </c>
      <c r="E354">
        <v>0</v>
      </c>
      <c r="F354" t="s">
        <v>253</v>
      </c>
    </row>
    <row r="355" spans="1:6">
      <c r="A355" s="31" t="s">
        <v>511</v>
      </c>
      <c r="B355" s="50">
        <v>43649.678993055553</v>
      </c>
      <c r="C355" s="31" t="s">
        <v>212</v>
      </c>
      <c r="D355" s="31" t="s">
        <v>252</v>
      </c>
      <c r="E355">
        <v>0</v>
      </c>
      <c r="F355" t="s">
        <v>253</v>
      </c>
    </row>
    <row r="356" spans="1:6">
      <c r="A356" s="31" t="s">
        <v>512</v>
      </c>
      <c r="B356" s="50">
        <v>43649.67900462963</v>
      </c>
      <c r="C356" s="31" t="s">
        <v>212</v>
      </c>
      <c r="D356" s="31" t="s">
        <v>252</v>
      </c>
      <c r="E356">
        <v>0</v>
      </c>
      <c r="F356" t="s">
        <v>253</v>
      </c>
    </row>
    <row r="357" spans="1:6">
      <c r="A357" s="31" t="s">
        <v>513</v>
      </c>
      <c r="B357" s="50">
        <v>43649.678900462961</v>
      </c>
      <c r="C357" s="31" t="s">
        <v>212</v>
      </c>
      <c r="D357" s="31" t="s">
        <v>252</v>
      </c>
      <c r="E357">
        <v>0</v>
      </c>
      <c r="F357" t="s">
        <v>253</v>
      </c>
    </row>
  </sheetData>
  <mergeCells count="139">
    <mergeCell ref="C340:C342"/>
    <mergeCell ref="C254:C255"/>
    <mergeCell ref="C260:C262"/>
    <mergeCell ref="C276:C278"/>
    <mergeCell ref="C279:C280"/>
    <mergeCell ref="C284:C285"/>
    <mergeCell ref="C310:C311"/>
    <mergeCell ref="C322:C323"/>
    <mergeCell ref="C331:C333"/>
    <mergeCell ref="C338:C339"/>
    <mergeCell ref="C186:C187"/>
    <mergeCell ref="C189:C191"/>
    <mergeCell ref="C204:C207"/>
    <mergeCell ref="C208:C209"/>
    <mergeCell ref="C220:C223"/>
    <mergeCell ref="C228:C229"/>
    <mergeCell ref="C236:C237"/>
    <mergeCell ref="C239:C241"/>
    <mergeCell ref="C247:C248"/>
    <mergeCell ref="B284:B285"/>
    <mergeCell ref="B310:B311"/>
    <mergeCell ref="B322:B323"/>
    <mergeCell ref="B331:B333"/>
    <mergeCell ref="B338:B339"/>
    <mergeCell ref="B340:B342"/>
    <mergeCell ref="C11:C12"/>
    <mergeCell ref="C13:C14"/>
    <mergeCell ref="C16:C17"/>
    <mergeCell ref="C19:C20"/>
    <mergeCell ref="C23:C24"/>
    <mergeCell ref="C26:C27"/>
    <mergeCell ref="C32:C33"/>
    <mergeCell ref="C34:C35"/>
    <mergeCell ref="C44:C45"/>
    <mergeCell ref="C55:C56"/>
    <mergeCell ref="C74:C75"/>
    <mergeCell ref="C80:C81"/>
    <mergeCell ref="C93:C94"/>
    <mergeCell ref="C126:C127"/>
    <mergeCell ref="C134:C135"/>
    <mergeCell ref="C164:C168"/>
    <mergeCell ref="C169:C170"/>
    <mergeCell ref="C180:C184"/>
    <mergeCell ref="B220:B223"/>
    <mergeCell ref="B228:B229"/>
    <mergeCell ref="B236:B237"/>
    <mergeCell ref="B239:B241"/>
    <mergeCell ref="B247:B248"/>
    <mergeCell ref="B254:B255"/>
    <mergeCell ref="B260:B262"/>
    <mergeCell ref="B276:B278"/>
    <mergeCell ref="B279:B280"/>
    <mergeCell ref="A340:A342"/>
    <mergeCell ref="A343:A346"/>
    <mergeCell ref="B11:B12"/>
    <mergeCell ref="B13:B14"/>
    <mergeCell ref="B16:B17"/>
    <mergeCell ref="B19:B20"/>
    <mergeCell ref="B23:B24"/>
    <mergeCell ref="B26:B27"/>
    <mergeCell ref="B32:B33"/>
    <mergeCell ref="B34:B35"/>
    <mergeCell ref="B44:B45"/>
    <mergeCell ref="B55:B56"/>
    <mergeCell ref="B74:B75"/>
    <mergeCell ref="B80:B81"/>
    <mergeCell ref="B93:B94"/>
    <mergeCell ref="B126:B127"/>
    <mergeCell ref="B134:B135"/>
    <mergeCell ref="B164:B168"/>
    <mergeCell ref="B169:B170"/>
    <mergeCell ref="B180:B184"/>
    <mergeCell ref="B186:B187"/>
    <mergeCell ref="B189:B191"/>
    <mergeCell ref="B204:B207"/>
    <mergeCell ref="B208:B209"/>
    <mergeCell ref="A303:A304"/>
    <mergeCell ref="A307:A311"/>
    <mergeCell ref="A315:A316"/>
    <mergeCell ref="A317:A320"/>
    <mergeCell ref="A321:A323"/>
    <mergeCell ref="A324:A325"/>
    <mergeCell ref="A326:A327"/>
    <mergeCell ref="A330:A333"/>
    <mergeCell ref="A334:A339"/>
    <mergeCell ref="A279:A280"/>
    <mergeCell ref="A281:A282"/>
    <mergeCell ref="A284:A286"/>
    <mergeCell ref="A289:A290"/>
    <mergeCell ref="A291:A292"/>
    <mergeCell ref="A293:A294"/>
    <mergeCell ref="A295:A296"/>
    <mergeCell ref="A297:A298"/>
    <mergeCell ref="A300:A301"/>
    <mergeCell ref="A242:A243"/>
    <mergeCell ref="A244:A249"/>
    <mergeCell ref="A250:A251"/>
    <mergeCell ref="A252:A256"/>
    <mergeCell ref="A257:A258"/>
    <mergeCell ref="A259:A262"/>
    <mergeCell ref="A265:A267"/>
    <mergeCell ref="A271:A272"/>
    <mergeCell ref="A275:A278"/>
    <mergeCell ref="A213:A214"/>
    <mergeCell ref="A215:A216"/>
    <mergeCell ref="A217:A218"/>
    <mergeCell ref="A219:A223"/>
    <mergeCell ref="A225:A226"/>
    <mergeCell ref="A227:A229"/>
    <mergeCell ref="A230:A234"/>
    <mergeCell ref="A235:A237"/>
    <mergeCell ref="A238:A241"/>
    <mergeCell ref="A159:A170"/>
    <mergeCell ref="A171:A172"/>
    <mergeCell ref="A173:A174"/>
    <mergeCell ref="A175:A187"/>
    <mergeCell ref="A188:A191"/>
    <mergeCell ref="A192:A200"/>
    <mergeCell ref="A201:A202"/>
    <mergeCell ref="A203:A209"/>
    <mergeCell ref="A210:A212"/>
    <mergeCell ref="A80:A82"/>
    <mergeCell ref="A93:A95"/>
    <mergeCell ref="A116:A117"/>
    <mergeCell ref="A124:A125"/>
    <mergeCell ref="A126:A128"/>
    <mergeCell ref="A134:A136"/>
    <mergeCell ref="A148:A149"/>
    <mergeCell ref="A150:A152"/>
    <mergeCell ref="A155:A156"/>
    <mergeCell ref="A4:A9"/>
    <mergeCell ref="A10:A14"/>
    <mergeCell ref="A15:A17"/>
    <mergeCell ref="A18:A21"/>
    <mergeCell ref="A22:A27"/>
    <mergeCell ref="A28:A35"/>
    <mergeCell ref="A44:A46"/>
    <mergeCell ref="A55:A57"/>
    <mergeCell ref="A74:A7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Intro</vt:lpstr>
      <vt:lpstr>Table 1</vt:lpstr>
      <vt:lpstr>Table 2</vt:lpstr>
      <vt:lpstr>Table 3</vt:lpstr>
      <vt:lpstr>Table 4</vt:lpstr>
      <vt:lpstr>Table 6</vt:lpstr>
      <vt:lpstr>Table 7</vt:lpstr>
      <vt:lpstr>Table 8</vt:lpstr>
      <vt:lpstr>Table 9</vt:lpstr>
      <vt:lpstr>Fig. 1 Running Graph</vt:lpstr>
      <vt:lpstr>All Active Risks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robm</cp:lastModifiedBy>
  <dcterms:created xsi:type="dcterms:W3CDTF">2006-09-16T00:00:00Z</dcterms:created>
  <dcterms:modified xsi:type="dcterms:W3CDTF">2019-07-29T20:29:07Z</dcterms:modified>
</cp:coreProperties>
</file>