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activeX/activeX2.xml" ContentType="application/vnd.ms-office.activeX+xml"/>
  <Override PartName="/xl/activeX/activeX2.bin" ContentType="application/vnd.ms-office.activeX"/>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gessner\Desktop\"/>
    </mc:Choice>
  </mc:AlternateContent>
  <bookViews>
    <workbookView xWindow="0" yWindow="0" windowWidth="23040" windowHeight="9204" tabRatio="876" firstSheet="11" activeTab="11"/>
  </bookViews>
  <sheets>
    <sheet name="Interlock (2)" sheetId="1" r:id="rId1"/>
    <sheet name="Interlock" sheetId="2" r:id="rId2"/>
    <sheet name="Hazards in Risk Register" sheetId="3" r:id="rId3"/>
    <sheet name="High Hazard List" sheetId="4" r:id="rId4"/>
    <sheet name="Sheet1" sheetId="22" r:id="rId5"/>
    <sheet name="Serious Hazard List" sheetId="5" r:id="rId6"/>
    <sheet name="Hazards List" sheetId="6" r:id="rId7"/>
    <sheet name="Summit Facility" sheetId="7" r:id="rId8"/>
    <sheet name="M1M3" sheetId="8" r:id="rId9"/>
    <sheet name="M2" sheetId="9" r:id="rId10"/>
    <sheet name="Harris-M2 Cart" sheetId="30" r:id="rId11"/>
    <sheet name="Harris-M2Cell Assembly" sheetId="31" r:id="rId12"/>
    <sheet name="Coating" sheetId="10" r:id="rId13"/>
    <sheet name="VA-Coating" sheetId="28" r:id="rId14"/>
    <sheet name="Dome" sheetId="11" r:id="rId15"/>
    <sheet name="EIE Dome" sheetId="24" r:id="rId16"/>
    <sheet name="VA-Washing Station" sheetId="26" r:id="rId17"/>
    <sheet name="Camera Rooms" sheetId="12" r:id="rId18"/>
    <sheet name="Mount and Pier" sheetId="13" r:id="rId19"/>
    <sheet name="EA-TMA" sheetId="29" r:id="rId20"/>
    <sheet name="Camera on Telescope" sheetId="14" r:id="rId21"/>
    <sheet name="calibration" sheetId="15" r:id="rId22"/>
    <sheet name="Base Facility" sheetId="16" r:id="rId23"/>
    <sheet name="Construction Site" sheetId="17" r:id="rId24"/>
  </sheets>
  <externalReferences>
    <externalReference r:id="rId25"/>
  </externalReferences>
  <definedNames>
    <definedName name="_xlnm._FilterDatabase" localSheetId="15" hidden="1">'EIE Dome'!$A$7:$Z$7</definedName>
    <definedName name="_xlnm._FilterDatabase" localSheetId="6" hidden="1">'Hazards List'!$A$9:$J$260</definedName>
    <definedName name="_xlnm._FilterDatabase" localSheetId="9" hidden="1">'M2'!$B$1:$H$25</definedName>
    <definedName name="_xlnm._FilterDatabase" localSheetId="18" hidden="1">'Mount and Pier'!$G$1:$G$68</definedName>
    <definedName name="_xlnm._FilterDatabase" localSheetId="13" hidden="1">'VA-Coating'!$A$8:$BW$183</definedName>
    <definedName name="_xlnm._FilterDatabase" localSheetId="16" hidden="1">'VA-Washing Station'!$A$8:$BW$54</definedName>
    <definedName name="Aufenthaltsdauer" localSheetId="13">#REF!</definedName>
    <definedName name="Aufenthaltsdauer">#REF!</definedName>
    <definedName name="Begrenzungsmöglichkeit" localSheetId="13">#REF!</definedName>
    <definedName name="Begrenzungsmöglichkeit">#REF!</definedName>
    <definedName name="Eintrittswahrscheinlichkeit" localSheetId="13">#REF!</definedName>
    <definedName name="Eintrittswahrscheinlichkeit">#REF!</definedName>
    <definedName name="jg" localSheetId="13">#REF!</definedName>
    <definedName name="jg">#REF!</definedName>
    <definedName name="Lebensphase" localSheetId="13">#REF!</definedName>
    <definedName name="Lebensphase">#REF!</definedName>
    <definedName name="Lebensphasen" localSheetId="13">#REF!</definedName>
    <definedName name="Lebensphasen">#REF!</definedName>
    <definedName name="OLE_LINK1" localSheetId="15">'EIE Dome'!$A$7</definedName>
    <definedName name="_xlnm.Print_Area" localSheetId="15">'EIE Dome'!$A$92:$M$104</definedName>
    <definedName name="_xlnm.Print_Area" localSheetId="10">'Harris-M2 Cart'!$A$1:$Q$42</definedName>
    <definedName name="_xlnm.Print_Area" localSheetId="11">'Harris-M2Cell Assembly'!$F$1:$Q$21</definedName>
    <definedName name="_xlnm.Print_Area" localSheetId="13">'VA-Coating'!$A$1:$BW$45</definedName>
    <definedName name="_xlnm.Print_Area" localSheetId="16">'VA-Washing Station'!$A$1:$BW$54</definedName>
    <definedName name="_xlnm.Print_Titles" localSheetId="15">'EIE Dome'!$1:$7</definedName>
    <definedName name="_xlnm.Print_Titles" localSheetId="13">'VA-Coating'!$A:$A,'VA-Coating'!$6:$8</definedName>
    <definedName name="_xlnm.Print_Titles" localSheetId="16">'VA-Washing Station'!$A:$A,'VA-Washing Station'!$6:$8</definedName>
    <definedName name="Risikobeurteilung_H10" localSheetId="13">#REF!</definedName>
    <definedName name="Risikobeurteilung_H10">#REF!</definedName>
    <definedName name="Schadensausmaß" localSheetId="13">#REF!</definedName>
    <definedName name="Schadensausmaß">#REF!</definedName>
    <definedName name="Z_1F472304_9C1C_4B70_A843_75624AD2DDF7_.wvu.FilterData" localSheetId="6" hidden="1">'Hazards List'!$A$9:$J$188</definedName>
    <definedName name="Z_1F472304_9C1C_4B70_A843_75624AD2DDF7_.wvu.FilterData" localSheetId="9" hidden="1">'M2'!$B$1:$H$25</definedName>
    <definedName name="Z_1F472304_9C1C_4B70_A843_75624AD2DDF7_.wvu.FilterData" localSheetId="18" hidden="1">'Mount and Pier'!$B$1:$Z$67</definedName>
    <definedName name="Z_1F472304_9C1C_4B70_A843_75624AD2DDF7_.wvu.Rows" localSheetId="6" hidden="1">'Hazards List'!$11:$59,'Hazards List'!$61:$80,'Hazards List'!$82:$102,'Hazards List'!$104:$122,'Hazards List'!$139:$171,'Hazards List'!$174:$188</definedName>
    <definedName name="Z_47023082_66C0_4F7B_8463_547DD0FD8156_.wvu.FilterData" localSheetId="6" hidden="1">'Hazards List'!$A$9:$J$260</definedName>
    <definedName name="Z_47023082_66C0_4F7B_8463_547DD0FD8156_.wvu.FilterData" localSheetId="9" hidden="1">'M2'!$B$1:$H$25</definedName>
    <definedName name="Z_47023082_66C0_4F7B_8463_547DD0FD8156_.wvu.FilterData" localSheetId="18" hidden="1">'Mount and Pier'!$G$1:$G$68</definedName>
    <definedName name="Z_47023082_66C0_4F7B_8463_547DD0FD8156_.wvu.Rows" localSheetId="6" hidden="1">'Hazards List'!$11:$59,'Hazards List'!$61:$80,'Hazards List'!$82:$102,'Hazards List'!$104:$137,'Hazards List'!$139:$172,'Hazards List'!$174:$188,'Hazards List'!$190:$225,'Hazards List'!$227:$248,'Hazards List'!$250:$260</definedName>
    <definedName name="Z_A78C0979_9BC8_4B25_B49C_6C9D156FE6DA_.wvu.Cols" localSheetId="6" hidden="1">'Hazards List'!$D:$D,'Hazards List'!$F:$F</definedName>
    <definedName name="Z_A78C0979_9BC8_4B25_B49C_6C9D156FE6DA_.wvu.Cols" localSheetId="9" hidden="1">'M2'!$I:$I,'M2'!$S:$W</definedName>
    <definedName name="Z_A78C0979_9BC8_4B25_B49C_6C9D156FE6DA_.wvu.FilterData" localSheetId="6" hidden="1">'Hazards List'!$A$9:$J$188</definedName>
    <definedName name="Z_A78C0979_9BC8_4B25_B49C_6C9D156FE6DA_.wvu.FilterData" localSheetId="9" hidden="1">'M2'!$B$1:$H$25</definedName>
    <definedName name="Z_A78C0979_9BC8_4B25_B49C_6C9D156FE6DA_.wvu.FilterData" localSheetId="18" hidden="1">'Mount and Pier'!$B$1:$Z$67</definedName>
    <definedName name="Z_A78C0979_9BC8_4B25_B49C_6C9D156FE6DA_.wvu.Rows" localSheetId="6" hidden="1">'Hazards List'!$11:$59,'Hazards List'!$61:$80,'Hazards List'!$82:$102,'Hazards List'!$104:$122,'Hazards List'!$139:$171,'Hazards List'!$174:$188,'Hazards List'!$190:$225,'Hazards List'!$227:$248</definedName>
    <definedName name="Z_C038A17F_6E16_40FA_94C4_C33FA9628714_.wvu.Cols" localSheetId="9" hidden="1">'M2'!$I:$I,'M2'!$S:$W</definedName>
    <definedName name="Z_C038A17F_6E16_40FA_94C4_C33FA9628714_.wvu.FilterData" localSheetId="6" hidden="1">'Hazards List'!$A$9:$J$188</definedName>
    <definedName name="Z_C038A17F_6E16_40FA_94C4_C33FA9628714_.wvu.FilterData" localSheetId="9" hidden="1">'M2'!$B$1:$H$25</definedName>
    <definedName name="Z_C038A17F_6E16_40FA_94C4_C33FA9628714_.wvu.FilterData" localSheetId="18" hidden="1">'Mount and Pier'!$B$1:$Z$67</definedName>
    <definedName name="Z_C038A17F_6E16_40FA_94C4_C33FA9628714_.wvu.Rows" localSheetId="6" hidden="1">'Hazards List'!$11:$59,'Hazards List'!$61:$80,'Hazards List'!$82:$102,'Hazards List'!$104:$122,'Hazards List'!$139:$171,'Hazards List'!$174:$188,'Hazards List'!$190:$225,'Hazards List'!$227:$248,'Hazards List'!$250:$260</definedName>
    <definedName name="Z_F303A4F1_407D_4D90_8001_6BD66E901407_.wvu.FilterData" localSheetId="6" hidden="1">'Hazards List'!$A$9:$J$260</definedName>
    <definedName name="Z_F303A4F1_407D_4D90_8001_6BD66E901407_.wvu.FilterData" localSheetId="9" hidden="1">'M2'!$B$1:$H$25</definedName>
    <definedName name="Z_F303A4F1_407D_4D90_8001_6BD66E901407_.wvu.FilterData" localSheetId="18" hidden="1">'Mount and Pier'!$G$1:$G$68</definedName>
    <definedName name="Z_F303A4F1_407D_4D90_8001_6BD66E901407_.wvu.Rows" localSheetId="6" hidden="1">'Hazards List'!$11:$59,'Hazards List'!$61:$80,'Hazards List'!$82:$102,'Hazards List'!$104:$137,'Hazards List'!$139:$172,'Hazards List'!$174:$188,'Hazards List'!$190:$225,'Hazards List'!$227:$248</definedName>
  </definedNames>
  <calcPr calcId="162913"/>
  <customWorkbookViews>
    <customWorkbookView name="jsebag - Personal View" guid="{F303A4F1-407D-4D90-8001-6BD66E901407}" mergeInterval="0" personalView="1" maximized="1" xWindow="-8" yWindow="-8" windowWidth="2064" windowHeight="1128" tabRatio="876" activeSheetId="6"/>
    <customWorkbookView name="cgessner - Personal View" guid="{47023082-66C0-4F7B-8463-547DD0FD8156}" mergeInterval="0" personalView="1" maximized="1" xWindow="1591" yWindow="-9" windowWidth="1938" windowHeight="1098" tabRatio="876" activeSheetId="13"/>
    <customWorkbookView name="gessner - Personal View" guid="{C038A17F-6E16-40FA-94C4-C33FA9628714}" mergeInterval="0" personalView="1" xWindow="10" yWindow="37" windowWidth="1902" windowHeight="804" tabRatio="897" activeSheetId="11"/>
    <customWorkbookView name="Jacques Sebag - Personal View" guid="{A78C0979-9BC8-4B25-B49C-6C9D156FE6DA}" mergeInterval="0" personalView="1" maximized="1" xWindow="1" yWindow="1" windowWidth="1759" windowHeight="895" tabRatio="716" activeSheetId="4"/>
    <customWorkbookView name="Chuck Gessner - Personal View" guid="{1F472304-9C1C-4B70-A843-75624AD2DDF7}" mergeInterval="0" personalView="1" maximized="1" windowWidth="1637" windowHeight="669" tabRatio="716" activeSheetId="13"/>
  </customWorkbookViews>
  <pivotCaches>
    <pivotCache cacheId="0" r:id="rId26"/>
    <pivotCache cacheId="1" r:id="rId27"/>
  </pivotCaches>
</workbook>
</file>

<file path=xl/calcChain.xml><?xml version="1.0" encoding="utf-8"?>
<calcChain xmlns="http://schemas.openxmlformats.org/spreadsheetml/2006/main">
  <c r="AZ183" i="28" l="1"/>
  <c r="AB183" i="28"/>
  <c r="R183" i="28"/>
  <c r="AZ182" i="28"/>
  <c r="AB182" i="28"/>
  <c r="R182" i="28"/>
  <c r="AZ181" i="28"/>
  <c r="AB181" i="28"/>
  <c r="R181" i="28"/>
  <c r="AZ180" i="28"/>
  <c r="AB180" i="28"/>
  <c r="R180" i="28"/>
  <c r="AZ179" i="28"/>
  <c r="AB179" i="28"/>
  <c r="R179" i="28"/>
  <c r="AZ178" i="28"/>
  <c r="AB178" i="28"/>
  <c r="R178" i="28"/>
  <c r="AZ177" i="28"/>
  <c r="AB177" i="28"/>
  <c r="R177" i="28"/>
  <c r="AZ176" i="28"/>
  <c r="AB176" i="28"/>
  <c r="R176" i="28"/>
  <c r="AZ175" i="28"/>
  <c r="AB175" i="28"/>
  <c r="R175" i="28"/>
  <c r="AZ174" i="28"/>
  <c r="AB174" i="28"/>
  <c r="R174" i="28"/>
  <c r="AZ173" i="28"/>
  <c r="AB173" i="28"/>
  <c r="R173" i="28"/>
  <c r="AZ172" i="28"/>
  <c r="AB172" i="28"/>
  <c r="R172" i="28"/>
  <c r="AZ171" i="28"/>
  <c r="AB171" i="28"/>
  <c r="R171" i="28"/>
  <c r="AZ170" i="28"/>
  <c r="AB170" i="28"/>
  <c r="R170" i="28"/>
  <c r="AZ169" i="28"/>
  <c r="AB169" i="28"/>
  <c r="R169" i="28"/>
  <c r="AZ168" i="28"/>
  <c r="AB168" i="28"/>
  <c r="R168" i="28"/>
  <c r="AZ167" i="28"/>
  <c r="AB167" i="28"/>
  <c r="R167" i="28"/>
  <c r="AZ166" i="28"/>
  <c r="AB166" i="28"/>
  <c r="R166" i="28"/>
  <c r="AZ165" i="28"/>
  <c r="AB165" i="28"/>
  <c r="R165" i="28"/>
  <c r="AZ164" i="28"/>
  <c r="AB164" i="28"/>
  <c r="R164" i="28"/>
  <c r="AZ163" i="28"/>
  <c r="AB163" i="28"/>
  <c r="R163" i="28"/>
  <c r="AZ162" i="28"/>
  <c r="AB162" i="28"/>
  <c r="R162" i="28"/>
  <c r="AZ161" i="28"/>
  <c r="AB161" i="28"/>
  <c r="R161" i="28"/>
  <c r="AZ160" i="28"/>
  <c r="AB160" i="28"/>
  <c r="R160" i="28"/>
  <c r="AZ159" i="28"/>
  <c r="AB159" i="28"/>
  <c r="R159" i="28"/>
  <c r="AZ158" i="28"/>
  <c r="AB158" i="28"/>
  <c r="R158" i="28"/>
  <c r="AZ157" i="28"/>
  <c r="AB157" i="28"/>
  <c r="R157" i="28"/>
  <c r="AZ156" i="28"/>
  <c r="AB156" i="28"/>
  <c r="R156" i="28"/>
  <c r="R155" i="28"/>
  <c r="AZ154" i="28"/>
  <c r="AB154" i="28"/>
  <c r="R154" i="28"/>
  <c r="AZ153" i="28"/>
  <c r="AB153" i="28"/>
  <c r="R153" i="28"/>
  <c r="AZ152" i="28"/>
  <c r="AB152" i="28"/>
  <c r="R152" i="28"/>
  <c r="AZ151" i="28"/>
  <c r="AB151" i="28"/>
  <c r="R151" i="28"/>
  <c r="AZ150" i="28"/>
  <c r="AB150" i="28"/>
  <c r="R150" i="28"/>
  <c r="AZ149" i="28"/>
  <c r="AB149" i="28"/>
  <c r="R149" i="28"/>
  <c r="AZ148" i="28"/>
  <c r="AB148" i="28"/>
  <c r="R148" i="28"/>
  <c r="AZ147" i="28"/>
  <c r="AB147" i="28"/>
  <c r="R147" i="28"/>
  <c r="AZ146" i="28"/>
  <c r="AB146" i="28"/>
  <c r="R146" i="28"/>
  <c r="AZ145" i="28"/>
  <c r="AB145" i="28"/>
  <c r="R145" i="28"/>
  <c r="AZ144" i="28"/>
  <c r="AB144" i="28"/>
  <c r="R144" i="28"/>
  <c r="AZ143" i="28"/>
  <c r="AB143" i="28"/>
  <c r="R143" i="28"/>
  <c r="AZ142" i="28"/>
  <c r="AB142" i="28"/>
  <c r="R142" i="28"/>
  <c r="AZ141" i="28"/>
  <c r="AB141" i="28"/>
  <c r="R141" i="28"/>
  <c r="AZ140" i="28"/>
  <c r="AB140" i="28"/>
  <c r="R140" i="28"/>
  <c r="AZ139" i="28"/>
  <c r="AB139" i="28"/>
  <c r="R139" i="28"/>
  <c r="AZ138" i="28"/>
  <c r="AB138" i="28"/>
  <c r="R138" i="28"/>
  <c r="AZ137" i="28"/>
  <c r="AB137" i="28"/>
  <c r="R137" i="28"/>
  <c r="AZ136" i="28"/>
  <c r="AB136" i="28"/>
  <c r="R136" i="28"/>
  <c r="AZ135" i="28"/>
  <c r="AB135" i="28"/>
  <c r="R135" i="28"/>
  <c r="AZ134" i="28"/>
  <c r="AB134" i="28"/>
  <c r="R134" i="28"/>
  <c r="AZ133" i="28"/>
  <c r="AB133" i="28"/>
  <c r="R133" i="28"/>
  <c r="AZ132" i="28"/>
  <c r="AB132" i="28"/>
  <c r="R132" i="28"/>
  <c r="AZ131" i="28"/>
  <c r="AB131" i="28"/>
  <c r="R131" i="28"/>
  <c r="AZ130" i="28"/>
  <c r="AB130" i="28"/>
  <c r="R130" i="28"/>
  <c r="AZ129" i="28"/>
  <c r="AB129" i="28"/>
  <c r="R129" i="28"/>
  <c r="AZ128" i="28"/>
  <c r="AB128" i="28"/>
  <c r="R128" i="28"/>
  <c r="AZ127" i="28"/>
  <c r="AB127" i="28"/>
  <c r="R127" i="28"/>
  <c r="AZ126" i="28"/>
  <c r="AB126" i="28"/>
  <c r="R126" i="28"/>
  <c r="AZ125" i="28"/>
  <c r="AB125" i="28"/>
  <c r="R125" i="28"/>
  <c r="AZ124" i="28"/>
  <c r="AB124" i="28"/>
  <c r="R124" i="28"/>
  <c r="AZ123" i="28"/>
  <c r="AB123" i="28"/>
  <c r="R123" i="28"/>
  <c r="AZ122" i="28"/>
  <c r="AB122" i="28"/>
  <c r="R122" i="28"/>
  <c r="AZ121" i="28"/>
  <c r="AB121" i="28"/>
  <c r="R121" i="28"/>
  <c r="AZ120" i="28"/>
  <c r="AB120" i="28"/>
  <c r="R120" i="28"/>
  <c r="AZ119" i="28"/>
  <c r="AB119" i="28"/>
  <c r="R119" i="28"/>
  <c r="AZ118" i="28"/>
  <c r="AB118" i="28"/>
  <c r="R118" i="28"/>
  <c r="AZ117" i="28"/>
  <c r="AB117" i="28"/>
  <c r="R117" i="28"/>
  <c r="AZ116" i="28"/>
  <c r="AB116" i="28"/>
  <c r="R116" i="28"/>
  <c r="AZ115" i="28"/>
  <c r="AB115" i="28"/>
  <c r="R115" i="28"/>
  <c r="AZ114" i="28"/>
  <c r="AB114" i="28"/>
  <c r="R114" i="28"/>
  <c r="AZ113" i="28"/>
  <c r="AB113" i="28"/>
  <c r="R113" i="28"/>
  <c r="AZ112" i="28"/>
  <c r="AB112" i="28"/>
  <c r="R112" i="28"/>
  <c r="AZ111" i="28"/>
  <c r="AB111" i="28"/>
  <c r="R111" i="28"/>
  <c r="AZ110" i="28"/>
  <c r="AB110" i="28"/>
  <c r="R110" i="28"/>
  <c r="AZ109" i="28"/>
  <c r="AB109" i="28"/>
  <c r="R109" i="28"/>
  <c r="AZ108" i="28"/>
  <c r="AB108" i="28"/>
  <c r="R108" i="28"/>
  <c r="AZ107" i="28"/>
  <c r="AB107" i="28"/>
  <c r="R107" i="28"/>
  <c r="AZ106" i="28"/>
  <c r="AB106" i="28"/>
  <c r="R106" i="28"/>
  <c r="AZ105" i="28"/>
  <c r="AB105" i="28"/>
  <c r="R105" i="28"/>
  <c r="AZ104" i="28"/>
  <c r="AB104" i="28"/>
  <c r="R104" i="28"/>
  <c r="AZ103" i="28"/>
  <c r="AB103" i="28"/>
  <c r="R103" i="28"/>
  <c r="AZ102" i="28"/>
  <c r="AB102" i="28"/>
  <c r="R102" i="28"/>
  <c r="AZ101" i="28"/>
  <c r="AB101" i="28"/>
  <c r="R101" i="28"/>
  <c r="AZ100" i="28"/>
  <c r="AB100" i="28"/>
  <c r="R100" i="28"/>
  <c r="AZ99" i="28"/>
  <c r="AB99" i="28"/>
  <c r="R99" i="28"/>
  <c r="AZ98" i="28"/>
  <c r="AB98" i="28"/>
  <c r="R98" i="28"/>
  <c r="AZ97" i="28"/>
  <c r="AB97" i="28"/>
  <c r="R97" i="28"/>
  <c r="AZ96" i="28"/>
  <c r="AB96" i="28"/>
  <c r="R96" i="28"/>
  <c r="AZ95" i="28"/>
  <c r="AB95" i="28"/>
  <c r="R95" i="28"/>
  <c r="AZ94" i="28"/>
  <c r="AB94" i="28"/>
  <c r="R94" i="28"/>
  <c r="AZ93" i="28"/>
  <c r="AB93" i="28"/>
  <c r="R93" i="28"/>
  <c r="AZ92" i="28"/>
  <c r="AB92" i="28"/>
  <c r="R92" i="28"/>
  <c r="AZ91" i="28"/>
  <c r="AB91" i="28"/>
  <c r="R91" i="28"/>
  <c r="AZ90" i="28"/>
  <c r="AB90" i="28"/>
  <c r="R90" i="28"/>
  <c r="AZ89" i="28"/>
  <c r="AB89" i="28"/>
  <c r="R89" i="28"/>
  <c r="AZ88" i="28"/>
  <c r="AB88" i="28"/>
  <c r="R88" i="28"/>
  <c r="AZ87" i="28"/>
  <c r="AB87" i="28"/>
  <c r="R87" i="28"/>
  <c r="AZ86" i="28"/>
  <c r="AB86" i="28"/>
  <c r="R86" i="28"/>
  <c r="AZ85" i="28"/>
  <c r="AB85" i="28"/>
  <c r="R85" i="28"/>
  <c r="AZ84" i="28"/>
  <c r="AB84" i="28"/>
  <c r="R84" i="28"/>
  <c r="AZ83" i="28"/>
  <c r="AB83" i="28"/>
  <c r="R83" i="28"/>
  <c r="AZ82" i="28"/>
  <c r="AB82" i="28"/>
  <c r="R82" i="28"/>
  <c r="AZ81" i="28"/>
  <c r="AB81" i="28"/>
  <c r="R81" i="28"/>
  <c r="AZ80" i="28"/>
  <c r="AB80" i="28"/>
  <c r="R80" i="28"/>
  <c r="AZ79" i="28"/>
  <c r="AB79" i="28"/>
  <c r="R79" i="28"/>
  <c r="AZ78" i="28"/>
  <c r="AB78" i="28"/>
  <c r="R78" i="28"/>
  <c r="AZ77" i="28"/>
  <c r="AB77" i="28"/>
  <c r="R77" i="28"/>
  <c r="AB76" i="28"/>
  <c r="R76" i="28"/>
  <c r="AB75" i="28"/>
  <c r="R75" i="28"/>
  <c r="AZ74" i="28"/>
  <c r="AB74" i="28"/>
  <c r="R74" i="28"/>
  <c r="AZ73" i="28"/>
  <c r="AB73" i="28"/>
  <c r="R73" i="28"/>
  <c r="AZ72" i="28"/>
  <c r="AB72" i="28"/>
  <c r="R72" i="28"/>
  <c r="AZ71" i="28"/>
  <c r="AB71" i="28"/>
  <c r="R71" i="28"/>
  <c r="AZ70" i="28"/>
  <c r="AB70" i="28"/>
  <c r="R70" i="28"/>
  <c r="AZ69" i="28"/>
  <c r="AB69" i="28"/>
  <c r="R69" i="28"/>
  <c r="AZ68" i="28"/>
  <c r="AB68" i="28"/>
  <c r="R68" i="28"/>
  <c r="AZ67" i="28"/>
  <c r="AB67" i="28"/>
  <c r="R67" i="28"/>
  <c r="AZ66" i="28"/>
  <c r="AB66" i="28"/>
  <c r="R66" i="28"/>
  <c r="AZ65" i="28"/>
  <c r="AB65" i="28"/>
  <c r="R65" i="28"/>
  <c r="AZ64" i="28"/>
  <c r="AB64" i="28"/>
  <c r="R64" i="28"/>
  <c r="AZ63" i="28"/>
  <c r="AB63" i="28"/>
  <c r="R63" i="28"/>
  <c r="AZ62" i="28"/>
  <c r="AB62" i="28"/>
  <c r="R62" i="28"/>
  <c r="AZ61" i="28"/>
  <c r="AB61" i="28"/>
  <c r="R61" i="28"/>
  <c r="AZ60" i="28"/>
  <c r="AB60" i="28"/>
  <c r="R60" i="28"/>
  <c r="AZ59" i="28"/>
  <c r="AB59" i="28"/>
  <c r="R59" i="28"/>
  <c r="AZ58" i="28"/>
  <c r="AB58" i="28"/>
  <c r="R58" i="28"/>
  <c r="AZ57" i="28"/>
  <c r="AB57" i="28"/>
  <c r="R57" i="28"/>
  <c r="AZ56" i="28"/>
  <c r="AB56" i="28"/>
  <c r="R56" i="28"/>
  <c r="AZ55" i="28"/>
  <c r="AB55" i="28"/>
  <c r="R55" i="28"/>
  <c r="AZ54" i="28"/>
  <c r="AB54" i="28"/>
  <c r="R54" i="28"/>
  <c r="AZ53" i="28"/>
  <c r="AB53" i="28"/>
  <c r="R53" i="28"/>
  <c r="AZ52" i="28"/>
  <c r="AB52" i="28"/>
  <c r="R52" i="28"/>
  <c r="AZ51" i="28"/>
  <c r="AB51" i="28"/>
  <c r="R51" i="28"/>
  <c r="AZ50" i="28"/>
  <c r="AB50" i="28"/>
  <c r="R50" i="28"/>
  <c r="AZ49" i="28"/>
  <c r="AB49" i="28"/>
  <c r="R49" i="28"/>
  <c r="AZ48" i="28"/>
  <c r="AB48" i="28"/>
  <c r="R48" i="28"/>
  <c r="AB47" i="28"/>
  <c r="R47" i="28"/>
  <c r="AZ46" i="28"/>
  <c r="AB46" i="28"/>
  <c r="R46" i="28"/>
  <c r="AZ45" i="28"/>
  <c r="AB45" i="28"/>
  <c r="R45" i="28"/>
  <c r="AZ44" i="28"/>
  <c r="AB44" i="28"/>
  <c r="R44" i="28"/>
  <c r="AZ43" i="28"/>
  <c r="AB43" i="28"/>
  <c r="R43" i="28"/>
  <c r="AZ42" i="28"/>
  <c r="AB42" i="28"/>
  <c r="R42" i="28"/>
  <c r="AZ41" i="28"/>
  <c r="AB41" i="28"/>
  <c r="R41" i="28"/>
  <c r="AZ40" i="28"/>
  <c r="AB40" i="28"/>
  <c r="R40" i="28"/>
  <c r="AZ39" i="28"/>
  <c r="AB39" i="28"/>
  <c r="R39" i="28"/>
  <c r="AZ38" i="28"/>
  <c r="AB38" i="28"/>
  <c r="R38" i="28"/>
  <c r="AZ37" i="28"/>
  <c r="AB37" i="28"/>
  <c r="R37" i="28"/>
  <c r="AB36" i="28"/>
  <c r="R36" i="28"/>
  <c r="AZ35" i="28"/>
  <c r="AB35" i="28"/>
  <c r="R35" i="28"/>
  <c r="AZ34" i="28"/>
  <c r="AB34" i="28"/>
  <c r="R34" i="28"/>
  <c r="AZ33" i="28"/>
  <c r="AB33" i="28"/>
  <c r="R33" i="28"/>
  <c r="AZ32" i="28"/>
  <c r="AB32" i="28"/>
  <c r="R32" i="28"/>
  <c r="AZ31" i="28"/>
  <c r="AB31" i="28"/>
  <c r="R31" i="28"/>
  <c r="AZ30" i="28"/>
  <c r="AB30" i="28"/>
  <c r="R30" i="28"/>
  <c r="AZ29" i="28"/>
  <c r="AB29" i="28"/>
  <c r="R29" i="28"/>
  <c r="AZ28" i="28"/>
  <c r="AB28" i="28"/>
  <c r="R28" i="28"/>
  <c r="AZ27" i="28"/>
  <c r="AB27" i="28"/>
  <c r="R27" i="28"/>
  <c r="AZ26" i="28"/>
  <c r="AB26" i="28"/>
  <c r="R26" i="28"/>
  <c r="AZ25" i="28"/>
  <c r="AB25" i="28"/>
  <c r="R25" i="28"/>
  <c r="AZ24" i="28"/>
  <c r="AB24" i="28"/>
  <c r="R24" i="28"/>
  <c r="AZ23" i="28"/>
  <c r="AB23" i="28"/>
  <c r="R23" i="28"/>
  <c r="AZ22" i="28"/>
  <c r="AB22" i="28"/>
  <c r="R22" i="28"/>
  <c r="AZ21" i="28"/>
  <c r="AB21" i="28"/>
  <c r="R21" i="28"/>
  <c r="AZ20" i="28"/>
  <c r="AB20" i="28"/>
  <c r="R20" i="28"/>
  <c r="AZ19" i="28"/>
  <c r="AB19" i="28"/>
  <c r="R19" i="28"/>
  <c r="AZ18" i="28"/>
  <c r="AB18" i="28"/>
  <c r="R18" i="28"/>
  <c r="AZ17" i="28"/>
  <c r="AB17" i="28"/>
  <c r="R17" i="28"/>
  <c r="AZ16" i="28"/>
  <c r="AB16" i="28"/>
  <c r="R16" i="28"/>
  <c r="AZ15" i="28"/>
  <c r="AB15" i="28"/>
  <c r="R15" i="28"/>
  <c r="AZ14" i="28"/>
  <c r="AB14" i="28"/>
  <c r="R14" i="28"/>
  <c r="AZ13" i="28"/>
  <c r="AB13" i="28"/>
  <c r="R13" i="28"/>
  <c r="AZ12" i="28"/>
  <c r="AB12" i="28"/>
  <c r="R12" i="28"/>
  <c r="AZ11" i="28"/>
  <c r="AB11" i="28"/>
  <c r="R11"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B10" i="28"/>
  <c r="R10" i="28"/>
  <c r="AZ9" i="28"/>
  <c r="AB9" i="28"/>
  <c r="R9" i="28"/>
  <c r="A9" i="28"/>
  <c r="BQ3" i="28"/>
  <c r="U3" i="28"/>
  <c r="AB54" i="26" l="1"/>
  <c r="R54" i="26"/>
  <c r="AZ53" i="26"/>
  <c r="AB53" i="26"/>
  <c r="R53" i="26"/>
  <c r="AZ52" i="26"/>
  <c r="AB52" i="26"/>
  <c r="R52" i="26"/>
  <c r="AB51" i="26"/>
  <c r="R51" i="26"/>
  <c r="AB50" i="26"/>
  <c r="R50" i="26"/>
  <c r="AB49" i="26"/>
  <c r="R49" i="26"/>
  <c r="AB48" i="26"/>
  <c r="R48" i="26"/>
  <c r="AB47" i="26"/>
  <c r="R47" i="26"/>
  <c r="AZ46" i="26"/>
  <c r="AB46" i="26"/>
  <c r="R46" i="26"/>
  <c r="AZ45" i="26"/>
  <c r="AB45" i="26"/>
  <c r="R45" i="26"/>
  <c r="AZ44" i="26"/>
  <c r="AB44" i="26"/>
  <c r="R44" i="26"/>
  <c r="AZ43" i="26"/>
  <c r="AB43" i="26"/>
  <c r="R43" i="26"/>
  <c r="AZ42" i="26"/>
  <c r="AB42" i="26"/>
  <c r="R42" i="26"/>
  <c r="AZ41" i="26"/>
  <c r="AB41" i="26"/>
  <c r="R41" i="26"/>
  <c r="AZ40" i="26"/>
  <c r="AB40" i="26"/>
  <c r="R40" i="26"/>
  <c r="AZ39" i="26"/>
  <c r="AB39" i="26"/>
  <c r="R39" i="26"/>
  <c r="AZ38" i="26"/>
  <c r="AB38" i="26"/>
  <c r="R38" i="26"/>
  <c r="AZ37" i="26"/>
  <c r="AB37" i="26"/>
  <c r="R37" i="26"/>
  <c r="AB36" i="26"/>
  <c r="R36" i="26"/>
  <c r="AB35" i="26"/>
  <c r="R35" i="26"/>
  <c r="AB34" i="26"/>
  <c r="R34" i="26"/>
  <c r="AB33" i="26"/>
  <c r="R33" i="26"/>
  <c r="AB32" i="26"/>
  <c r="R32" i="26"/>
  <c r="AB31" i="26"/>
  <c r="R31" i="26"/>
  <c r="AB30" i="26"/>
  <c r="R30" i="26"/>
  <c r="AB29" i="26"/>
  <c r="R29" i="26"/>
  <c r="AB28" i="26"/>
  <c r="R28" i="26"/>
  <c r="AB27" i="26"/>
  <c r="R27" i="26"/>
  <c r="AB26" i="26"/>
  <c r="R26" i="26"/>
  <c r="AB25" i="26"/>
  <c r="R25" i="26"/>
  <c r="AB24" i="26"/>
  <c r="R24" i="26"/>
  <c r="AB23" i="26"/>
  <c r="R23" i="26"/>
  <c r="AB22" i="26"/>
  <c r="R22" i="26"/>
  <c r="AB21" i="26"/>
  <c r="R21" i="26"/>
  <c r="AB20" i="26"/>
  <c r="R20" i="26"/>
  <c r="AB19" i="26"/>
  <c r="R19" i="26"/>
  <c r="AZ18" i="26"/>
  <c r="AB18" i="26"/>
  <c r="R18" i="26"/>
  <c r="AZ17" i="26"/>
  <c r="AB17" i="26"/>
  <c r="R17" i="26"/>
  <c r="AZ16" i="26"/>
  <c r="AB16" i="26"/>
  <c r="R16" i="26"/>
  <c r="AZ15" i="26"/>
  <c r="AB15" i="26"/>
  <c r="R15" i="26"/>
  <c r="AZ14" i="26"/>
  <c r="AB14" i="26"/>
  <c r="R14" i="26"/>
  <c r="AZ13" i="26"/>
  <c r="AB13" i="26"/>
  <c r="R13" i="26"/>
  <c r="AZ12" i="26"/>
  <c r="AB12" i="26"/>
  <c r="R12" i="26"/>
  <c r="AZ11" i="26"/>
  <c r="AB11" i="26"/>
  <c r="R11" i="26"/>
  <c r="AZ10" i="26"/>
  <c r="AB10" i="26"/>
  <c r="R10" i="26"/>
  <c r="AZ9" i="26"/>
  <c r="AB9" i="26"/>
  <c r="R9" i="26"/>
  <c r="BQ3" i="26"/>
  <c r="AS3" i="26"/>
  <c r="U3" i="26"/>
  <c r="R157" i="24" l="1"/>
  <c r="S157" i="24" s="1"/>
  <c r="Q157" i="24"/>
  <c r="O157" i="24"/>
  <c r="K157" i="24"/>
  <c r="L157" i="24" s="1"/>
  <c r="J157" i="24"/>
  <c r="H157" i="24"/>
  <c r="R156" i="24"/>
  <c r="S156" i="24" s="1"/>
  <c r="Q156" i="24"/>
  <c r="O156" i="24"/>
  <c r="K156" i="24"/>
  <c r="L156" i="24" s="1"/>
  <c r="J156" i="24"/>
  <c r="H156" i="24"/>
  <c r="R155" i="24"/>
  <c r="S155" i="24" s="1"/>
  <c r="Q155" i="24"/>
  <c r="O155" i="24"/>
  <c r="K155" i="24"/>
  <c r="L155" i="24" s="1"/>
  <c r="J155" i="24"/>
  <c r="H155" i="24"/>
  <c r="R154" i="24"/>
  <c r="S154" i="24" s="1"/>
  <c r="Q154" i="24"/>
  <c r="O154" i="24"/>
  <c r="K154" i="24"/>
  <c r="L154" i="24" s="1"/>
  <c r="J154" i="24"/>
  <c r="H154" i="24"/>
  <c r="R153" i="24"/>
  <c r="S153" i="24" s="1"/>
  <c r="Q153" i="24"/>
  <c r="O153" i="24"/>
  <c r="K153" i="24"/>
  <c r="L153" i="24" s="1"/>
  <c r="J153" i="24"/>
  <c r="H153" i="24"/>
  <c r="R152" i="24"/>
  <c r="S152" i="24" s="1"/>
  <c r="Q152" i="24"/>
  <c r="O152" i="24"/>
  <c r="K152" i="24"/>
  <c r="L152" i="24" s="1"/>
  <c r="J152" i="24"/>
  <c r="H152" i="24"/>
  <c r="R151" i="24"/>
  <c r="S151" i="24" s="1"/>
  <c r="Q151" i="24"/>
  <c r="O151" i="24"/>
  <c r="K151" i="24"/>
  <c r="L151" i="24" s="1"/>
  <c r="J151" i="24"/>
  <c r="H151" i="24"/>
  <c r="R150" i="24"/>
  <c r="S150" i="24" s="1"/>
  <c r="Q150" i="24"/>
  <c r="O150" i="24"/>
  <c r="K150" i="24"/>
  <c r="L150" i="24" s="1"/>
  <c r="J150" i="24"/>
  <c r="H150" i="24"/>
  <c r="R149" i="24"/>
  <c r="S149" i="24" s="1"/>
  <c r="Q149" i="24"/>
  <c r="O149" i="24"/>
  <c r="K149" i="24"/>
  <c r="L149" i="24" s="1"/>
  <c r="J149" i="24"/>
  <c r="H149" i="24"/>
  <c r="R148" i="24"/>
  <c r="S148" i="24" s="1"/>
  <c r="Q148" i="24"/>
  <c r="O148" i="24"/>
  <c r="K148" i="24"/>
  <c r="L148" i="24" s="1"/>
  <c r="J148" i="24"/>
  <c r="H148" i="24"/>
  <c r="R147" i="24"/>
  <c r="S147" i="24" s="1"/>
  <c r="Q147" i="24"/>
  <c r="O147" i="24"/>
  <c r="K147" i="24"/>
  <c r="L147" i="24" s="1"/>
  <c r="J147" i="24"/>
  <c r="H147" i="24"/>
  <c r="R146" i="24"/>
  <c r="S146" i="24" s="1"/>
  <c r="Q146" i="24"/>
  <c r="O146" i="24"/>
  <c r="K146" i="24"/>
  <c r="L146" i="24" s="1"/>
  <c r="J146" i="24"/>
  <c r="H146" i="24"/>
  <c r="R145" i="24"/>
  <c r="S145" i="24" s="1"/>
  <c r="Q145" i="24"/>
  <c r="O145" i="24"/>
  <c r="K145" i="24"/>
  <c r="L145" i="24" s="1"/>
  <c r="J145" i="24"/>
  <c r="H145" i="24"/>
  <c r="R144" i="24"/>
  <c r="S144" i="24" s="1"/>
  <c r="Q144" i="24"/>
  <c r="O144" i="24"/>
  <c r="K144" i="24"/>
  <c r="L144" i="24" s="1"/>
  <c r="J144" i="24"/>
  <c r="H144" i="24"/>
  <c r="R143" i="24"/>
  <c r="S143" i="24" s="1"/>
  <c r="Q143" i="24"/>
  <c r="O143" i="24"/>
  <c r="K143" i="24"/>
  <c r="L143" i="24" s="1"/>
  <c r="J143" i="24"/>
  <c r="H143" i="24"/>
  <c r="R142" i="24"/>
  <c r="S142" i="24" s="1"/>
  <c r="Q142" i="24"/>
  <c r="O142" i="24"/>
  <c r="K142" i="24"/>
  <c r="L142" i="24" s="1"/>
  <c r="J142" i="24"/>
  <c r="H142" i="24"/>
  <c r="R141" i="24"/>
  <c r="S141" i="24" s="1"/>
  <c r="Q141" i="24"/>
  <c r="O141" i="24"/>
  <c r="K141" i="24"/>
  <c r="L141" i="24" s="1"/>
  <c r="J141" i="24"/>
  <c r="H141" i="24"/>
  <c r="R140" i="24"/>
  <c r="S140" i="24" s="1"/>
  <c r="Q140" i="24"/>
  <c r="O140" i="24"/>
  <c r="K140" i="24"/>
  <c r="L140" i="24" s="1"/>
  <c r="J140" i="24"/>
  <c r="H140" i="24"/>
  <c r="R139" i="24"/>
  <c r="S139" i="24" s="1"/>
  <c r="Q139" i="24"/>
  <c r="O139" i="24"/>
  <c r="K139" i="24"/>
  <c r="L139" i="24" s="1"/>
  <c r="J139" i="24"/>
  <c r="H139" i="24"/>
  <c r="R138" i="24"/>
  <c r="S138" i="24" s="1"/>
  <c r="Q138" i="24"/>
  <c r="O138" i="24"/>
  <c r="K138" i="24"/>
  <c r="L138" i="24" s="1"/>
  <c r="J138" i="24"/>
  <c r="H138" i="24"/>
  <c r="R137" i="24"/>
  <c r="S137" i="24" s="1"/>
  <c r="Q137" i="24"/>
  <c r="O137" i="24"/>
  <c r="K137" i="24"/>
  <c r="L137" i="24" s="1"/>
  <c r="J137" i="24"/>
  <c r="H137" i="24"/>
  <c r="R136" i="24"/>
  <c r="S136" i="24" s="1"/>
  <c r="Q136" i="24"/>
  <c r="O136" i="24"/>
  <c r="K136" i="24"/>
  <c r="L136" i="24" s="1"/>
  <c r="J136" i="24"/>
  <c r="H136" i="24"/>
  <c r="R135" i="24"/>
  <c r="S135" i="24" s="1"/>
  <c r="Q135" i="24"/>
  <c r="O135" i="24"/>
  <c r="K135" i="24"/>
  <c r="L135" i="24" s="1"/>
  <c r="J135" i="24"/>
  <c r="H135" i="24"/>
  <c r="R134" i="24"/>
  <c r="S134" i="24" s="1"/>
  <c r="Q134" i="24"/>
  <c r="O134" i="24"/>
  <c r="K134" i="24"/>
  <c r="L134" i="24" s="1"/>
  <c r="J134" i="24"/>
  <c r="H134" i="24"/>
  <c r="R133" i="24"/>
  <c r="S133" i="24" s="1"/>
  <c r="Q133" i="24"/>
  <c r="O133" i="24"/>
  <c r="K133" i="24"/>
  <c r="L133" i="24" s="1"/>
  <c r="J133" i="24"/>
  <c r="H133" i="24"/>
  <c r="R132" i="24"/>
  <c r="S132" i="24" s="1"/>
  <c r="Q132" i="24"/>
  <c r="O132" i="24"/>
  <c r="K132" i="24"/>
  <c r="L132" i="24" s="1"/>
  <c r="J132" i="24"/>
  <c r="H132" i="24"/>
  <c r="R131" i="24"/>
  <c r="S131" i="24" s="1"/>
  <c r="Q131" i="24"/>
  <c r="O131" i="24"/>
  <c r="K131" i="24"/>
  <c r="L131" i="24" s="1"/>
  <c r="J131" i="24"/>
  <c r="H131" i="24"/>
  <c r="R130" i="24"/>
  <c r="S130" i="24" s="1"/>
  <c r="Q130" i="24"/>
  <c r="O130" i="24"/>
  <c r="K130" i="24"/>
  <c r="L130" i="24" s="1"/>
  <c r="J130" i="24"/>
  <c r="H130" i="24"/>
  <c r="R129" i="24"/>
  <c r="S129" i="24" s="1"/>
  <c r="Q129" i="24"/>
  <c r="O129" i="24"/>
  <c r="K129" i="24"/>
  <c r="L129" i="24" s="1"/>
  <c r="J129" i="24"/>
  <c r="H129" i="24"/>
  <c r="R128" i="24"/>
  <c r="S128" i="24" s="1"/>
  <c r="Q128" i="24"/>
  <c r="O128" i="24"/>
  <c r="K128" i="24"/>
  <c r="L128" i="24" s="1"/>
  <c r="J128" i="24"/>
  <c r="H128" i="24"/>
  <c r="R127" i="24"/>
  <c r="S127" i="24" s="1"/>
  <c r="Q127" i="24"/>
  <c r="O127" i="24"/>
  <c r="K127" i="24"/>
  <c r="L127" i="24" s="1"/>
  <c r="J127" i="24"/>
  <c r="H127" i="24"/>
  <c r="R126" i="24"/>
  <c r="S126" i="24" s="1"/>
  <c r="Q126" i="24"/>
  <c r="O126" i="24"/>
  <c r="K126" i="24"/>
  <c r="L126" i="24" s="1"/>
  <c r="J126" i="24"/>
  <c r="H126" i="24"/>
  <c r="R125" i="24"/>
  <c r="S125" i="24" s="1"/>
  <c r="Q125" i="24"/>
  <c r="O125" i="24"/>
  <c r="K125" i="24"/>
  <c r="L125" i="24" s="1"/>
  <c r="J125" i="24"/>
  <c r="H125" i="24"/>
  <c r="R124" i="24"/>
  <c r="S124" i="24" s="1"/>
  <c r="Q124" i="24"/>
  <c r="O124" i="24"/>
  <c r="K124" i="24"/>
  <c r="L124" i="24" s="1"/>
  <c r="J124" i="24"/>
  <c r="H124" i="24"/>
  <c r="R123" i="24"/>
  <c r="S123" i="24" s="1"/>
  <c r="Q123" i="24"/>
  <c r="O123" i="24"/>
  <c r="K123" i="24"/>
  <c r="L123" i="24" s="1"/>
  <c r="J123" i="24"/>
  <c r="H123" i="24"/>
  <c r="R122" i="24"/>
  <c r="S122" i="24" s="1"/>
  <c r="Q122" i="24"/>
  <c r="O122" i="24"/>
  <c r="K122" i="24"/>
  <c r="L122" i="24" s="1"/>
  <c r="J122" i="24"/>
  <c r="H122" i="24"/>
  <c r="R121" i="24"/>
  <c r="S121" i="24" s="1"/>
  <c r="Q121" i="24"/>
  <c r="O121" i="24"/>
  <c r="K121" i="24"/>
  <c r="L121" i="24" s="1"/>
  <c r="J121" i="24"/>
  <c r="H121" i="24"/>
  <c r="R120" i="24"/>
  <c r="S120" i="24" s="1"/>
  <c r="Q120" i="24"/>
  <c r="O120" i="24"/>
  <c r="K120" i="24"/>
  <c r="L120" i="24" s="1"/>
  <c r="J120" i="24"/>
  <c r="H120" i="24"/>
  <c r="R119" i="24"/>
  <c r="S119" i="24" s="1"/>
  <c r="Q119" i="24"/>
  <c r="O119" i="24"/>
  <c r="K119" i="24"/>
  <c r="L119" i="24" s="1"/>
  <c r="J119" i="24"/>
  <c r="H119" i="24"/>
  <c r="R118" i="24"/>
  <c r="S118" i="24" s="1"/>
  <c r="Q118" i="24"/>
  <c r="O118" i="24"/>
  <c r="K118" i="24"/>
  <c r="L118" i="24" s="1"/>
  <c r="J118" i="24"/>
  <c r="H118" i="24"/>
  <c r="R117" i="24"/>
  <c r="S117" i="24" s="1"/>
  <c r="Q117" i="24"/>
  <c r="O117" i="24"/>
  <c r="K117" i="24"/>
  <c r="L117" i="24" s="1"/>
  <c r="J117" i="24"/>
  <c r="H117" i="24"/>
  <c r="R116" i="24"/>
  <c r="S116" i="24" s="1"/>
  <c r="Q116" i="24"/>
  <c r="O116" i="24"/>
  <c r="K116" i="24"/>
  <c r="L116" i="24" s="1"/>
  <c r="J116" i="24"/>
  <c r="H116" i="24"/>
  <c r="R115" i="24"/>
  <c r="S115" i="24" s="1"/>
  <c r="Q115" i="24"/>
  <c r="O115" i="24"/>
  <c r="L115" i="24"/>
  <c r="K115" i="24"/>
  <c r="J115" i="24"/>
  <c r="H115" i="24"/>
  <c r="S114" i="24"/>
  <c r="R114" i="24"/>
  <c r="Q114" i="24"/>
  <c r="O114" i="24"/>
  <c r="L114" i="24"/>
  <c r="K114" i="24"/>
  <c r="J114" i="24"/>
  <c r="H114" i="24"/>
  <c r="S113" i="24"/>
  <c r="R113" i="24"/>
  <c r="Q113" i="24"/>
  <c r="O113" i="24"/>
  <c r="L113" i="24"/>
  <c r="K113" i="24"/>
  <c r="J113" i="24"/>
  <c r="H113" i="24"/>
  <c r="S112" i="24"/>
  <c r="R112" i="24"/>
  <c r="Q112" i="24"/>
  <c r="O112" i="24"/>
  <c r="L112" i="24"/>
  <c r="K112" i="24"/>
  <c r="J112" i="24"/>
  <c r="H112" i="24"/>
  <c r="S111" i="24"/>
  <c r="R111" i="24"/>
  <c r="Q111" i="24"/>
  <c r="O111" i="24"/>
  <c r="L111" i="24"/>
  <c r="K111" i="24"/>
  <c r="J111" i="24"/>
  <c r="H111" i="24"/>
  <c r="S110" i="24"/>
  <c r="R110" i="24"/>
  <c r="Q110" i="24"/>
  <c r="O110" i="24"/>
  <c r="L110" i="24"/>
  <c r="K110" i="24"/>
  <c r="J110" i="24"/>
  <c r="H110" i="24"/>
  <c r="S109" i="24"/>
  <c r="R109" i="24"/>
  <c r="Q109" i="24"/>
  <c r="O109" i="24"/>
  <c r="L109" i="24"/>
  <c r="K109" i="24"/>
  <c r="J109" i="24"/>
  <c r="H109" i="24"/>
  <c r="S108" i="24"/>
  <c r="R108" i="24"/>
  <c r="Q108" i="24"/>
  <c r="O108" i="24"/>
  <c r="L108" i="24"/>
  <c r="K108" i="24"/>
  <c r="J108" i="24"/>
  <c r="H108" i="24"/>
  <c r="S107" i="24"/>
  <c r="R107" i="24"/>
  <c r="Q107" i="24"/>
  <c r="O107" i="24"/>
  <c r="L107" i="24"/>
  <c r="K107" i="24"/>
  <c r="J107" i="24"/>
  <c r="H107" i="24"/>
  <c r="S106" i="24"/>
  <c r="R106" i="24"/>
  <c r="Q106" i="24"/>
  <c r="O106" i="24"/>
  <c r="L106" i="24"/>
  <c r="K106" i="24"/>
  <c r="J106" i="24"/>
  <c r="H106" i="24"/>
  <c r="S105" i="24"/>
  <c r="R105" i="24"/>
  <c r="Q105" i="24"/>
  <c r="O105" i="24"/>
  <c r="L105" i="24"/>
  <c r="K105" i="24"/>
  <c r="J105" i="24"/>
  <c r="H105" i="24"/>
  <c r="S104" i="24"/>
  <c r="R104" i="24"/>
  <c r="Q104" i="24"/>
  <c r="O104" i="24"/>
  <c r="L104" i="24"/>
  <c r="K104" i="24"/>
  <c r="J104" i="24"/>
  <c r="H104" i="24"/>
  <c r="S103" i="24"/>
  <c r="R103" i="24"/>
  <c r="Q103" i="24"/>
  <c r="O103" i="24"/>
  <c r="L103" i="24"/>
  <c r="K103" i="24"/>
  <c r="J103" i="24"/>
  <c r="H103" i="24"/>
  <c r="S102" i="24"/>
  <c r="R102" i="24"/>
  <c r="Q102" i="24"/>
  <c r="O102" i="24"/>
  <c r="L102" i="24"/>
  <c r="K102" i="24"/>
  <c r="J102" i="24"/>
  <c r="H102" i="24"/>
  <c r="S101" i="24"/>
  <c r="R101" i="24"/>
  <c r="Q101" i="24"/>
  <c r="O101" i="24"/>
  <c r="L101" i="24"/>
  <c r="K101" i="24"/>
  <c r="J101" i="24"/>
  <c r="H101" i="24"/>
  <c r="S100" i="24"/>
  <c r="R100" i="24"/>
  <c r="Q100" i="24"/>
  <c r="O100" i="24"/>
  <c r="L100" i="24"/>
  <c r="K100" i="24"/>
  <c r="J100" i="24"/>
  <c r="H100" i="24"/>
  <c r="S99" i="24"/>
  <c r="R99" i="24"/>
  <c r="Q99" i="24"/>
  <c r="O99" i="24"/>
  <c r="L99" i="24"/>
  <c r="K99" i="24"/>
  <c r="J99" i="24"/>
  <c r="H99" i="24"/>
  <c r="S98" i="24"/>
  <c r="R98" i="24"/>
  <c r="Q98" i="24"/>
  <c r="O98" i="24"/>
  <c r="L98" i="24"/>
  <c r="K98" i="24"/>
  <c r="J98" i="24"/>
  <c r="H98" i="24"/>
  <c r="S97" i="24"/>
  <c r="R97" i="24"/>
  <c r="Q97" i="24"/>
  <c r="O97" i="24"/>
  <c r="L97" i="24"/>
  <c r="K97" i="24"/>
  <c r="J97" i="24"/>
  <c r="H97" i="24"/>
  <c r="S96" i="24"/>
  <c r="R96" i="24"/>
  <c r="Q96" i="24"/>
  <c r="O96" i="24"/>
  <c r="L96" i="24"/>
  <c r="K96" i="24"/>
  <c r="J96" i="24"/>
  <c r="H96" i="24"/>
  <c r="S95" i="24"/>
  <c r="R95" i="24"/>
  <c r="Q95" i="24"/>
  <c r="O95" i="24"/>
  <c r="L95" i="24"/>
  <c r="K95" i="24"/>
  <c r="J95" i="24"/>
  <c r="H95" i="24"/>
  <c r="S94" i="24"/>
  <c r="R94" i="24"/>
  <c r="Q94" i="24"/>
  <c r="O94" i="24"/>
  <c r="L94" i="24"/>
  <c r="K94" i="24"/>
  <c r="J94" i="24"/>
  <c r="H94" i="24"/>
  <c r="S93" i="24"/>
  <c r="R93" i="24"/>
  <c r="Q93" i="24"/>
  <c r="O93" i="24"/>
  <c r="L93" i="24"/>
  <c r="K93" i="24"/>
  <c r="J93" i="24"/>
  <c r="H93" i="24"/>
  <c r="S92" i="24"/>
  <c r="R92" i="24"/>
  <c r="Q92" i="24"/>
  <c r="O92" i="24"/>
  <c r="L92" i="24"/>
  <c r="K92" i="24"/>
  <c r="J92" i="24"/>
  <c r="H92" i="24"/>
  <c r="S91" i="24"/>
  <c r="R91" i="24"/>
  <c r="Q91" i="24"/>
  <c r="O91" i="24"/>
  <c r="L91" i="24"/>
  <c r="K91" i="24"/>
  <c r="J91" i="24"/>
  <c r="H91" i="24"/>
  <c r="S90" i="24"/>
  <c r="R90" i="24"/>
  <c r="Q90" i="24"/>
  <c r="O90" i="24"/>
  <c r="L90" i="24"/>
  <c r="K90" i="24"/>
  <c r="J90" i="24"/>
  <c r="H90" i="24"/>
  <c r="S89" i="24"/>
  <c r="R89" i="24"/>
  <c r="Q89" i="24"/>
  <c r="O89" i="24"/>
  <c r="L89" i="24"/>
  <c r="K89" i="24"/>
  <c r="J89" i="24"/>
  <c r="H89" i="24"/>
  <c r="S88" i="24"/>
  <c r="R88" i="24"/>
  <c r="Q88" i="24"/>
  <c r="O88" i="24"/>
  <c r="L88" i="24"/>
  <c r="K88" i="24"/>
  <c r="J88" i="24"/>
  <c r="H88" i="24"/>
  <c r="S87" i="24"/>
  <c r="R87" i="24"/>
  <c r="Q87" i="24"/>
  <c r="O87" i="24"/>
  <c r="L87" i="24"/>
  <c r="K87" i="24"/>
  <c r="J87" i="24"/>
  <c r="H87" i="24"/>
  <c r="S86" i="24"/>
  <c r="R86" i="24"/>
  <c r="Q86" i="24"/>
  <c r="O86" i="24"/>
  <c r="L86" i="24"/>
  <c r="K86" i="24"/>
  <c r="J86" i="24"/>
  <c r="H86" i="24"/>
  <c r="S85" i="24"/>
  <c r="R85" i="24"/>
  <c r="Q85" i="24"/>
  <c r="O85" i="24"/>
  <c r="L85" i="24"/>
  <c r="K85" i="24"/>
  <c r="J85" i="24"/>
  <c r="H85" i="24"/>
  <c r="S84" i="24"/>
  <c r="R84" i="24"/>
  <c r="Q84" i="24"/>
  <c r="O84" i="24"/>
  <c r="L84" i="24"/>
  <c r="K84" i="24"/>
  <c r="J84" i="24"/>
  <c r="H84" i="24"/>
  <c r="S83" i="24"/>
  <c r="R83" i="24"/>
  <c r="Q83" i="24"/>
  <c r="O83" i="24"/>
  <c r="L83" i="24"/>
  <c r="K83" i="24"/>
  <c r="J83" i="24"/>
  <c r="H83" i="24"/>
  <c r="S82" i="24"/>
  <c r="R82" i="24"/>
  <c r="Q82" i="24"/>
  <c r="O82" i="24"/>
  <c r="L82" i="24"/>
  <c r="K82" i="24"/>
  <c r="J82" i="24"/>
  <c r="H82" i="24"/>
  <c r="S81" i="24"/>
  <c r="R81" i="24"/>
  <c r="Q81" i="24"/>
  <c r="O81" i="24"/>
  <c r="L81" i="24"/>
  <c r="K81" i="24"/>
  <c r="J81" i="24"/>
  <c r="H81" i="24"/>
  <c r="S80" i="24"/>
  <c r="R80" i="24"/>
  <c r="Q80" i="24"/>
  <c r="O80" i="24"/>
  <c r="L80" i="24"/>
  <c r="K80" i="24"/>
  <c r="J80" i="24"/>
  <c r="H80" i="24"/>
  <c r="S79" i="24"/>
  <c r="R79" i="24"/>
  <c r="Q79" i="24"/>
  <c r="O79" i="24"/>
  <c r="L79" i="24"/>
  <c r="K79" i="24"/>
  <c r="J79" i="24"/>
  <c r="H79" i="24"/>
  <c r="S78" i="24"/>
  <c r="R78" i="24"/>
  <c r="Q78" i="24"/>
  <c r="O78" i="24"/>
  <c r="L78" i="24"/>
  <c r="K78" i="24"/>
  <c r="J78" i="24"/>
  <c r="H78" i="24"/>
  <c r="S77" i="24"/>
  <c r="R77" i="24"/>
  <c r="Q77" i="24"/>
  <c r="O77" i="24"/>
  <c r="L77" i="24"/>
  <c r="K77" i="24"/>
  <c r="J77" i="24"/>
  <c r="H77" i="24"/>
  <c r="S76" i="24"/>
  <c r="R76" i="24"/>
  <c r="Q76" i="24"/>
  <c r="O76" i="24"/>
  <c r="L76" i="24"/>
  <c r="K76" i="24"/>
  <c r="J76" i="24"/>
  <c r="H76" i="24"/>
  <c r="S75" i="24"/>
  <c r="R75" i="24"/>
  <c r="Q75" i="24"/>
  <c r="O75" i="24"/>
  <c r="L75" i="24"/>
  <c r="K75" i="24"/>
  <c r="J75" i="24"/>
  <c r="H75" i="24"/>
  <c r="S74" i="24"/>
  <c r="R74" i="24"/>
  <c r="Q74" i="24"/>
  <c r="O74" i="24"/>
  <c r="L74" i="24"/>
  <c r="K74" i="24"/>
  <c r="J74" i="24"/>
  <c r="H74" i="24"/>
  <c r="S73" i="24"/>
  <c r="R73" i="24"/>
  <c r="Q73" i="24"/>
  <c r="O73" i="24"/>
  <c r="L73" i="24"/>
  <c r="K73" i="24"/>
  <c r="J73" i="24"/>
  <c r="H73" i="24"/>
  <c r="S72" i="24"/>
  <c r="R72" i="24"/>
  <c r="Q72" i="24"/>
  <c r="O72" i="24"/>
  <c r="L72" i="24"/>
  <c r="K72" i="24"/>
  <c r="J72" i="24"/>
  <c r="H72" i="24"/>
  <c r="S71" i="24"/>
  <c r="R71" i="24"/>
  <c r="Q71" i="24"/>
  <c r="O71" i="24"/>
  <c r="L71" i="24"/>
  <c r="K71" i="24"/>
  <c r="J71" i="24"/>
  <c r="H71" i="24"/>
  <c r="S70" i="24"/>
  <c r="R70" i="24"/>
  <c r="Q70" i="24"/>
  <c r="O70" i="24"/>
  <c r="L70" i="24"/>
  <c r="K70" i="24"/>
  <c r="J70" i="24"/>
  <c r="H70" i="24"/>
  <c r="S69" i="24"/>
  <c r="R69" i="24"/>
  <c r="Q69" i="24"/>
  <c r="O69" i="24"/>
  <c r="L69" i="24"/>
  <c r="K69" i="24"/>
  <c r="J69" i="24"/>
  <c r="H69" i="24"/>
  <c r="S68" i="24"/>
  <c r="R68" i="24"/>
  <c r="Q68" i="24"/>
  <c r="O68" i="24"/>
  <c r="L68" i="24"/>
  <c r="K68" i="24"/>
  <c r="J68" i="24"/>
  <c r="H68" i="24"/>
  <c r="S67" i="24"/>
  <c r="R67" i="24"/>
  <c r="Q67" i="24"/>
  <c r="O67" i="24"/>
  <c r="L67" i="24"/>
  <c r="K67" i="24"/>
  <c r="J67" i="24"/>
  <c r="H67" i="24"/>
  <c r="S66" i="24"/>
  <c r="R66" i="24"/>
  <c r="Q66" i="24"/>
  <c r="O66" i="24"/>
  <c r="L66" i="24"/>
  <c r="K66" i="24"/>
  <c r="J66" i="24"/>
  <c r="H66" i="24"/>
  <c r="S65" i="24"/>
  <c r="R65" i="24"/>
  <c r="Q65" i="24"/>
  <c r="O65" i="24"/>
  <c r="L65" i="24"/>
  <c r="K65" i="24"/>
  <c r="J65" i="24"/>
  <c r="H65" i="24"/>
  <c r="S64" i="24"/>
  <c r="R64" i="24"/>
  <c r="Q64" i="24"/>
  <c r="O64" i="24"/>
  <c r="L64" i="24"/>
  <c r="K64" i="24"/>
  <c r="J64" i="24"/>
  <c r="H64" i="24"/>
  <c r="S63" i="24"/>
  <c r="R63" i="24"/>
  <c r="Q63" i="24"/>
  <c r="O63" i="24"/>
  <c r="L63" i="24"/>
  <c r="K63" i="24"/>
  <c r="J63" i="24"/>
  <c r="H63" i="24"/>
  <c r="S62" i="24"/>
  <c r="R62" i="24"/>
  <c r="Q62" i="24"/>
  <c r="O62" i="24"/>
  <c r="L62" i="24"/>
  <c r="K62" i="24"/>
  <c r="J62" i="24"/>
  <c r="H62" i="24"/>
  <c r="S61" i="24"/>
  <c r="R61" i="24"/>
  <c r="Q61" i="24"/>
  <c r="O61" i="24"/>
  <c r="L61" i="24"/>
  <c r="K61" i="24"/>
  <c r="J61" i="24"/>
  <c r="H61" i="24"/>
  <c r="S60" i="24"/>
  <c r="R60" i="24"/>
  <c r="Q60" i="24"/>
  <c r="O60" i="24"/>
  <c r="L60" i="24"/>
  <c r="K60" i="24"/>
  <c r="J60" i="24"/>
  <c r="H60" i="24"/>
  <c r="S59" i="24"/>
  <c r="R59" i="24"/>
  <c r="Q59" i="24"/>
  <c r="O59" i="24"/>
  <c r="L59" i="24"/>
  <c r="K59" i="24"/>
  <c r="J59" i="24"/>
  <c r="H59" i="24"/>
  <c r="S58" i="24"/>
  <c r="R58" i="24"/>
  <c r="Q58" i="24"/>
  <c r="O58" i="24"/>
  <c r="L58" i="24"/>
  <c r="K58" i="24"/>
  <c r="J58" i="24"/>
  <c r="H58" i="24"/>
  <c r="S57" i="24"/>
  <c r="R57" i="24"/>
  <c r="Q57" i="24"/>
  <c r="O57" i="24"/>
  <c r="L57" i="24"/>
  <c r="K57" i="24"/>
  <c r="J57" i="24"/>
  <c r="H57" i="24"/>
  <c r="S56" i="24"/>
  <c r="R56" i="24"/>
  <c r="Q56" i="24"/>
  <c r="O56" i="24"/>
  <c r="L56" i="24"/>
  <c r="K56" i="24"/>
  <c r="J56" i="24"/>
  <c r="H56" i="24"/>
  <c r="S55" i="24"/>
  <c r="R55" i="24"/>
  <c r="Q55" i="24"/>
  <c r="O55" i="24"/>
  <c r="L55" i="24"/>
  <c r="K55" i="24"/>
  <c r="J55" i="24"/>
  <c r="H55" i="24"/>
  <c r="S54" i="24"/>
  <c r="R54" i="24"/>
  <c r="Q54" i="24"/>
  <c r="O54" i="24"/>
  <c r="L54" i="24"/>
  <c r="K54" i="24"/>
  <c r="J54" i="24"/>
  <c r="H54" i="24"/>
  <c r="S53" i="24"/>
  <c r="R53" i="24"/>
  <c r="Q53" i="24"/>
  <c r="O53" i="24"/>
  <c r="L53" i="24"/>
  <c r="K53" i="24"/>
  <c r="J53" i="24"/>
  <c r="H53" i="24"/>
  <c r="S52" i="24"/>
  <c r="R52" i="24"/>
  <c r="Q52" i="24"/>
  <c r="O52" i="24"/>
  <c r="L52" i="24"/>
  <c r="K52" i="24"/>
  <c r="J52" i="24"/>
  <c r="H52" i="24"/>
  <c r="S51" i="24"/>
  <c r="R51" i="24"/>
  <c r="Q51" i="24"/>
  <c r="O51" i="24"/>
  <c r="L51" i="24"/>
  <c r="K51" i="24"/>
  <c r="J51" i="24"/>
  <c r="H51" i="24"/>
  <c r="S50" i="24"/>
  <c r="R50" i="24"/>
  <c r="Q50" i="24"/>
  <c r="O50" i="24"/>
  <c r="L50" i="24"/>
  <c r="K50" i="24"/>
  <c r="J50" i="24"/>
  <c r="H50" i="24"/>
  <c r="S49" i="24"/>
  <c r="R49" i="24"/>
  <c r="Q49" i="24"/>
  <c r="O49" i="24"/>
  <c r="L49" i="24"/>
  <c r="K49" i="24"/>
  <c r="J49" i="24"/>
  <c r="H49" i="24"/>
  <c r="S48" i="24"/>
  <c r="R48" i="24"/>
  <c r="Q48" i="24"/>
  <c r="O48" i="24"/>
  <c r="L48" i="24"/>
  <c r="K48" i="24"/>
  <c r="J48" i="24"/>
  <c r="H48" i="24"/>
  <c r="S47" i="24"/>
  <c r="R47" i="24"/>
  <c r="Q47" i="24"/>
  <c r="O47" i="24"/>
  <c r="L47" i="24"/>
  <c r="K47" i="24"/>
  <c r="J47" i="24"/>
  <c r="H47" i="24"/>
  <c r="S46" i="24"/>
  <c r="R46" i="24"/>
  <c r="Q46" i="24"/>
  <c r="O46" i="24"/>
  <c r="L46" i="24"/>
  <c r="K46" i="24"/>
  <c r="J46" i="24"/>
  <c r="H46" i="24"/>
  <c r="S45" i="24"/>
  <c r="R45" i="24"/>
  <c r="Q45" i="24"/>
  <c r="O45" i="24"/>
  <c r="L45" i="24"/>
  <c r="K45" i="24"/>
  <c r="J45" i="24"/>
  <c r="H45" i="24"/>
  <c r="S44" i="24"/>
  <c r="R44" i="24"/>
  <c r="Q44" i="24"/>
  <c r="O44" i="24"/>
  <c r="L44" i="24"/>
  <c r="K44" i="24"/>
  <c r="J44" i="24"/>
  <c r="H44" i="24"/>
  <c r="S43" i="24"/>
  <c r="R43" i="24"/>
  <c r="Q43" i="24"/>
  <c r="O43" i="24"/>
  <c r="L43" i="24"/>
  <c r="K43" i="24"/>
  <c r="J43" i="24"/>
  <c r="H43" i="24"/>
  <c r="S42" i="24"/>
  <c r="R42" i="24"/>
  <c r="Q42" i="24"/>
  <c r="O42" i="24"/>
  <c r="L42" i="24"/>
  <c r="K42" i="24"/>
  <c r="J42" i="24"/>
  <c r="H42" i="24"/>
  <c r="S41" i="24"/>
  <c r="R41" i="24"/>
  <c r="Q41" i="24"/>
  <c r="O41" i="24"/>
  <c r="L41" i="24"/>
  <c r="K41" i="24"/>
  <c r="J41" i="24"/>
  <c r="H41" i="24"/>
  <c r="S40" i="24"/>
  <c r="R40" i="24"/>
  <c r="Q40" i="24"/>
  <c r="O40" i="24"/>
  <c r="L40" i="24"/>
  <c r="K40" i="24"/>
  <c r="J40" i="24"/>
  <c r="H40" i="24"/>
  <c r="S39" i="24"/>
  <c r="R39" i="24"/>
  <c r="Q39" i="24"/>
  <c r="O39" i="24"/>
  <c r="L39" i="24"/>
  <c r="K39" i="24"/>
  <c r="J39" i="24"/>
  <c r="H39" i="24"/>
  <c r="S38" i="24"/>
  <c r="R38" i="24"/>
  <c r="Q38" i="24"/>
  <c r="O38" i="24"/>
  <c r="L38" i="24"/>
  <c r="K38" i="24"/>
  <c r="J38" i="24"/>
  <c r="H38" i="24"/>
  <c r="S37" i="24"/>
  <c r="R37" i="24"/>
  <c r="Q37" i="24"/>
  <c r="O37" i="24"/>
  <c r="L37" i="24"/>
  <c r="K37" i="24"/>
  <c r="J37" i="24"/>
  <c r="H37" i="24"/>
  <c r="S36" i="24"/>
  <c r="R36" i="24"/>
  <c r="Q36" i="24"/>
  <c r="O36" i="24"/>
  <c r="L36" i="24"/>
  <c r="K36" i="24"/>
  <c r="J36" i="24"/>
  <c r="H36" i="24"/>
  <c r="S35" i="24"/>
  <c r="R35" i="24"/>
  <c r="Q35" i="24"/>
  <c r="O35" i="24"/>
  <c r="L35" i="24"/>
  <c r="K35" i="24"/>
  <c r="J35" i="24"/>
  <c r="H35" i="24"/>
  <c r="S34" i="24"/>
  <c r="R34" i="24"/>
  <c r="Q34" i="24"/>
  <c r="O34" i="24"/>
  <c r="L34" i="24"/>
  <c r="K34" i="24"/>
  <c r="J34" i="24"/>
  <c r="H34" i="24"/>
  <c r="S33" i="24"/>
  <c r="R33" i="24"/>
  <c r="Q33" i="24"/>
  <c r="O33" i="24"/>
  <c r="L33" i="24"/>
  <c r="K33" i="24"/>
  <c r="J33" i="24"/>
  <c r="H33" i="24"/>
  <c r="S32" i="24"/>
  <c r="R32" i="24"/>
  <c r="Q32" i="24"/>
  <c r="O32" i="24"/>
  <c r="L32" i="24"/>
  <c r="K32" i="24"/>
  <c r="J32" i="24"/>
  <c r="H32" i="24"/>
  <c r="S31" i="24"/>
  <c r="R31" i="24"/>
  <c r="Q31" i="24"/>
  <c r="O31" i="24"/>
  <c r="L31" i="24"/>
  <c r="K31" i="24"/>
  <c r="J31" i="24"/>
  <c r="H31" i="24"/>
  <c r="S30" i="24"/>
  <c r="R30" i="24"/>
  <c r="Q30" i="24"/>
  <c r="O30" i="24"/>
  <c r="L30" i="24"/>
  <c r="K30" i="24"/>
  <c r="J30" i="24"/>
  <c r="H30" i="24"/>
  <c r="S29" i="24"/>
  <c r="R29" i="24"/>
  <c r="Q29" i="24"/>
  <c r="O29" i="24"/>
  <c r="L29" i="24"/>
  <c r="K29" i="24"/>
  <c r="J29" i="24"/>
  <c r="H29" i="24"/>
  <c r="S28" i="24"/>
  <c r="R28" i="24"/>
  <c r="Q28" i="24"/>
  <c r="O28" i="24"/>
  <c r="L28" i="24"/>
  <c r="K28" i="24"/>
  <c r="J28" i="24"/>
  <c r="H28" i="24"/>
  <c r="S27" i="24"/>
  <c r="R27" i="24"/>
  <c r="Q27" i="24"/>
  <c r="O27" i="24"/>
  <c r="L27" i="24"/>
  <c r="K27" i="24"/>
  <c r="J27" i="24"/>
  <c r="H27" i="24"/>
  <c r="S26" i="24"/>
  <c r="R26" i="24"/>
  <c r="Q26" i="24"/>
  <c r="O26" i="24"/>
  <c r="L26" i="24"/>
  <c r="K26" i="24"/>
  <c r="J26" i="24"/>
  <c r="H26" i="24"/>
  <c r="S25" i="24"/>
  <c r="R25" i="24"/>
  <c r="Q25" i="24"/>
  <c r="O25" i="24"/>
  <c r="L25" i="24"/>
  <c r="K25" i="24"/>
  <c r="J25" i="24"/>
  <c r="H25" i="24"/>
  <c r="S24" i="24"/>
  <c r="R24" i="24"/>
  <c r="Q24" i="24"/>
  <c r="O24" i="24"/>
  <c r="L24" i="24"/>
  <c r="K24" i="24"/>
  <c r="J24" i="24"/>
  <c r="H24" i="24"/>
  <c r="S23" i="24"/>
  <c r="R23" i="24"/>
  <c r="Q23" i="24"/>
  <c r="O23" i="24"/>
  <c r="L23" i="24"/>
  <c r="K23" i="24"/>
  <c r="J23" i="24"/>
  <c r="H23" i="24"/>
  <c r="S22" i="24"/>
  <c r="R22" i="24"/>
  <c r="Q22" i="24"/>
  <c r="O22" i="24"/>
  <c r="L22" i="24"/>
  <c r="K22" i="24"/>
  <c r="J22" i="24"/>
  <c r="H22" i="24"/>
  <c r="S21" i="24"/>
  <c r="R21" i="24"/>
  <c r="Q21" i="24"/>
  <c r="O21" i="24"/>
  <c r="L21" i="24"/>
  <c r="K21" i="24"/>
  <c r="J21" i="24"/>
  <c r="H21" i="24"/>
  <c r="S20" i="24"/>
  <c r="R20" i="24"/>
  <c r="Q20" i="24"/>
  <c r="O20" i="24"/>
  <c r="L20" i="24"/>
  <c r="K20" i="24"/>
  <c r="J20" i="24"/>
  <c r="H20" i="24"/>
  <c r="S19" i="24"/>
  <c r="R19" i="24"/>
  <c r="Q19" i="24"/>
  <c r="O19" i="24"/>
  <c r="L19" i="24"/>
  <c r="K19" i="24"/>
  <c r="J19" i="24"/>
  <c r="H19" i="24"/>
  <c r="S18" i="24"/>
  <c r="R18" i="24"/>
  <c r="Q18" i="24"/>
  <c r="O18" i="24"/>
  <c r="L18" i="24"/>
  <c r="K18" i="24"/>
  <c r="J18" i="24"/>
  <c r="H18" i="24"/>
  <c r="S17" i="24"/>
  <c r="R17" i="24"/>
  <c r="Q17" i="24"/>
  <c r="O17" i="24"/>
  <c r="L17" i="24"/>
  <c r="K17" i="24"/>
  <c r="J17" i="24"/>
  <c r="H17" i="24"/>
  <c r="S16" i="24"/>
  <c r="R16" i="24"/>
  <c r="Q16" i="24"/>
  <c r="O16" i="24"/>
  <c r="L16" i="24"/>
  <c r="K16" i="24"/>
  <c r="J16" i="24"/>
  <c r="H16" i="24"/>
  <c r="S15" i="24"/>
  <c r="R15" i="24"/>
  <c r="Q15" i="24"/>
  <c r="O15" i="24"/>
  <c r="L15" i="24"/>
  <c r="K15" i="24"/>
  <c r="J15" i="24"/>
  <c r="H15" i="24"/>
  <c r="S14" i="24"/>
  <c r="R14" i="24"/>
  <c r="Q14" i="24"/>
  <c r="O14" i="24"/>
  <c r="L14" i="24"/>
  <c r="K14" i="24"/>
  <c r="J14" i="24"/>
  <c r="H14" i="24"/>
  <c r="S13" i="24"/>
  <c r="R13" i="24"/>
  <c r="Q13" i="24"/>
  <c r="O13" i="24"/>
  <c r="L13" i="24"/>
  <c r="K13" i="24"/>
  <c r="J13" i="24"/>
  <c r="H13" i="24"/>
  <c r="S12" i="24"/>
  <c r="R12" i="24"/>
  <c r="Q12" i="24"/>
  <c r="O12" i="24"/>
  <c r="L12" i="24"/>
  <c r="K12" i="24"/>
  <c r="J12" i="24"/>
  <c r="H12" i="24"/>
  <c r="S11" i="24"/>
  <c r="R11" i="24"/>
  <c r="Q11" i="24"/>
  <c r="O11" i="24"/>
  <c r="L11" i="24"/>
  <c r="K11" i="24"/>
  <c r="J11" i="24"/>
  <c r="H11" i="24"/>
  <c r="S10" i="24"/>
  <c r="R10" i="24"/>
  <c r="Q10" i="24"/>
  <c r="O10" i="24"/>
  <c r="L10" i="24"/>
  <c r="K10" i="24"/>
  <c r="J10" i="24"/>
  <c r="H10" i="24"/>
  <c r="S9" i="24"/>
  <c r="R9" i="24"/>
  <c r="Q9" i="24"/>
  <c r="O9" i="24"/>
  <c r="L9" i="24"/>
  <c r="K9" i="24"/>
  <c r="J9" i="24"/>
  <c r="H9" i="24"/>
  <c r="S8" i="24"/>
  <c r="R8" i="24"/>
  <c r="Q8" i="24"/>
  <c r="O8" i="24"/>
  <c r="L8" i="24"/>
  <c r="K8" i="24"/>
  <c r="J8" i="24"/>
  <c r="H8" i="24"/>
  <c r="C268" i="6" l="1"/>
  <c r="D268" i="6"/>
  <c r="E268" i="6"/>
  <c r="F268" i="6"/>
  <c r="G268" i="6"/>
  <c r="H268" i="6"/>
  <c r="J268" i="6"/>
  <c r="Q268" i="6" s="1"/>
  <c r="K268" i="6"/>
  <c r="L268" i="6"/>
  <c r="M268" i="6"/>
  <c r="N268" i="6"/>
  <c r="O268" i="6"/>
  <c r="C269" i="6"/>
  <c r="D269" i="6"/>
  <c r="E269" i="6"/>
  <c r="F269" i="6"/>
  <c r="G269" i="6"/>
  <c r="H269" i="6"/>
  <c r="I269" i="6"/>
  <c r="K269" i="6"/>
  <c r="L269" i="6"/>
  <c r="M269" i="6"/>
  <c r="N269" i="6"/>
  <c r="O269" i="6"/>
  <c r="C270" i="6"/>
  <c r="D270" i="6"/>
  <c r="E270" i="6"/>
  <c r="F270" i="6"/>
  <c r="G270" i="6"/>
  <c r="H270" i="6"/>
  <c r="I270" i="6"/>
  <c r="J270" i="6"/>
  <c r="Q270" i="6" s="1"/>
  <c r="K270" i="6"/>
  <c r="L270" i="6"/>
  <c r="M270" i="6"/>
  <c r="N270" i="6"/>
  <c r="O270" i="6"/>
  <c r="L25" i="15"/>
  <c r="M25" i="15" s="1"/>
  <c r="L24" i="15"/>
  <c r="M24" i="15" s="1"/>
  <c r="J269" i="6" s="1"/>
  <c r="Q269" i="6" s="1"/>
  <c r="L23" i="15"/>
  <c r="M23" i="15" s="1"/>
  <c r="B23" i="15"/>
  <c r="B24" i="15"/>
  <c r="B25" i="15"/>
  <c r="I268" i="6" l="1"/>
  <c r="C125" i="6"/>
  <c r="D125" i="6"/>
  <c r="E125" i="6"/>
  <c r="F125" i="6"/>
  <c r="G125" i="6"/>
  <c r="H125" i="6"/>
  <c r="K125" i="6"/>
  <c r="L125" i="6"/>
  <c r="M125" i="6"/>
  <c r="N125" i="6"/>
  <c r="C126" i="6"/>
  <c r="D126" i="6"/>
  <c r="E126" i="6"/>
  <c r="F126" i="6"/>
  <c r="G126" i="6"/>
  <c r="H126" i="6"/>
  <c r="K126" i="6"/>
  <c r="L126" i="6"/>
  <c r="M126" i="6"/>
  <c r="N126" i="6"/>
  <c r="C127" i="6"/>
  <c r="D127" i="6"/>
  <c r="E127" i="6"/>
  <c r="F127" i="6"/>
  <c r="G127" i="6"/>
  <c r="H127" i="6"/>
  <c r="K127" i="6"/>
  <c r="L127" i="6"/>
  <c r="M127" i="6"/>
  <c r="N127" i="6"/>
  <c r="C128" i="6"/>
  <c r="D128" i="6"/>
  <c r="E128" i="6"/>
  <c r="F128" i="6"/>
  <c r="G128" i="6"/>
  <c r="H128" i="6"/>
  <c r="K128" i="6"/>
  <c r="L128" i="6"/>
  <c r="M128" i="6"/>
  <c r="N128" i="6"/>
  <c r="C129" i="6"/>
  <c r="D129" i="6"/>
  <c r="E129" i="6"/>
  <c r="F129" i="6"/>
  <c r="G129" i="6"/>
  <c r="H129" i="6"/>
  <c r="K129" i="6"/>
  <c r="L129" i="6"/>
  <c r="M129" i="6"/>
  <c r="N129" i="6"/>
  <c r="C130" i="6"/>
  <c r="D130" i="6"/>
  <c r="E130" i="6"/>
  <c r="F130" i="6"/>
  <c r="G130" i="6"/>
  <c r="H130" i="6"/>
  <c r="K130" i="6"/>
  <c r="L130" i="6"/>
  <c r="M130" i="6"/>
  <c r="N130" i="6"/>
  <c r="C131" i="6"/>
  <c r="D131" i="6"/>
  <c r="E131" i="6"/>
  <c r="F131" i="6"/>
  <c r="G131" i="6"/>
  <c r="H131" i="6"/>
  <c r="K131" i="6"/>
  <c r="L131" i="6"/>
  <c r="M131" i="6"/>
  <c r="N131" i="6"/>
  <c r="C132" i="6"/>
  <c r="D132" i="6"/>
  <c r="E132" i="6"/>
  <c r="F132" i="6"/>
  <c r="G132" i="6"/>
  <c r="H132" i="6"/>
  <c r="K132" i="6"/>
  <c r="L132" i="6"/>
  <c r="M132" i="6"/>
  <c r="N132" i="6"/>
  <c r="C133" i="6"/>
  <c r="D133" i="6"/>
  <c r="E133" i="6"/>
  <c r="F133" i="6"/>
  <c r="G133" i="6"/>
  <c r="H133" i="6"/>
  <c r="K133" i="6"/>
  <c r="L133" i="6"/>
  <c r="M133" i="6"/>
  <c r="N133" i="6"/>
  <c r="C134" i="6"/>
  <c r="D134" i="6"/>
  <c r="E134" i="6"/>
  <c r="F134" i="6"/>
  <c r="G134" i="6"/>
  <c r="H134" i="6"/>
  <c r="K134" i="6"/>
  <c r="L134" i="6"/>
  <c r="M134" i="6"/>
  <c r="N134" i="6"/>
  <c r="C135" i="6"/>
  <c r="D135" i="6"/>
  <c r="E135" i="6"/>
  <c r="F135" i="6"/>
  <c r="G135" i="6"/>
  <c r="H135" i="6"/>
  <c r="K135" i="6"/>
  <c r="L135" i="6"/>
  <c r="M135" i="6"/>
  <c r="N135" i="6"/>
  <c r="C136" i="6"/>
  <c r="D136" i="6"/>
  <c r="E136" i="6"/>
  <c r="F136" i="6"/>
  <c r="G136" i="6"/>
  <c r="H136" i="6"/>
  <c r="K136" i="6"/>
  <c r="L136" i="6"/>
  <c r="M136" i="6"/>
  <c r="N136" i="6"/>
  <c r="C137" i="6"/>
  <c r="D137" i="6"/>
  <c r="E137" i="6"/>
  <c r="F137" i="6"/>
  <c r="G137" i="6"/>
  <c r="H137" i="6"/>
  <c r="K137" i="6"/>
  <c r="L137" i="6"/>
  <c r="M137" i="6"/>
  <c r="N137" i="6"/>
  <c r="O260" i="6"/>
  <c r="O261" i="6"/>
  <c r="O262" i="6"/>
  <c r="O263" i="6"/>
  <c r="O264" i="6"/>
  <c r="O265" i="6"/>
  <c r="O266" i="6"/>
  <c r="O267" i="6"/>
  <c r="G260" i="6"/>
  <c r="H260" i="6"/>
  <c r="K260" i="6"/>
  <c r="L260" i="6"/>
  <c r="M260" i="6"/>
  <c r="N260" i="6"/>
  <c r="G261" i="6"/>
  <c r="H261" i="6"/>
  <c r="K261" i="6"/>
  <c r="L261" i="6"/>
  <c r="M261" i="6"/>
  <c r="N261" i="6"/>
  <c r="G262" i="6"/>
  <c r="H262" i="6"/>
  <c r="K262" i="6"/>
  <c r="L262" i="6"/>
  <c r="M262" i="6"/>
  <c r="N262" i="6"/>
  <c r="G263" i="6"/>
  <c r="H263" i="6"/>
  <c r="K263" i="6"/>
  <c r="L263" i="6"/>
  <c r="M263" i="6"/>
  <c r="N263" i="6"/>
  <c r="G264" i="6"/>
  <c r="H264" i="6"/>
  <c r="K264" i="6"/>
  <c r="L264" i="6"/>
  <c r="M264" i="6"/>
  <c r="N264" i="6"/>
  <c r="G265" i="6"/>
  <c r="H265" i="6"/>
  <c r="K265" i="6"/>
  <c r="L265" i="6"/>
  <c r="M265" i="6"/>
  <c r="N265" i="6"/>
  <c r="G266" i="6"/>
  <c r="H266" i="6"/>
  <c r="K266" i="6"/>
  <c r="L266" i="6"/>
  <c r="M266" i="6"/>
  <c r="N266" i="6"/>
  <c r="G267" i="6"/>
  <c r="H267" i="6"/>
  <c r="K267" i="6"/>
  <c r="L267" i="6"/>
  <c r="M267" i="6"/>
  <c r="N267" i="6"/>
  <c r="C260" i="6"/>
  <c r="D260" i="6"/>
  <c r="E260" i="6"/>
  <c r="F260" i="6"/>
  <c r="C261" i="6"/>
  <c r="D261" i="6"/>
  <c r="E261" i="6"/>
  <c r="F261" i="6"/>
  <c r="C262" i="6"/>
  <c r="D262" i="6"/>
  <c r="E262" i="6"/>
  <c r="F262" i="6"/>
  <c r="C263" i="6"/>
  <c r="D263" i="6"/>
  <c r="E263" i="6"/>
  <c r="F263" i="6"/>
  <c r="C264" i="6"/>
  <c r="D264" i="6"/>
  <c r="E264" i="6"/>
  <c r="F264" i="6"/>
  <c r="C265" i="6"/>
  <c r="D265" i="6"/>
  <c r="E265" i="6"/>
  <c r="F265" i="6"/>
  <c r="C266" i="6"/>
  <c r="D266" i="6"/>
  <c r="E266" i="6"/>
  <c r="F266" i="6"/>
  <c r="C267" i="6"/>
  <c r="D267" i="6"/>
  <c r="E267" i="6"/>
  <c r="F267" i="6"/>
  <c r="L65" i="13" l="1"/>
  <c r="M65" i="13" s="1"/>
  <c r="B65" i="13"/>
  <c r="L64" i="13"/>
  <c r="M64" i="13" s="1"/>
  <c r="B64" i="13"/>
  <c r="U63" i="13"/>
  <c r="V63" i="13" s="1"/>
  <c r="L63" i="13"/>
  <c r="M63" i="13" s="1"/>
  <c r="B63" i="13"/>
  <c r="L22" i="15"/>
  <c r="L21" i="15"/>
  <c r="L20" i="15"/>
  <c r="L19" i="15"/>
  <c r="L18" i="15"/>
  <c r="L17" i="15"/>
  <c r="L16" i="15"/>
  <c r="I261" i="6" s="1"/>
  <c r="M16" i="15"/>
  <c r="J261" i="6" s="1"/>
  <c r="Q261" i="6" s="1"/>
  <c r="B22" i="15"/>
  <c r="L15" i="15"/>
  <c r="I260" i="6" s="1"/>
  <c r="M15" i="15"/>
  <c r="J260" i="6" s="1"/>
  <c r="Q260" i="6" s="1"/>
  <c r="B21" i="15"/>
  <c r="B20" i="15"/>
  <c r="B19" i="15"/>
  <c r="B18" i="15"/>
  <c r="B17" i="15"/>
  <c r="B16" i="15"/>
  <c r="B15" i="15"/>
  <c r="B11" i="15"/>
  <c r="L11" i="15"/>
  <c r="M11" i="15"/>
  <c r="U11" i="15"/>
  <c r="V11" i="15"/>
  <c r="M18" i="15" l="1"/>
  <c r="J263" i="6" s="1"/>
  <c r="Q263" i="6" s="1"/>
  <c r="I263" i="6"/>
  <c r="M19" i="15"/>
  <c r="J264" i="6" s="1"/>
  <c r="Q264" i="6" s="1"/>
  <c r="I264" i="6"/>
  <c r="M20" i="15"/>
  <c r="J265" i="6" s="1"/>
  <c r="Q265" i="6" s="1"/>
  <c r="I265" i="6"/>
  <c r="M17" i="15"/>
  <c r="J262" i="6" s="1"/>
  <c r="Q262" i="6" s="1"/>
  <c r="I262" i="6"/>
  <c r="M21" i="15"/>
  <c r="J266" i="6" s="1"/>
  <c r="Q266" i="6" s="1"/>
  <c r="I266" i="6"/>
  <c r="M22" i="15"/>
  <c r="J267" i="6" s="1"/>
  <c r="Q267" i="6" s="1"/>
  <c r="I267" i="6"/>
  <c r="L27" i="10"/>
  <c r="I126" i="6" s="1"/>
  <c r="M27" i="10"/>
  <c r="J126" i="6" s="1"/>
  <c r="Q126" i="6" s="1"/>
  <c r="L38" i="10"/>
  <c r="M38" i="10" l="1"/>
  <c r="J137" i="6" s="1"/>
  <c r="Q137" i="6" s="1"/>
  <c r="I137" i="6"/>
  <c r="U38" i="10"/>
  <c r="V38" i="10" s="1"/>
  <c r="B38" i="10"/>
  <c r="U37" i="10"/>
  <c r="V37" i="10" s="1"/>
  <c r="L37" i="10"/>
  <c r="B37" i="10"/>
  <c r="U36" i="10"/>
  <c r="V36" i="10" s="1"/>
  <c r="L36" i="10"/>
  <c r="B36" i="10"/>
  <c r="U35" i="10"/>
  <c r="V35" i="10" s="1"/>
  <c r="L35" i="10"/>
  <c r="B35" i="10"/>
  <c r="U34" i="10"/>
  <c r="V34" i="10" s="1"/>
  <c r="L34" i="10"/>
  <c r="B34" i="10"/>
  <c r="B33" i="10"/>
  <c r="L33" i="10"/>
  <c r="I132" i="6" s="1"/>
  <c r="M33" i="10"/>
  <c r="J132" i="6" s="1"/>
  <c r="Q132" i="6" s="1"/>
  <c r="U33" i="10"/>
  <c r="V33" i="10" s="1"/>
  <c r="U32" i="10"/>
  <c r="V32" i="10" s="1"/>
  <c r="L32" i="10"/>
  <c r="B32" i="10"/>
  <c r="U31" i="10"/>
  <c r="V31" i="10" s="1"/>
  <c r="L31" i="10"/>
  <c r="B31" i="10"/>
  <c r="U30" i="10"/>
  <c r="V30" i="10" s="1"/>
  <c r="L30" i="10"/>
  <c r="B30" i="10"/>
  <c r="M35" i="10" l="1"/>
  <c r="J134" i="6" s="1"/>
  <c r="Q134" i="6" s="1"/>
  <c r="I134" i="6"/>
  <c r="M32" i="10"/>
  <c r="J131" i="6" s="1"/>
  <c r="Q131" i="6" s="1"/>
  <c r="I131" i="6"/>
  <c r="M34" i="10"/>
  <c r="J133" i="6" s="1"/>
  <c r="Q133" i="6" s="1"/>
  <c r="I133" i="6"/>
  <c r="M31" i="10"/>
  <c r="J130" i="6" s="1"/>
  <c r="Q130" i="6" s="1"/>
  <c r="I130" i="6"/>
  <c r="M37" i="10"/>
  <c r="J136" i="6" s="1"/>
  <c r="Q136" i="6" s="1"/>
  <c r="I136" i="6"/>
  <c r="M30" i="10"/>
  <c r="J129" i="6" s="1"/>
  <c r="Q129" i="6" s="1"/>
  <c r="I129" i="6"/>
  <c r="M36" i="10"/>
  <c r="J135" i="6" s="1"/>
  <c r="Q135" i="6" s="1"/>
  <c r="I135" i="6"/>
  <c r="U29" i="10"/>
  <c r="V29" i="10" s="1"/>
  <c r="L29" i="10"/>
  <c r="B29" i="10"/>
  <c r="U28" i="10"/>
  <c r="V28" i="10" s="1"/>
  <c r="L28" i="10"/>
  <c r="B28" i="10"/>
  <c r="B26" i="10"/>
  <c r="L26" i="10"/>
  <c r="U26" i="10"/>
  <c r="V26" i="10" s="1"/>
  <c r="U27" i="10"/>
  <c r="V27" i="10" s="1"/>
  <c r="B27" i="10"/>
  <c r="M29" i="10" l="1"/>
  <c r="J128" i="6" s="1"/>
  <c r="Q128" i="6" s="1"/>
  <c r="I128" i="6"/>
  <c r="M28" i="10"/>
  <c r="J127" i="6" s="1"/>
  <c r="Q127" i="6" s="1"/>
  <c r="I127" i="6"/>
  <c r="M26" i="10"/>
  <c r="J125" i="6" s="1"/>
  <c r="Q125" i="6" s="1"/>
  <c r="I125" i="6"/>
  <c r="P54" i="7"/>
  <c r="Q54" i="7"/>
  <c r="R54" i="7"/>
  <c r="O54" i="7"/>
  <c r="K11" i="6"/>
  <c r="L11" i="6"/>
  <c r="M11" i="6"/>
  <c r="N11" i="6"/>
  <c r="K12" i="6"/>
  <c r="L12" i="6"/>
  <c r="M12" i="6"/>
  <c r="N12" i="6"/>
  <c r="K13" i="6"/>
  <c r="L13" i="6"/>
  <c r="M13" i="6"/>
  <c r="N13" i="6"/>
  <c r="K14" i="6"/>
  <c r="L14" i="6"/>
  <c r="M14" i="6"/>
  <c r="N14" i="6"/>
  <c r="K15" i="6"/>
  <c r="L15" i="6"/>
  <c r="M15" i="6"/>
  <c r="N15" i="6"/>
  <c r="K16" i="6"/>
  <c r="L16" i="6"/>
  <c r="M16" i="6"/>
  <c r="N16" i="6"/>
  <c r="K17" i="6"/>
  <c r="L17" i="6"/>
  <c r="M17" i="6"/>
  <c r="N17" i="6"/>
  <c r="K18" i="6"/>
  <c r="L18" i="6"/>
  <c r="M18" i="6"/>
  <c r="N18" i="6"/>
  <c r="K19" i="6"/>
  <c r="L19" i="6"/>
  <c r="M19" i="6"/>
  <c r="N19" i="6"/>
  <c r="K20" i="6"/>
  <c r="L20" i="6"/>
  <c r="M20" i="6"/>
  <c r="N20" i="6"/>
  <c r="K21" i="6"/>
  <c r="L21" i="6"/>
  <c r="M21" i="6"/>
  <c r="N21" i="6"/>
  <c r="K22" i="6"/>
  <c r="L22" i="6"/>
  <c r="M22" i="6"/>
  <c r="N22" i="6"/>
  <c r="K23" i="6"/>
  <c r="L23" i="6"/>
  <c r="M23" i="6"/>
  <c r="N23" i="6"/>
  <c r="K24" i="6"/>
  <c r="L24" i="6"/>
  <c r="M24" i="6"/>
  <c r="N24" i="6"/>
  <c r="K25" i="6"/>
  <c r="L25" i="6"/>
  <c r="M25" i="6"/>
  <c r="N25" i="6"/>
  <c r="K26" i="6"/>
  <c r="L26" i="6"/>
  <c r="M26" i="6"/>
  <c r="N26" i="6"/>
  <c r="K27" i="6"/>
  <c r="L27" i="6"/>
  <c r="M27" i="6"/>
  <c r="N27" i="6"/>
  <c r="K28" i="6"/>
  <c r="L28" i="6"/>
  <c r="M28" i="6"/>
  <c r="N28" i="6"/>
  <c r="K29" i="6"/>
  <c r="L29" i="6"/>
  <c r="M29" i="6"/>
  <c r="N29" i="6"/>
  <c r="K30" i="6"/>
  <c r="L30" i="6"/>
  <c r="M30" i="6"/>
  <c r="N30" i="6"/>
  <c r="K31" i="6"/>
  <c r="L31" i="6"/>
  <c r="M31" i="6"/>
  <c r="N31" i="6"/>
  <c r="K32" i="6"/>
  <c r="L32" i="6"/>
  <c r="M32" i="6"/>
  <c r="N32" i="6"/>
  <c r="K33" i="6"/>
  <c r="L33" i="6"/>
  <c r="M33" i="6"/>
  <c r="N33" i="6"/>
  <c r="K34" i="6"/>
  <c r="L34" i="6"/>
  <c r="M34" i="6"/>
  <c r="N34" i="6"/>
  <c r="K35" i="6"/>
  <c r="L35" i="6"/>
  <c r="M35" i="6"/>
  <c r="N35" i="6"/>
  <c r="K36" i="6"/>
  <c r="L36" i="6"/>
  <c r="M36" i="6"/>
  <c r="N36" i="6"/>
  <c r="K37" i="6"/>
  <c r="L37" i="6"/>
  <c r="M37" i="6"/>
  <c r="N37" i="6"/>
  <c r="K38" i="6"/>
  <c r="L38" i="6"/>
  <c r="M38" i="6"/>
  <c r="N38" i="6"/>
  <c r="K39" i="6"/>
  <c r="L39" i="6"/>
  <c r="M39" i="6"/>
  <c r="N39" i="6"/>
  <c r="K40" i="6"/>
  <c r="L40" i="6"/>
  <c r="M40" i="6"/>
  <c r="N40" i="6"/>
  <c r="K41" i="6"/>
  <c r="L41" i="6"/>
  <c r="M41" i="6"/>
  <c r="N41" i="6"/>
  <c r="K42" i="6"/>
  <c r="L42" i="6"/>
  <c r="M42" i="6"/>
  <c r="N42" i="6"/>
  <c r="K43" i="6"/>
  <c r="L43" i="6"/>
  <c r="M43" i="6"/>
  <c r="N43" i="6"/>
  <c r="K44" i="6"/>
  <c r="L44" i="6"/>
  <c r="M44" i="6"/>
  <c r="N44" i="6"/>
  <c r="K45" i="6"/>
  <c r="L45" i="6"/>
  <c r="M45" i="6"/>
  <c r="N45" i="6"/>
  <c r="K46" i="6"/>
  <c r="L46" i="6"/>
  <c r="M46" i="6"/>
  <c r="N46" i="6"/>
  <c r="K47" i="6"/>
  <c r="L47" i="6"/>
  <c r="M47" i="6"/>
  <c r="N47" i="6"/>
  <c r="K48" i="6"/>
  <c r="L48" i="6"/>
  <c r="M48" i="6"/>
  <c r="N48" i="6"/>
  <c r="K49" i="6"/>
  <c r="L49" i="6"/>
  <c r="M49" i="6"/>
  <c r="N49" i="6"/>
  <c r="K50" i="6"/>
  <c r="L50" i="6"/>
  <c r="M50" i="6"/>
  <c r="N50" i="6"/>
  <c r="K51" i="6"/>
  <c r="L51" i="6"/>
  <c r="M51" i="6"/>
  <c r="N51" i="6"/>
  <c r="K52" i="6"/>
  <c r="L52" i="6"/>
  <c r="M52" i="6"/>
  <c r="N52" i="6"/>
  <c r="K53" i="6"/>
  <c r="L53" i="6"/>
  <c r="M53" i="6"/>
  <c r="N53" i="6"/>
  <c r="K54" i="6"/>
  <c r="L54" i="6"/>
  <c r="M54" i="6"/>
  <c r="N54" i="6"/>
  <c r="K55" i="6"/>
  <c r="L55" i="6"/>
  <c r="M55" i="6"/>
  <c r="N55" i="6"/>
  <c r="K56" i="6"/>
  <c r="L56" i="6"/>
  <c r="M56" i="6"/>
  <c r="N56" i="6"/>
  <c r="K57" i="6"/>
  <c r="L57" i="6"/>
  <c r="M57" i="6"/>
  <c r="N57" i="6"/>
  <c r="K58" i="6"/>
  <c r="L58" i="6"/>
  <c r="M58" i="6"/>
  <c r="N58" i="6"/>
  <c r="K59" i="6"/>
  <c r="L59" i="6"/>
  <c r="M59" i="6"/>
  <c r="N59" i="6"/>
  <c r="K10" i="6"/>
  <c r="L10" i="6"/>
  <c r="M10" i="6"/>
  <c r="N10" i="6"/>
  <c r="C11" i="6"/>
  <c r="D11" i="6"/>
  <c r="E11" i="6"/>
  <c r="F11" i="6"/>
  <c r="G11" i="6"/>
  <c r="H11" i="6"/>
  <c r="C12" i="6"/>
  <c r="D12" i="6"/>
  <c r="E12" i="6"/>
  <c r="F12" i="6"/>
  <c r="G12" i="6"/>
  <c r="H12" i="6"/>
  <c r="C13" i="6"/>
  <c r="D13" i="6"/>
  <c r="E13" i="6"/>
  <c r="F13" i="6"/>
  <c r="G13" i="6"/>
  <c r="H13" i="6"/>
  <c r="C14" i="6"/>
  <c r="D14" i="6"/>
  <c r="E14" i="6"/>
  <c r="F14" i="6"/>
  <c r="G14" i="6"/>
  <c r="H14" i="6"/>
  <c r="C15" i="6"/>
  <c r="D15" i="6"/>
  <c r="E15" i="6"/>
  <c r="F15" i="6"/>
  <c r="G15" i="6"/>
  <c r="H15" i="6"/>
  <c r="C16" i="6"/>
  <c r="D16" i="6"/>
  <c r="E16" i="6"/>
  <c r="F16" i="6"/>
  <c r="G16" i="6"/>
  <c r="H16" i="6"/>
  <c r="C17" i="6"/>
  <c r="D17" i="6"/>
  <c r="E17" i="6"/>
  <c r="F17" i="6"/>
  <c r="G17" i="6"/>
  <c r="H17" i="6"/>
  <c r="C18" i="6"/>
  <c r="D18" i="6"/>
  <c r="E18" i="6"/>
  <c r="F18" i="6"/>
  <c r="G18" i="6"/>
  <c r="H18" i="6"/>
  <c r="C19" i="6"/>
  <c r="D19" i="6"/>
  <c r="E19" i="6"/>
  <c r="F19" i="6"/>
  <c r="G19" i="6"/>
  <c r="H19" i="6"/>
  <c r="C20" i="6"/>
  <c r="D20" i="6"/>
  <c r="E20" i="6"/>
  <c r="F20" i="6"/>
  <c r="G20" i="6"/>
  <c r="H20" i="6"/>
  <c r="C21" i="6"/>
  <c r="D21" i="6"/>
  <c r="E21" i="6"/>
  <c r="F21" i="6"/>
  <c r="G21" i="6"/>
  <c r="H21" i="6"/>
  <c r="C22" i="6"/>
  <c r="D22" i="6"/>
  <c r="E22" i="6"/>
  <c r="F22" i="6"/>
  <c r="G22" i="6"/>
  <c r="H22" i="6"/>
  <c r="C23" i="6"/>
  <c r="D23" i="6"/>
  <c r="E23" i="6"/>
  <c r="F23" i="6"/>
  <c r="G23" i="6"/>
  <c r="H23" i="6"/>
  <c r="C24" i="6"/>
  <c r="D24" i="6"/>
  <c r="E24" i="6"/>
  <c r="F24" i="6"/>
  <c r="G24" i="6"/>
  <c r="H24" i="6"/>
  <c r="C25" i="6"/>
  <c r="D25" i="6"/>
  <c r="E25" i="6"/>
  <c r="F25" i="6"/>
  <c r="G25" i="6"/>
  <c r="H25" i="6"/>
  <c r="C26" i="6"/>
  <c r="D26" i="6"/>
  <c r="E26" i="6"/>
  <c r="F26" i="6"/>
  <c r="G26" i="6"/>
  <c r="H26" i="6"/>
  <c r="C27" i="6"/>
  <c r="D27" i="6"/>
  <c r="E27" i="6"/>
  <c r="F27" i="6"/>
  <c r="G27" i="6"/>
  <c r="H27" i="6"/>
  <c r="C28" i="6"/>
  <c r="D28" i="6"/>
  <c r="E28" i="6"/>
  <c r="F28" i="6"/>
  <c r="G28" i="6"/>
  <c r="H28" i="6"/>
  <c r="C29" i="6"/>
  <c r="D29" i="6"/>
  <c r="E29" i="6"/>
  <c r="F29" i="6"/>
  <c r="G29" i="6"/>
  <c r="H29" i="6"/>
  <c r="C30" i="6"/>
  <c r="D30" i="6"/>
  <c r="E30" i="6"/>
  <c r="F30" i="6"/>
  <c r="G30" i="6"/>
  <c r="H30" i="6"/>
  <c r="C31" i="6"/>
  <c r="D31" i="6"/>
  <c r="E31" i="6"/>
  <c r="F31" i="6"/>
  <c r="G31" i="6"/>
  <c r="H31" i="6"/>
  <c r="C32" i="6"/>
  <c r="D32" i="6"/>
  <c r="E32" i="6"/>
  <c r="F32" i="6"/>
  <c r="G32" i="6"/>
  <c r="H32" i="6"/>
  <c r="C33" i="6"/>
  <c r="D33" i="6"/>
  <c r="E33" i="6"/>
  <c r="F33" i="6"/>
  <c r="G33" i="6"/>
  <c r="H33" i="6"/>
  <c r="C34" i="6"/>
  <c r="D34" i="6"/>
  <c r="E34" i="6"/>
  <c r="F34" i="6"/>
  <c r="G34" i="6"/>
  <c r="H34" i="6"/>
  <c r="C35" i="6"/>
  <c r="D35" i="6"/>
  <c r="E35" i="6"/>
  <c r="F35" i="6"/>
  <c r="G35" i="6"/>
  <c r="H35" i="6"/>
  <c r="C36" i="6"/>
  <c r="D36" i="6"/>
  <c r="E36" i="6"/>
  <c r="F36" i="6"/>
  <c r="G36" i="6"/>
  <c r="H36" i="6"/>
  <c r="C37" i="6"/>
  <c r="D37" i="6"/>
  <c r="E37" i="6"/>
  <c r="F37" i="6"/>
  <c r="G37" i="6"/>
  <c r="H37" i="6"/>
  <c r="C38" i="6"/>
  <c r="D38" i="6"/>
  <c r="E38" i="6"/>
  <c r="F38" i="6"/>
  <c r="G38" i="6"/>
  <c r="H38" i="6"/>
  <c r="C39" i="6"/>
  <c r="D39" i="6"/>
  <c r="E39" i="6"/>
  <c r="F39" i="6"/>
  <c r="G39" i="6"/>
  <c r="H39" i="6"/>
  <c r="C40" i="6"/>
  <c r="D40" i="6"/>
  <c r="E40" i="6"/>
  <c r="F40" i="6"/>
  <c r="G40" i="6"/>
  <c r="H40" i="6"/>
  <c r="C41" i="6"/>
  <c r="D41" i="6"/>
  <c r="E41" i="6"/>
  <c r="F41" i="6"/>
  <c r="G41" i="6"/>
  <c r="H41" i="6"/>
  <c r="C42" i="6"/>
  <c r="D42" i="6"/>
  <c r="E42" i="6"/>
  <c r="F42" i="6"/>
  <c r="G42" i="6"/>
  <c r="H42" i="6"/>
  <c r="C43" i="6"/>
  <c r="D43" i="6"/>
  <c r="E43" i="6"/>
  <c r="F43" i="6"/>
  <c r="G43" i="6"/>
  <c r="H43" i="6"/>
  <c r="C44" i="6"/>
  <c r="D44" i="6"/>
  <c r="E44" i="6"/>
  <c r="F44" i="6"/>
  <c r="G44" i="6"/>
  <c r="H44" i="6"/>
  <c r="C45" i="6"/>
  <c r="D45" i="6"/>
  <c r="E45" i="6"/>
  <c r="F45" i="6"/>
  <c r="G45" i="6"/>
  <c r="H45" i="6"/>
  <c r="C46" i="6"/>
  <c r="D46" i="6"/>
  <c r="E46" i="6"/>
  <c r="F46" i="6"/>
  <c r="G46" i="6"/>
  <c r="H46" i="6"/>
  <c r="C47" i="6"/>
  <c r="D47" i="6"/>
  <c r="E47" i="6"/>
  <c r="F47" i="6"/>
  <c r="G47" i="6"/>
  <c r="H47" i="6"/>
  <c r="C48" i="6"/>
  <c r="D48" i="6"/>
  <c r="E48" i="6"/>
  <c r="F48" i="6"/>
  <c r="G48" i="6"/>
  <c r="H48" i="6"/>
  <c r="C49" i="6"/>
  <c r="D49" i="6"/>
  <c r="E49" i="6"/>
  <c r="F49" i="6"/>
  <c r="G49" i="6"/>
  <c r="H49" i="6"/>
  <c r="C50" i="6"/>
  <c r="D50" i="6"/>
  <c r="E50" i="6"/>
  <c r="F50" i="6"/>
  <c r="G50" i="6"/>
  <c r="H50" i="6"/>
  <c r="C51" i="6"/>
  <c r="D51" i="6"/>
  <c r="E51" i="6"/>
  <c r="F51" i="6"/>
  <c r="G51" i="6"/>
  <c r="H51" i="6"/>
  <c r="C52" i="6"/>
  <c r="D52" i="6"/>
  <c r="E52" i="6"/>
  <c r="F52" i="6"/>
  <c r="G52" i="6"/>
  <c r="H52" i="6"/>
  <c r="C53" i="6"/>
  <c r="D53" i="6"/>
  <c r="E53" i="6"/>
  <c r="F53" i="6"/>
  <c r="G53" i="6"/>
  <c r="H53" i="6"/>
  <c r="C54" i="6"/>
  <c r="D54" i="6"/>
  <c r="E54" i="6"/>
  <c r="F54" i="6"/>
  <c r="G54" i="6"/>
  <c r="H54" i="6"/>
  <c r="C55" i="6"/>
  <c r="D55" i="6"/>
  <c r="E55" i="6"/>
  <c r="F55" i="6"/>
  <c r="G55" i="6"/>
  <c r="H55" i="6"/>
  <c r="C56" i="6"/>
  <c r="D56" i="6"/>
  <c r="E56" i="6"/>
  <c r="F56" i="6"/>
  <c r="G56" i="6"/>
  <c r="H56" i="6"/>
  <c r="C57" i="6"/>
  <c r="D57" i="6"/>
  <c r="E57" i="6"/>
  <c r="F57" i="6"/>
  <c r="G57" i="6"/>
  <c r="H57" i="6"/>
  <c r="C58" i="6"/>
  <c r="D58" i="6"/>
  <c r="E58" i="6"/>
  <c r="F58" i="6"/>
  <c r="G58" i="6"/>
  <c r="H58" i="6"/>
  <c r="C59" i="6"/>
  <c r="D59" i="6"/>
  <c r="E59" i="6"/>
  <c r="F59" i="6"/>
  <c r="G59" i="6"/>
  <c r="H59" i="6"/>
  <c r="C10" i="6"/>
  <c r="D10" i="6"/>
  <c r="E10" i="6"/>
  <c r="F10" i="6"/>
  <c r="G10" i="6"/>
  <c r="H10" i="6"/>
  <c r="K123" i="6"/>
  <c r="L123" i="6"/>
  <c r="M123" i="6"/>
  <c r="N123" i="6"/>
  <c r="K124" i="6"/>
  <c r="L124" i="6"/>
  <c r="M124" i="6"/>
  <c r="N124" i="6"/>
  <c r="C123" i="6"/>
  <c r="D123" i="6"/>
  <c r="E123" i="6"/>
  <c r="F123" i="6"/>
  <c r="G123" i="6"/>
  <c r="H123" i="6"/>
  <c r="C124" i="6"/>
  <c r="D124" i="6"/>
  <c r="E124" i="6"/>
  <c r="F124" i="6"/>
  <c r="G124" i="6"/>
  <c r="H124" i="6"/>
  <c r="C172" i="6"/>
  <c r="D172" i="6"/>
  <c r="E172" i="6"/>
  <c r="F172" i="6"/>
  <c r="G172" i="6"/>
  <c r="H172" i="6"/>
  <c r="K172" i="6"/>
  <c r="L172" i="6"/>
  <c r="M172" i="6"/>
  <c r="N172" i="6"/>
  <c r="O39" i="11"/>
  <c r="Q39" i="11"/>
  <c r="R39" i="11"/>
  <c r="P39" i="11"/>
  <c r="B38" i="11"/>
  <c r="L38" i="11"/>
  <c r="I172" i="6" s="1"/>
  <c r="M38" i="11" l="1"/>
  <c r="J172" i="6" s="1"/>
  <c r="Q172" i="6" s="1"/>
  <c r="U25" i="10"/>
  <c r="V25" i="10" s="1"/>
  <c r="L25" i="10"/>
  <c r="B25" i="10"/>
  <c r="U24" i="10"/>
  <c r="V24" i="10" s="1"/>
  <c r="L24" i="10"/>
  <c r="B24" i="10"/>
  <c r="M24" i="10" l="1"/>
  <c r="J123" i="6" s="1"/>
  <c r="Q123" i="6" s="1"/>
  <c r="I123" i="6"/>
  <c r="M25" i="10"/>
  <c r="J124" i="6" s="1"/>
  <c r="Q124" i="6" s="1"/>
  <c r="I124" i="6"/>
  <c r="B4" i="7"/>
  <c r="L4" i="7"/>
  <c r="U4" i="7"/>
  <c r="V4" i="7" s="1"/>
  <c r="B5" i="7"/>
  <c r="L5" i="7"/>
  <c r="I11" i="6" s="1"/>
  <c r="M5" i="7"/>
  <c r="J11" i="6" s="1"/>
  <c r="U5" i="7"/>
  <c r="V5" i="7"/>
  <c r="B6" i="7"/>
  <c r="L6" i="7"/>
  <c r="I12" i="6" s="1"/>
  <c r="U6" i="7"/>
  <c r="V6" i="7" s="1"/>
  <c r="B7" i="7"/>
  <c r="L7" i="7"/>
  <c r="I13" i="6" s="1"/>
  <c r="U7" i="7"/>
  <c r="V7" i="7" s="1"/>
  <c r="B8" i="7"/>
  <c r="L8" i="7"/>
  <c r="U8" i="7"/>
  <c r="V8" i="7" s="1"/>
  <c r="B9" i="7"/>
  <c r="L9" i="7"/>
  <c r="I15" i="6" s="1"/>
  <c r="M9" i="7"/>
  <c r="J15" i="6" s="1"/>
  <c r="U9" i="7"/>
  <c r="V9" i="7"/>
  <c r="B10" i="7"/>
  <c r="L10" i="7"/>
  <c r="I16" i="6" s="1"/>
  <c r="U10" i="7"/>
  <c r="V10" i="7" s="1"/>
  <c r="B11" i="7"/>
  <c r="L11" i="7"/>
  <c r="I17" i="6" s="1"/>
  <c r="U11" i="7"/>
  <c r="V11" i="7" s="1"/>
  <c r="B12" i="7"/>
  <c r="L12" i="7"/>
  <c r="U12" i="7"/>
  <c r="V12" i="7" s="1"/>
  <c r="B13" i="7"/>
  <c r="L13" i="7"/>
  <c r="I19" i="6" s="1"/>
  <c r="M13" i="7"/>
  <c r="J19" i="6" s="1"/>
  <c r="U13" i="7"/>
  <c r="V13" i="7"/>
  <c r="B14" i="7"/>
  <c r="L14" i="7"/>
  <c r="I20" i="6" s="1"/>
  <c r="U14" i="7"/>
  <c r="V14" i="7" s="1"/>
  <c r="B15" i="7"/>
  <c r="L15" i="7"/>
  <c r="I21" i="6" s="1"/>
  <c r="U15" i="7"/>
  <c r="V15" i="7" s="1"/>
  <c r="B16" i="7"/>
  <c r="L16" i="7"/>
  <c r="U16" i="7"/>
  <c r="V16" i="7" s="1"/>
  <c r="B17" i="7"/>
  <c r="L17" i="7"/>
  <c r="I23" i="6" s="1"/>
  <c r="M17" i="7"/>
  <c r="J23" i="6" s="1"/>
  <c r="U17" i="7"/>
  <c r="V17" i="7"/>
  <c r="B18" i="7"/>
  <c r="L18" i="7"/>
  <c r="I24" i="6" s="1"/>
  <c r="U18" i="7"/>
  <c r="V18" i="7" s="1"/>
  <c r="B19" i="7"/>
  <c r="L19" i="7"/>
  <c r="I25" i="6" s="1"/>
  <c r="U19" i="7"/>
  <c r="V19" i="7" s="1"/>
  <c r="B20" i="7"/>
  <c r="L20" i="7"/>
  <c r="U20" i="7"/>
  <c r="V20" i="7" s="1"/>
  <c r="B21" i="7"/>
  <c r="L21" i="7"/>
  <c r="I27" i="6" s="1"/>
  <c r="M21" i="7"/>
  <c r="J27" i="6" s="1"/>
  <c r="U21" i="7"/>
  <c r="V21" i="7"/>
  <c r="B22" i="7"/>
  <c r="L22" i="7"/>
  <c r="I28" i="6" s="1"/>
  <c r="U22" i="7"/>
  <c r="V22" i="7" s="1"/>
  <c r="B23" i="7"/>
  <c r="L23" i="7"/>
  <c r="I29" i="6" s="1"/>
  <c r="U23" i="7"/>
  <c r="V23" i="7" s="1"/>
  <c r="B24" i="7"/>
  <c r="L24" i="7"/>
  <c r="U24" i="7"/>
  <c r="V24" i="7" s="1"/>
  <c r="B25" i="7"/>
  <c r="L25" i="7"/>
  <c r="I31" i="6" s="1"/>
  <c r="M25" i="7"/>
  <c r="J31" i="6" s="1"/>
  <c r="U25" i="7"/>
  <c r="V25" i="7"/>
  <c r="B26" i="7"/>
  <c r="L26" i="7"/>
  <c r="I32" i="6" s="1"/>
  <c r="U26" i="7"/>
  <c r="V26" i="7" s="1"/>
  <c r="B27" i="7"/>
  <c r="L27" i="7"/>
  <c r="I33" i="6" s="1"/>
  <c r="U27" i="7"/>
  <c r="V27" i="7" s="1"/>
  <c r="B28" i="7"/>
  <c r="L28" i="7"/>
  <c r="U28" i="7"/>
  <c r="V28" i="7" s="1"/>
  <c r="B29" i="7"/>
  <c r="L29" i="7"/>
  <c r="I35" i="6" s="1"/>
  <c r="M29" i="7"/>
  <c r="J35" i="6" s="1"/>
  <c r="U29" i="7"/>
  <c r="V29" i="7"/>
  <c r="B30" i="7"/>
  <c r="L30" i="7"/>
  <c r="I36" i="6" s="1"/>
  <c r="U30" i="7"/>
  <c r="V30" i="7" s="1"/>
  <c r="B31" i="7"/>
  <c r="L31" i="7"/>
  <c r="I37" i="6" s="1"/>
  <c r="U31" i="7"/>
  <c r="V31" i="7" s="1"/>
  <c r="B32" i="7"/>
  <c r="L32" i="7"/>
  <c r="U32" i="7"/>
  <c r="V32" i="7" s="1"/>
  <c r="B33" i="7"/>
  <c r="L33" i="7"/>
  <c r="I39" i="6" s="1"/>
  <c r="M33" i="7"/>
  <c r="J39" i="6" s="1"/>
  <c r="U33" i="7"/>
  <c r="V33" i="7"/>
  <c r="B34" i="7"/>
  <c r="L34" i="7"/>
  <c r="I40" i="6" s="1"/>
  <c r="U34" i="7"/>
  <c r="V34" i="7" s="1"/>
  <c r="B35" i="7"/>
  <c r="L35" i="7"/>
  <c r="I41" i="6" s="1"/>
  <c r="U35" i="7"/>
  <c r="V35" i="7" s="1"/>
  <c r="B36" i="7"/>
  <c r="L36" i="7"/>
  <c r="U36" i="7"/>
  <c r="V36" i="7" s="1"/>
  <c r="B37" i="7"/>
  <c r="L37" i="7"/>
  <c r="I43" i="6" s="1"/>
  <c r="M37" i="7"/>
  <c r="J43" i="6" s="1"/>
  <c r="U37" i="7"/>
  <c r="V37" i="7"/>
  <c r="B38" i="7"/>
  <c r="L38" i="7"/>
  <c r="I44" i="6" s="1"/>
  <c r="U38" i="7"/>
  <c r="V38" i="7" s="1"/>
  <c r="B39" i="7"/>
  <c r="L39" i="7"/>
  <c r="I45" i="6" s="1"/>
  <c r="U39" i="7"/>
  <c r="V39" i="7" s="1"/>
  <c r="B40" i="7"/>
  <c r="L40" i="7"/>
  <c r="U40" i="7"/>
  <c r="V40" i="7" s="1"/>
  <c r="B41" i="7"/>
  <c r="L41" i="7"/>
  <c r="I47" i="6" s="1"/>
  <c r="M41" i="7"/>
  <c r="J47" i="6" s="1"/>
  <c r="U41" i="7"/>
  <c r="V41" i="7"/>
  <c r="B42" i="7"/>
  <c r="L42" i="7"/>
  <c r="I48" i="6" s="1"/>
  <c r="U42" i="7"/>
  <c r="V42" i="7" s="1"/>
  <c r="B43" i="7"/>
  <c r="L43" i="7"/>
  <c r="I49" i="6" s="1"/>
  <c r="U43" i="7"/>
  <c r="V43" i="7" s="1"/>
  <c r="B44" i="7"/>
  <c r="L44" i="7"/>
  <c r="U44" i="7"/>
  <c r="V44" i="7" s="1"/>
  <c r="B45" i="7"/>
  <c r="L45" i="7"/>
  <c r="I51" i="6" s="1"/>
  <c r="M45" i="7"/>
  <c r="J51" i="6" s="1"/>
  <c r="U45" i="7"/>
  <c r="V45" i="7"/>
  <c r="B46" i="7"/>
  <c r="L46" i="7"/>
  <c r="I52" i="6" s="1"/>
  <c r="U46" i="7"/>
  <c r="V46" i="7" s="1"/>
  <c r="B47" i="7"/>
  <c r="L47" i="7"/>
  <c r="I53" i="6" s="1"/>
  <c r="U47" i="7"/>
  <c r="V47" i="7" s="1"/>
  <c r="B48" i="7"/>
  <c r="L48" i="7"/>
  <c r="U48" i="7"/>
  <c r="V48" i="7" s="1"/>
  <c r="B49" i="7"/>
  <c r="L49" i="7"/>
  <c r="I55" i="6" s="1"/>
  <c r="M49" i="7"/>
  <c r="J55" i="6" s="1"/>
  <c r="U49" i="7"/>
  <c r="V49" i="7"/>
  <c r="B50" i="7"/>
  <c r="L50" i="7"/>
  <c r="I56" i="6" s="1"/>
  <c r="U50" i="7"/>
  <c r="V50" i="7" s="1"/>
  <c r="B51" i="7"/>
  <c r="L51" i="7"/>
  <c r="I57" i="6" s="1"/>
  <c r="U51" i="7"/>
  <c r="V51" i="7" s="1"/>
  <c r="B52" i="7"/>
  <c r="L52" i="7"/>
  <c r="U52" i="7"/>
  <c r="V52" i="7" s="1"/>
  <c r="B53" i="7"/>
  <c r="L53" i="7"/>
  <c r="I59" i="6" s="1"/>
  <c r="M53" i="7"/>
  <c r="J59" i="6" s="1"/>
  <c r="U53" i="7"/>
  <c r="V53" i="7"/>
  <c r="M52" i="7" l="1"/>
  <c r="J58" i="6" s="1"/>
  <c r="I58" i="6"/>
  <c r="M51" i="7"/>
  <c r="J57" i="6" s="1"/>
  <c r="M50" i="7"/>
  <c r="J56" i="6" s="1"/>
  <c r="M44" i="7"/>
  <c r="J50" i="6" s="1"/>
  <c r="I50" i="6"/>
  <c r="M43" i="7"/>
  <c r="J49" i="6" s="1"/>
  <c r="M42" i="7"/>
  <c r="J48" i="6" s="1"/>
  <c r="M36" i="7"/>
  <c r="J42" i="6" s="1"/>
  <c r="I42" i="6"/>
  <c r="M35" i="7"/>
  <c r="J41" i="6" s="1"/>
  <c r="M34" i="7"/>
  <c r="J40" i="6" s="1"/>
  <c r="M28" i="7"/>
  <c r="J34" i="6" s="1"/>
  <c r="I34" i="6"/>
  <c r="M27" i="7"/>
  <c r="J33" i="6" s="1"/>
  <c r="M26" i="7"/>
  <c r="J32" i="6" s="1"/>
  <c r="M20" i="7"/>
  <c r="J26" i="6" s="1"/>
  <c r="I26" i="6"/>
  <c r="M19" i="7"/>
  <c r="J25" i="6" s="1"/>
  <c r="M18" i="7"/>
  <c r="J24" i="6" s="1"/>
  <c r="M12" i="7"/>
  <c r="J18" i="6" s="1"/>
  <c r="I18" i="6"/>
  <c r="M11" i="7"/>
  <c r="J17" i="6" s="1"/>
  <c r="M10" i="7"/>
  <c r="J16" i="6" s="1"/>
  <c r="M4" i="7"/>
  <c r="J10" i="6" s="1"/>
  <c r="I10" i="6"/>
  <c r="M48" i="7"/>
  <c r="J54" i="6" s="1"/>
  <c r="I54" i="6"/>
  <c r="M47" i="7"/>
  <c r="J53" i="6" s="1"/>
  <c r="M46" i="7"/>
  <c r="J52" i="6" s="1"/>
  <c r="M40" i="7"/>
  <c r="J46" i="6" s="1"/>
  <c r="I46" i="6"/>
  <c r="M39" i="7"/>
  <c r="J45" i="6" s="1"/>
  <c r="M38" i="7"/>
  <c r="J44" i="6" s="1"/>
  <c r="M32" i="7"/>
  <c r="J38" i="6" s="1"/>
  <c r="I38" i="6"/>
  <c r="M31" i="7"/>
  <c r="J37" i="6" s="1"/>
  <c r="M30" i="7"/>
  <c r="J36" i="6" s="1"/>
  <c r="M24" i="7"/>
  <c r="J30" i="6" s="1"/>
  <c r="I30" i="6"/>
  <c r="M23" i="7"/>
  <c r="J29" i="6" s="1"/>
  <c r="M22" i="7"/>
  <c r="J28" i="6" s="1"/>
  <c r="M16" i="7"/>
  <c r="J22" i="6" s="1"/>
  <c r="I22" i="6"/>
  <c r="M15" i="7"/>
  <c r="J21" i="6" s="1"/>
  <c r="M14" i="7"/>
  <c r="J20" i="6" s="1"/>
  <c r="M8" i="7"/>
  <c r="J14" i="6" s="1"/>
  <c r="I14" i="6"/>
  <c r="M7" i="7"/>
  <c r="J13" i="6" s="1"/>
  <c r="M6" i="7"/>
  <c r="J12" i="6" s="1"/>
  <c r="B6" i="17"/>
  <c r="B7" i="17"/>
  <c r="B8" i="17"/>
  <c r="B9" i="17"/>
  <c r="B10" i="17"/>
  <c r="B11" i="17"/>
  <c r="B12" i="17"/>
  <c r="B13" i="17"/>
  <c r="B14" i="17"/>
  <c r="B15" i="17"/>
  <c r="B16" i="17"/>
  <c r="B17" i="17"/>
  <c r="B5" i="17"/>
  <c r="U17" i="17" l="1"/>
  <c r="V17" i="17" s="1"/>
  <c r="U16" i="17"/>
  <c r="V16" i="17" s="1"/>
  <c r="L16" i="17"/>
  <c r="M16" i="17" s="1"/>
  <c r="U15" i="17"/>
  <c r="V15" i="17" s="1"/>
  <c r="L15" i="17"/>
  <c r="M15" i="17" s="1"/>
  <c r="U14" i="17"/>
  <c r="V14" i="17" s="1"/>
  <c r="L14" i="17"/>
  <c r="M14" i="17" s="1"/>
  <c r="U13" i="17"/>
  <c r="V13" i="17" s="1"/>
  <c r="L13" i="17"/>
  <c r="M13" i="17" s="1"/>
  <c r="U12" i="17"/>
  <c r="V12" i="17" s="1"/>
  <c r="L12" i="17"/>
  <c r="M12" i="17" s="1"/>
  <c r="L11" i="17"/>
  <c r="M11" i="17" s="1"/>
  <c r="U10" i="17"/>
  <c r="V10" i="17" s="1"/>
  <c r="L10" i="17"/>
  <c r="M10" i="17" s="1"/>
  <c r="U9" i="17"/>
  <c r="V9" i="17" s="1"/>
  <c r="L9" i="17"/>
  <c r="M9" i="17" s="1"/>
  <c r="U8" i="17"/>
  <c r="V8" i="17" s="1"/>
  <c r="L8" i="17"/>
  <c r="M8" i="17" s="1"/>
  <c r="U7" i="17"/>
  <c r="V7" i="17" s="1"/>
  <c r="L7" i="17"/>
  <c r="M7" i="17" s="1"/>
  <c r="U6" i="17"/>
  <c r="V6" i="17" s="1"/>
  <c r="L6" i="17"/>
  <c r="M6" i="17" s="1"/>
  <c r="U5" i="17"/>
  <c r="V5" i="17" s="1"/>
  <c r="L5" i="17"/>
  <c r="M5" i="17" s="1"/>
  <c r="O162" i="6"/>
  <c r="O166" i="6"/>
  <c r="O167" i="6"/>
  <c r="O168" i="6"/>
  <c r="O169" i="6"/>
  <c r="O170" i="6"/>
  <c r="O171" i="6"/>
  <c r="O249" i="6"/>
  <c r="O250" i="6"/>
  <c r="O251" i="6"/>
  <c r="O252" i="6"/>
  <c r="O253" i="6"/>
  <c r="O254" i="6"/>
  <c r="O255" i="6"/>
  <c r="O256" i="6"/>
  <c r="O257" i="6"/>
  <c r="O258" i="6"/>
  <c r="O259" i="6"/>
  <c r="K249" i="6"/>
  <c r="L249" i="6"/>
  <c r="M249" i="6"/>
  <c r="N249" i="6"/>
  <c r="K250" i="6"/>
  <c r="L250" i="6"/>
  <c r="M250" i="6"/>
  <c r="N250" i="6"/>
  <c r="K251" i="6"/>
  <c r="L251" i="6"/>
  <c r="M251" i="6"/>
  <c r="N251" i="6"/>
  <c r="K252" i="6"/>
  <c r="L252" i="6"/>
  <c r="M252" i="6"/>
  <c r="N252" i="6"/>
  <c r="K253" i="6"/>
  <c r="L253" i="6"/>
  <c r="M253" i="6"/>
  <c r="N253" i="6"/>
  <c r="K254" i="6"/>
  <c r="L254" i="6"/>
  <c r="M254" i="6"/>
  <c r="N254" i="6"/>
  <c r="K255" i="6"/>
  <c r="L255" i="6"/>
  <c r="M255" i="6"/>
  <c r="N255" i="6"/>
  <c r="K256" i="6"/>
  <c r="L256" i="6"/>
  <c r="M256" i="6"/>
  <c r="N256" i="6"/>
  <c r="K257" i="6"/>
  <c r="L257" i="6"/>
  <c r="M257" i="6"/>
  <c r="N257" i="6"/>
  <c r="K258" i="6"/>
  <c r="L258" i="6"/>
  <c r="M258" i="6"/>
  <c r="N258" i="6"/>
  <c r="K259" i="6"/>
  <c r="L259" i="6"/>
  <c r="M259" i="6"/>
  <c r="N259" i="6"/>
  <c r="C249" i="6"/>
  <c r="D249" i="6"/>
  <c r="E249" i="6"/>
  <c r="F249" i="6"/>
  <c r="G249" i="6"/>
  <c r="H249" i="6"/>
  <c r="C250" i="6"/>
  <c r="D250" i="6"/>
  <c r="E250" i="6"/>
  <c r="F250" i="6"/>
  <c r="G250" i="6"/>
  <c r="H250" i="6"/>
  <c r="C251" i="6"/>
  <c r="D251" i="6"/>
  <c r="E251" i="6"/>
  <c r="F251" i="6"/>
  <c r="G251" i="6"/>
  <c r="H251" i="6"/>
  <c r="C252" i="6"/>
  <c r="D252" i="6"/>
  <c r="E252" i="6"/>
  <c r="F252" i="6"/>
  <c r="G252" i="6"/>
  <c r="H252" i="6"/>
  <c r="C253" i="6"/>
  <c r="D253" i="6"/>
  <c r="E253" i="6"/>
  <c r="F253" i="6"/>
  <c r="G253" i="6"/>
  <c r="H253" i="6"/>
  <c r="C254" i="6"/>
  <c r="D254" i="6"/>
  <c r="E254" i="6"/>
  <c r="F254" i="6"/>
  <c r="G254" i="6"/>
  <c r="H254" i="6"/>
  <c r="C255" i="6"/>
  <c r="D255" i="6"/>
  <c r="E255" i="6"/>
  <c r="F255" i="6"/>
  <c r="G255" i="6"/>
  <c r="H255" i="6"/>
  <c r="C256" i="6"/>
  <c r="D256" i="6"/>
  <c r="E256" i="6"/>
  <c r="F256" i="6"/>
  <c r="G256" i="6"/>
  <c r="H256" i="6"/>
  <c r="C257" i="6"/>
  <c r="D257" i="6"/>
  <c r="E257" i="6"/>
  <c r="F257" i="6"/>
  <c r="G257" i="6"/>
  <c r="H257" i="6"/>
  <c r="C258" i="6"/>
  <c r="D258" i="6"/>
  <c r="E258" i="6"/>
  <c r="F258" i="6"/>
  <c r="G258" i="6"/>
  <c r="H258" i="6"/>
  <c r="C259" i="6"/>
  <c r="D259" i="6"/>
  <c r="E259" i="6"/>
  <c r="F259" i="6"/>
  <c r="G259" i="6"/>
  <c r="H259" i="6"/>
  <c r="K189" i="6"/>
  <c r="L189" i="6"/>
  <c r="M189" i="6"/>
  <c r="N189" i="6"/>
  <c r="K190" i="6"/>
  <c r="L190" i="6"/>
  <c r="M190" i="6"/>
  <c r="N190" i="6"/>
  <c r="K191" i="6"/>
  <c r="L191" i="6"/>
  <c r="M191" i="6"/>
  <c r="N191" i="6"/>
  <c r="K192" i="6"/>
  <c r="L192" i="6"/>
  <c r="M192" i="6"/>
  <c r="N192" i="6"/>
  <c r="K193" i="6"/>
  <c r="L193" i="6"/>
  <c r="M193" i="6"/>
  <c r="N193" i="6"/>
  <c r="K194" i="6"/>
  <c r="L194" i="6"/>
  <c r="M194" i="6"/>
  <c r="N194" i="6"/>
  <c r="K195" i="6"/>
  <c r="L195" i="6"/>
  <c r="M195" i="6"/>
  <c r="N195" i="6"/>
  <c r="K196" i="6"/>
  <c r="L196" i="6"/>
  <c r="M196" i="6"/>
  <c r="N196" i="6"/>
  <c r="K197" i="6"/>
  <c r="L197" i="6"/>
  <c r="M197" i="6"/>
  <c r="N197" i="6"/>
  <c r="K198" i="6"/>
  <c r="L198" i="6"/>
  <c r="M198" i="6"/>
  <c r="N198" i="6"/>
  <c r="K199" i="6"/>
  <c r="L199" i="6"/>
  <c r="M199" i="6"/>
  <c r="N199" i="6"/>
  <c r="K200" i="6"/>
  <c r="L200" i="6"/>
  <c r="M200" i="6"/>
  <c r="N200" i="6"/>
  <c r="K201" i="6"/>
  <c r="L201" i="6"/>
  <c r="M201" i="6"/>
  <c r="N201" i="6"/>
  <c r="K202" i="6"/>
  <c r="L202" i="6"/>
  <c r="M202" i="6"/>
  <c r="N202" i="6"/>
  <c r="K203" i="6"/>
  <c r="L203" i="6"/>
  <c r="M203" i="6"/>
  <c r="N203" i="6"/>
  <c r="K204" i="6"/>
  <c r="L204" i="6"/>
  <c r="M204" i="6"/>
  <c r="N204" i="6"/>
  <c r="K205" i="6"/>
  <c r="L205" i="6"/>
  <c r="M205" i="6"/>
  <c r="N205" i="6"/>
  <c r="K206" i="6"/>
  <c r="L206" i="6"/>
  <c r="M206" i="6"/>
  <c r="N206" i="6"/>
  <c r="K207" i="6"/>
  <c r="L207" i="6"/>
  <c r="M207" i="6"/>
  <c r="N207" i="6"/>
  <c r="K208" i="6"/>
  <c r="L208" i="6"/>
  <c r="M208" i="6"/>
  <c r="N208" i="6"/>
  <c r="K209" i="6"/>
  <c r="L209" i="6"/>
  <c r="M209" i="6"/>
  <c r="N209" i="6"/>
  <c r="K210" i="6"/>
  <c r="L210" i="6"/>
  <c r="M210" i="6"/>
  <c r="N210" i="6"/>
  <c r="K211" i="6"/>
  <c r="L211" i="6"/>
  <c r="M211" i="6"/>
  <c r="N211" i="6"/>
  <c r="K212" i="6"/>
  <c r="L212" i="6"/>
  <c r="M212" i="6"/>
  <c r="N212" i="6"/>
  <c r="K213" i="6"/>
  <c r="L213" i="6"/>
  <c r="M213" i="6"/>
  <c r="N213" i="6"/>
  <c r="K214" i="6"/>
  <c r="L214" i="6"/>
  <c r="M214" i="6"/>
  <c r="N214" i="6"/>
  <c r="K215" i="6"/>
  <c r="L215" i="6"/>
  <c r="M215" i="6"/>
  <c r="N215" i="6"/>
  <c r="K216" i="6"/>
  <c r="L216" i="6"/>
  <c r="M216" i="6"/>
  <c r="N216" i="6"/>
  <c r="K217" i="6"/>
  <c r="L217" i="6"/>
  <c r="M217" i="6"/>
  <c r="N217" i="6"/>
  <c r="K218" i="6"/>
  <c r="L218" i="6"/>
  <c r="M218" i="6"/>
  <c r="N218" i="6"/>
  <c r="K219" i="6"/>
  <c r="L219" i="6"/>
  <c r="M219" i="6"/>
  <c r="N219" i="6"/>
  <c r="K220" i="6"/>
  <c r="L220" i="6"/>
  <c r="M220" i="6"/>
  <c r="N220" i="6"/>
  <c r="K221" i="6"/>
  <c r="L221" i="6"/>
  <c r="M221" i="6"/>
  <c r="N221" i="6"/>
  <c r="K222" i="6"/>
  <c r="L222" i="6"/>
  <c r="M222" i="6"/>
  <c r="N222" i="6"/>
  <c r="K223" i="6"/>
  <c r="L223" i="6"/>
  <c r="M223" i="6"/>
  <c r="N223" i="6"/>
  <c r="K224" i="6"/>
  <c r="L224" i="6"/>
  <c r="M224" i="6"/>
  <c r="N224" i="6"/>
  <c r="K225" i="6"/>
  <c r="L225" i="6"/>
  <c r="M225" i="6"/>
  <c r="N225" i="6"/>
  <c r="K226" i="6"/>
  <c r="L226" i="6"/>
  <c r="M226" i="6"/>
  <c r="N226" i="6"/>
  <c r="K227" i="6"/>
  <c r="L227" i="6"/>
  <c r="M227" i="6"/>
  <c r="N227" i="6"/>
  <c r="K228" i="6"/>
  <c r="L228" i="6"/>
  <c r="M228" i="6"/>
  <c r="N228" i="6"/>
  <c r="K229" i="6"/>
  <c r="L229" i="6"/>
  <c r="M229" i="6"/>
  <c r="N229" i="6"/>
  <c r="K230" i="6"/>
  <c r="L230" i="6"/>
  <c r="M230" i="6"/>
  <c r="N230" i="6"/>
  <c r="K231" i="6"/>
  <c r="L231" i="6"/>
  <c r="M231" i="6"/>
  <c r="N231" i="6"/>
  <c r="K232" i="6"/>
  <c r="L232" i="6"/>
  <c r="M232" i="6"/>
  <c r="N232" i="6"/>
  <c r="K233" i="6"/>
  <c r="L233" i="6"/>
  <c r="M233" i="6"/>
  <c r="N233" i="6"/>
  <c r="K234" i="6"/>
  <c r="L234" i="6"/>
  <c r="M234" i="6"/>
  <c r="N234" i="6"/>
  <c r="K235" i="6"/>
  <c r="L235" i="6"/>
  <c r="M235" i="6"/>
  <c r="N235" i="6"/>
  <c r="K236" i="6"/>
  <c r="L236" i="6"/>
  <c r="M236" i="6"/>
  <c r="N236" i="6"/>
  <c r="K237" i="6"/>
  <c r="L237" i="6"/>
  <c r="M237" i="6"/>
  <c r="N237" i="6"/>
  <c r="K238" i="6"/>
  <c r="L238" i="6"/>
  <c r="M238" i="6"/>
  <c r="N238" i="6"/>
  <c r="K239" i="6"/>
  <c r="L239" i="6"/>
  <c r="M239" i="6"/>
  <c r="N239" i="6"/>
  <c r="K240" i="6"/>
  <c r="L240" i="6"/>
  <c r="M240" i="6"/>
  <c r="N240" i="6"/>
  <c r="K241" i="6"/>
  <c r="L241" i="6"/>
  <c r="M241" i="6"/>
  <c r="N241" i="6"/>
  <c r="K242" i="6"/>
  <c r="L242" i="6"/>
  <c r="M242" i="6"/>
  <c r="N242" i="6"/>
  <c r="K243" i="6"/>
  <c r="L243" i="6"/>
  <c r="M243" i="6"/>
  <c r="N243" i="6"/>
  <c r="K244" i="6"/>
  <c r="L244" i="6"/>
  <c r="M244" i="6"/>
  <c r="N244" i="6"/>
  <c r="K245" i="6"/>
  <c r="L245" i="6"/>
  <c r="M245" i="6"/>
  <c r="N245" i="6"/>
  <c r="K246" i="6"/>
  <c r="L246" i="6"/>
  <c r="M246" i="6"/>
  <c r="N246" i="6"/>
  <c r="K247" i="6"/>
  <c r="L247" i="6"/>
  <c r="M247" i="6"/>
  <c r="N247" i="6"/>
  <c r="K248" i="6"/>
  <c r="L248" i="6"/>
  <c r="M248" i="6"/>
  <c r="N248" i="6"/>
  <c r="C189" i="6"/>
  <c r="D189" i="6"/>
  <c r="E189" i="6"/>
  <c r="F189" i="6"/>
  <c r="G189" i="6"/>
  <c r="H189" i="6"/>
  <c r="C190" i="6"/>
  <c r="D190" i="6"/>
  <c r="E190" i="6"/>
  <c r="F190" i="6"/>
  <c r="G190" i="6"/>
  <c r="H190" i="6"/>
  <c r="C191" i="6"/>
  <c r="D191" i="6"/>
  <c r="E191" i="6"/>
  <c r="F191" i="6"/>
  <c r="G191" i="6"/>
  <c r="H191" i="6"/>
  <c r="C192" i="6"/>
  <c r="D192" i="6"/>
  <c r="E192" i="6"/>
  <c r="F192" i="6"/>
  <c r="G192" i="6"/>
  <c r="H192" i="6"/>
  <c r="C193" i="6"/>
  <c r="D193" i="6"/>
  <c r="E193" i="6"/>
  <c r="F193" i="6"/>
  <c r="G193" i="6"/>
  <c r="H193" i="6"/>
  <c r="C194" i="6"/>
  <c r="D194" i="6"/>
  <c r="E194" i="6"/>
  <c r="F194" i="6"/>
  <c r="G194" i="6"/>
  <c r="H194" i="6"/>
  <c r="C195" i="6"/>
  <c r="D195" i="6"/>
  <c r="E195" i="6"/>
  <c r="F195" i="6"/>
  <c r="G195" i="6"/>
  <c r="H195" i="6"/>
  <c r="C196" i="6"/>
  <c r="D196" i="6"/>
  <c r="E196" i="6"/>
  <c r="F196" i="6"/>
  <c r="G196" i="6"/>
  <c r="H196" i="6"/>
  <c r="C197" i="6"/>
  <c r="D197" i="6"/>
  <c r="E197" i="6"/>
  <c r="F197" i="6"/>
  <c r="G197" i="6"/>
  <c r="H197" i="6"/>
  <c r="C198" i="6"/>
  <c r="D198" i="6"/>
  <c r="E198" i="6"/>
  <c r="F198" i="6"/>
  <c r="G198" i="6"/>
  <c r="H198" i="6"/>
  <c r="C199" i="6"/>
  <c r="D199" i="6"/>
  <c r="E199" i="6"/>
  <c r="F199" i="6"/>
  <c r="G199" i="6"/>
  <c r="H199" i="6"/>
  <c r="C200" i="6"/>
  <c r="D200" i="6"/>
  <c r="E200" i="6"/>
  <c r="F200" i="6"/>
  <c r="G200" i="6"/>
  <c r="H200" i="6"/>
  <c r="C201" i="6"/>
  <c r="D201" i="6"/>
  <c r="E201" i="6"/>
  <c r="F201" i="6"/>
  <c r="G201" i="6"/>
  <c r="H201" i="6"/>
  <c r="C202" i="6"/>
  <c r="D202" i="6"/>
  <c r="E202" i="6"/>
  <c r="F202" i="6"/>
  <c r="G202" i="6"/>
  <c r="H202" i="6"/>
  <c r="C203" i="6"/>
  <c r="D203" i="6"/>
  <c r="E203" i="6"/>
  <c r="F203" i="6"/>
  <c r="G203" i="6"/>
  <c r="H203" i="6"/>
  <c r="C204" i="6"/>
  <c r="D204" i="6"/>
  <c r="E204" i="6"/>
  <c r="F204" i="6"/>
  <c r="G204" i="6"/>
  <c r="H204" i="6"/>
  <c r="C205" i="6"/>
  <c r="D205" i="6"/>
  <c r="E205" i="6"/>
  <c r="F205" i="6"/>
  <c r="G205" i="6"/>
  <c r="H205" i="6"/>
  <c r="C206" i="6"/>
  <c r="D206" i="6"/>
  <c r="E206" i="6"/>
  <c r="F206" i="6"/>
  <c r="G206" i="6"/>
  <c r="H206" i="6"/>
  <c r="C207" i="6"/>
  <c r="D207" i="6"/>
  <c r="E207" i="6"/>
  <c r="F207" i="6"/>
  <c r="G207" i="6"/>
  <c r="H207" i="6"/>
  <c r="C208" i="6"/>
  <c r="D208" i="6"/>
  <c r="E208" i="6"/>
  <c r="F208" i="6"/>
  <c r="G208" i="6"/>
  <c r="H208" i="6"/>
  <c r="C209" i="6"/>
  <c r="D209" i="6"/>
  <c r="E209" i="6"/>
  <c r="F209" i="6"/>
  <c r="G209" i="6"/>
  <c r="H209" i="6"/>
  <c r="C210" i="6"/>
  <c r="D210" i="6"/>
  <c r="E210" i="6"/>
  <c r="F210" i="6"/>
  <c r="G210" i="6"/>
  <c r="H210" i="6"/>
  <c r="C211" i="6"/>
  <c r="D211" i="6"/>
  <c r="E211" i="6"/>
  <c r="F211" i="6"/>
  <c r="G211" i="6"/>
  <c r="H211" i="6"/>
  <c r="C212" i="6"/>
  <c r="D212" i="6"/>
  <c r="E212" i="6"/>
  <c r="F212" i="6"/>
  <c r="G212" i="6"/>
  <c r="H212" i="6"/>
  <c r="C213" i="6"/>
  <c r="D213" i="6"/>
  <c r="E213" i="6"/>
  <c r="F213" i="6"/>
  <c r="G213" i="6"/>
  <c r="H213" i="6"/>
  <c r="C214" i="6"/>
  <c r="D214" i="6"/>
  <c r="E214" i="6"/>
  <c r="F214" i="6"/>
  <c r="G214" i="6"/>
  <c r="H214" i="6"/>
  <c r="C215" i="6"/>
  <c r="D215" i="6"/>
  <c r="E215" i="6"/>
  <c r="F215" i="6"/>
  <c r="G215" i="6"/>
  <c r="H215" i="6"/>
  <c r="C216" i="6"/>
  <c r="D216" i="6"/>
  <c r="E216" i="6"/>
  <c r="F216" i="6"/>
  <c r="G216" i="6"/>
  <c r="H216" i="6"/>
  <c r="C217" i="6"/>
  <c r="D217" i="6"/>
  <c r="E217" i="6"/>
  <c r="F217" i="6"/>
  <c r="G217" i="6"/>
  <c r="H217" i="6"/>
  <c r="C218" i="6"/>
  <c r="D218" i="6"/>
  <c r="E218" i="6"/>
  <c r="F218" i="6"/>
  <c r="G218" i="6"/>
  <c r="H218" i="6"/>
  <c r="C219" i="6"/>
  <c r="D219" i="6"/>
  <c r="E219" i="6"/>
  <c r="F219" i="6"/>
  <c r="G219" i="6"/>
  <c r="H219" i="6"/>
  <c r="C220" i="6"/>
  <c r="D220" i="6"/>
  <c r="E220" i="6"/>
  <c r="F220" i="6"/>
  <c r="G220" i="6"/>
  <c r="H220" i="6"/>
  <c r="C221" i="6"/>
  <c r="D221" i="6"/>
  <c r="E221" i="6"/>
  <c r="F221" i="6"/>
  <c r="G221" i="6"/>
  <c r="H221" i="6"/>
  <c r="C222" i="6"/>
  <c r="D222" i="6"/>
  <c r="E222" i="6"/>
  <c r="F222" i="6"/>
  <c r="G222" i="6"/>
  <c r="H222" i="6"/>
  <c r="C223" i="6"/>
  <c r="D223" i="6"/>
  <c r="E223" i="6"/>
  <c r="F223" i="6"/>
  <c r="G223" i="6"/>
  <c r="H223" i="6"/>
  <c r="C224" i="6"/>
  <c r="D224" i="6"/>
  <c r="E224" i="6"/>
  <c r="F224" i="6"/>
  <c r="G224" i="6"/>
  <c r="H224" i="6"/>
  <c r="C225" i="6"/>
  <c r="D225" i="6"/>
  <c r="E225" i="6"/>
  <c r="F225" i="6"/>
  <c r="G225" i="6"/>
  <c r="H225" i="6"/>
  <c r="C226" i="6"/>
  <c r="D226" i="6"/>
  <c r="E226" i="6"/>
  <c r="F226" i="6"/>
  <c r="G226" i="6"/>
  <c r="H226" i="6"/>
  <c r="C227" i="6"/>
  <c r="D227" i="6"/>
  <c r="E227" i="6"/>
  <c r="F227" i="6"/>
  <c r="G227" i="6"/>
  <c r="H227" i="6"/>
  <c r="C228" i="6"/>
  <c r="D228" i="6"/>
  <c r="E228" i="6"/>
  <c r="F228" i="6"/>
  <c r="G228" i="6"/>
  <c r="H228" i="6"/>
  <c r="C229" i="6"/>
  <c r="D229" i="6"/>
  <c r="E229" i="6"/>
  <c r="F229" i="6"/>
  <c r="G229" i="6"/>
  <c r="H229" i="6"/>
  <c r="C230" i="6"/>
  <c r="D230" i="6"/>
  <c r="E230" i="6"/>
  <c r="F230" i="6"/>
  <c r="G230" i="6"/>
  <c r="H230" i="6"/>
  <c r="C231" i="6"/>
  <c r="D231" i="6"/>
  <c r="E231" i="6"/>
  <c r="F231" i="6"/>
  <c r="G231" i="6"/>
  <c r="H231" i="6"/>
  <c r="C232" i="6"/>
  <c r="D232" i="6"/>
  <c r="E232" i="6"/>
  <c r="F232" i="6"/>
  <c r="G232" i="6"/>
  <c r="H232" i="6"/>
  <c r="C233" i="6"/>
  <c r="D233" i="6"/>
  <c r="E233" i="6"/>
  <c r="F233" i="6"/>
  <c r="G233" i="6"/>
  <c r="H233" i="6"/>
  <c r="C234" i="6"/>
  <c r="D234" i="6"/>
  <c r="E234" i="6"/>
  <c r="F234" i="6"/>
  <c r="G234" i="6"/>
  <c r="H234" i="6"/>
  <c r="C235" i="6"/>
  <c r="D235" i="6"/>
  <c r="E235" i="6"/>
  <c r="F235" i="6"/>
  <c r="G235" i="6"/>
  <c r="H235" i="6"/>
  <c r="C236" i="6"/>
  <c r="D236" i="6"/>
  <c r="E236" i="6"/>
  <c r="F236" i="6"/>
  <c r="G236" i="6"/>
  <c r="H236" i="6"/>
  <c r="C237" i="6"/>
  <c r="D237" i="6"/>
  <c r="E237" i="6"/>
  <c r="F237" i="6"/>
  <c r="G237" i="6"/>
  <c r="H237" i="6"/>
  <c r="C238" i="6"/>
  <c r="D238" i="6"/>
  <c r="E238" i="6"/>
  <c r="F238" i="6"/>
  <c r="G238" i="6"/>
  <c r="H238" i="6"/>
  <c r="C239" i="6"/>
  <c r="D239" i="6"/>
  <c r="E239" i="6"/>
  <c r="F239" i="6"/>
  <c r="G239" i="6"/>
  <c r="H239" i="6"/>
  <c r="C240" i="6"/>
  <c r="D240" i="6"/>
  <c r="E240" i="6"/>
  <c r="F240" i="6"/>
  <c r="G240" i="6"/>
  <c r="H240" i="6"/>
  <c r="C241" i="6"/>
  <c r="D241" i="6"/>
  <c r="E241" i="6"/>
  <c r="F241" i="6"/>
  <c r="G241" i="6"/>
  <c r="H241" i="6"/>
  <c r="C242" i="6"/>
  <c r="D242" i="6"/>
  <c r="E242" i="6"/>
  <c r="F242" i="6"/>
  <c r="G242" i="6"/>
  <c r="H242" i="6"/>
  <c r="C243" i="6"/>
  <c r="D243" i="6"/>
  <c r="E243" i="6"/>
  <c r="F243" i="6"/>
  <c r="G243" i="6"/>
  <c r="H243" i="6"/>
  <c r="C244" i="6"/>
  <c r="D244" i="6"/>
  <c r="E244" i="6"/>
  <c r="F244" i="6"/>
  <c r="G244" i="6"/>
  <c r="H244" i="6"/>
  <c r="C245" i="6"/>
  <c r="D245" i="6"/>
  <c r="E245" i="6"/>
  <c r="F245" i="6"/>
  <c r="G245" i="6"/>
  <c r="H245" i="6"/>
  <c r="C246" i="6"/>
  <c r="D246" i="6"/>
  <c r="E246" i="6"/>
  <c r="F246" i="6"/>
  <c r="G246" i="6"/>
  <c r="H246" i="6"/>
  <c r="C247" i="6"/>
  <c r="D247" i="6"/>
  <c r="E247" i="6"/>
  <c r="F247" i="6"/>
  <c r="G247" i="6"/>
  <c r="H247" i="6"/>
  <c r="C248" i="6"/>
  <c r="D248" i="6"/>
  <c r="E248" i="6"/>
  <c r="F248" i="6"/>
  <c r="G248" i="6"/>
  <c r="H248" i="6"/>
  <c r="K173" i="6"/>
  <c r="L173" i="6"/>
  <c r="M173" i="6"/>
  <c r="N173" i="6"/>
  <c r="K174" i="6"/>
  <c r="L174" i="6"/>
  <c r="M174" i="6"/>
  <c r="N174" i="6"/>
  <c r="K175" i="6"/>
  <c r="L175" i="6"/>
  <c r="M175" i="6"/>
  <c r="N175" i="6"/>
  <c r="K176" i="6"/>
  <c r="L176" i="6"/>
  <c r="M176" i="6"/>
  <c r="N176" i="6"/>
  <c r="K177" i="6"/>
  <c r="L177" i="6"/>
  <c r="M177" i="6"/>
  <c r="N177" i="6"/>
  <c r="K178" i="6"/>
  <c r="L178" i="6"/>
  <c r="M178" i="6"/>
  <c r="N178" i="6"/>
  <c r="K179" i="6"/>
  <c r="L179" i="6"/>
  <c r="M179" i="6"/>
  <c r="N179" i="6"/>
  <c r="K180" i="6"/>
  <c r="L180" i="6"/>
  <c r="M180" i="6"/>
  <c r="N180" i="6"/>
  <c r="K181" i="6"/>
  <c r="L181" i="6"/>
  <c r="M181" i="6"/>
  <c r="N181" i="6"/>
  <c r="K182" i="6"/>
  <c r="L182" i="6"/>
  <c r="M182" i="6"/>
  <c r="N182" i="6"/>
  <c r="K183" i="6"/>
  <c r="L183" i="6"/>
  <c r="M183" i="6"/>
  <c r="N183" i="6"/>
  <c r="K184" i="6"/>
  <c r="L184" i="6"/>
  <c r="M184" i="6"/>
  <c r="N184" i="6"/>
  <c r="K185" i="6"/>
  <c r="L185" i="6"/>
  <c r="M185" i="6"/>
  <c r="N185" i="6"/>
  <c r="K186" i="6"/>
  <c r="L186" i="6"/>
  <c r="M186" i="6"/>
  <c r="N186" i="6"/>
  <c r="K187" i="6"/>
  <c r="L187" i="6"/>
  <c r="M187" i="6"/>
  <c r="N187" i="6"/>
  <c r="K188" i="6"/>
  <c r="L188" i="6"/>
  <c r="M188" i="6"/>
  <c r="N188" i="6"/>
  <c r="C173" i="6"/>
  <c r="D173" i="6"/>
  <c r="E173" i="6"/>
  <c r="F173" i="6"/>
  <c r="G173" i="6"/>
  <c r="H173" i="6"/>
  <c r="C174" i="6"/>
  <c r="D174" i="6"/>
  <c r="E174" i="6"/>
  <c r="F174" i="6"/>
  <c r="G174" i="6"/>
  <c r="H174" i="6"/>
  <c r="C175" i="6"/>
  <c r="D175" i="6"/>
  <c r="E175" i="6"/>
  <c r="F175" i="6"/>
  <c r="G175" i="6"/>
  <c r="H175" i="6"/>
  <c r="C176" i="6"/>
  <c r="D176" i="6"/>
  <c r="E176" i="6"/>
  <c r="F176" i="6"/>
  <c r="G176" i="6"/>
  <c r="H176" i="6"/>
  <c r="C177" i="6"/>
  <c r="D177" i="6"/>
  <c r="E177" i="6"/>
  <c r="F177" i="6"/>
  <c r="G177" i="6"/>
  <c r="H177" i="6"/>
  <c r="C178" i="6"/>
  <c r="D178" i="6"/>
  <c r="E178" i="6"/>
  <c r="F178" i="6"/>
  <c r="G178" i="6"/>
  <c r="H178" i="6"/>
  <c r="C179" i="6"/>
  <c r="D179" i="6"/>
  <c r="E179" i="6"/>
  <c r="F179" i="6"/>
  <c r="G179" i="6"/>
  <c r="H179" i="6"/>
  <c r="C180" i="6"/>
  <c r="D180" i="6"/>
  <c r="E180" i="6"/>
  <c r="F180" i="6"/>
  <c r="G180" i="6"/>
  <c r="H180" i="6"/>
  <c r="C181" i="6"/>
  <c r="D181" i="6"/>
  <c r="E181" i="6"/>
  <c r="F181" i="6"/>
  <c r="G181" i="6"/>
  <c r="H181" i="6"/>
  <c r="C182" i="6"/>
  <c r="D182" i="6"/>
  <c r="E182" i="6"/>
  <c r="F182" i="6"/>
  <c r="G182" i="6"/>
  <c r="H182" i="6"/>
  <c r="C183" i="6"/>
  <c r="D183" i="6"/>
  <c r="E183" i="6"/>
  <c r="F183" i="6"/>
  <c r="G183" i="6"/>
  <c r="H183" i="6"/>
  <c r="C184" i="6"/>
  <c r="D184" i="6"/>
  <c r="E184" i="6"/>
  <c r="F184" i="6"/>
  <c r="G184" i="6"/>
  <c r="H184" i="6"/>
  <c r="C185" i="6"/>
  <c r="D185" i="6"/>
  <c r="E185" i="6"/>
  <c r="F185" i="6"/>
  <c r="G185" i="6"/>
  <c r="H185" i="6"/>
  <c r="C186" i="6"/>
  <c r="D186" i="6"/>
  <c r="E186" i="6"/>
  <c r="F186" i="6"/>
  <c r="G186" i="6"/>
  <c r="H186" i="6"/>
  <c r="C187" i="6"/>
  <c r="D187" i="6"/>
  <c r="E187" i="6"/>
  <c r="F187" i="6"/>
  <c r="G187" i="6"/>
  <c r="H187" i="6"/>
  <c r="C188" i="6"/>
  <c r="D188" i="6"/>
  <c r="E188" i="6"/>
  <c r="F188" i="6"/>
  <c r="G188" i="6"/>
  <c r="H188" i="6"/>
  <c r="K138" i="6"/>
  <c r="L138" i="6"/>
  <c r="M138" i="6"/>
  <c r="N138" i="6"/>
  <c r="K139" i="6"/>
  <c r="L139" i="6"/>
  <c r="M139" i="6"/>
  <c r="N139" i="6"/>
  <c r="K140" i="6"/>
  <c r="L140" i="6"/>
  <c r="M140" i="6"/>
  <c r="N140" i="6"/>
  <c r="K141" i="6"/>
  <c r="L141" i="6"/>
  <c r="M141" i="6"/>
  <c r="N141" i="6"/>
  <c r="K142" i="6"/>
  <c r="L142" i="6"/>
  <c r="M142" i="6"/>
  <c r="N142" i="6"/>
  <c r="K143" i="6"/>
  <c r="L143" i="6"/>
  <c r="M143" i="6"/>
  <c r="N143" i="6"/>
  <c r="K144" i="6"/>
  <c r="L144" i="6"/>
  <c r="M144" i="6"/>
  <c r="N144" i="6"/>
  <c r="K145" i="6"/>
  <c r="L145" i="6"/>
  <c r="M145" i="6"/>
  <c r="N145" i="6"/>
  <c r="K146" i="6"/>
  <c r="L146" i="6"/>
  <c r="M146" i="6"/>
  <c r="N146" i="6"/>
  <c r="K147" i="6"/>
  <c r="L147" i="6"/>
  <c r="M147" i="6"/>
  <c r="N147" i="6"/>
  <c r="K148" i="6"/>
  <c r="L148" i="6"/>
  <c r="M148" i="6"/>
  <c r="N148" i="6"/>
  <c r="K149" i="6"/>
  <c r="L149" i="6"/>
  <c r="M149" i="6"/>
  <c r="N149" i="6"/>
  <c r="K150" i="6"/>
  <c r="L150" i="6"/>
  <c r="M150" i="6"/>
  <c r="N150" i="6"/>
  <c r="K151" i="6"/>
  <c r="L151" i="6"/>
  <c r="M151" i="6"/>
  <c r="N151" i="6"/>
  <c r="K152" i="6"/>
  <c r="L152" i="6"/>
  <c r="M152" i="6"/>
  <c r="N152" i="6"/>
  <c r="K153" i="6"/>
  <c r="L153" i="6"/>
  <c r="M153" i="6"/>
  <c r="N153" i="6"/>
  <c r="K154" i="6"/>
  <c r="L154" i="6"/>
  <c r="M154" i="6"/>
  <c r="N154" i="6"/>
  <c r="K155" i="6"/>
  <c r="L155" i="6"/>
  <c r="M155" i="6"/>
  <c r="N155" i="6"/>
  <c r="K156" i="6"/>
  <c r="L156" i="6"/>
  <c r="M156" i="6"/>
  <c r="N156" i="6"/>
  <c r="K157" i="6"/>
  <c r="L157" i="6"/>
  <c r="M157" i="6"/>
  <c r="N157" i="6"/>
  <c r="K158" i="6"/>
  <c r="L158" i="6"/>
  <c r="M158" i="6"/>
  <c r="N158" i="6"/>
  <c r="K159" i="6"/>
  <c r="L159" i="6"/>
  <c r="M159" i="6"/>
  <c r="N159" i="6"/>
  <c r="K160" i="6"/>
  <c r="L160" i="6"/>
  <c r="M160" i="6"/>
  <c r="N160" i="6"/>
  <c r="K161" i="6"/>
  <c r="L161" i="6"/>
  <c r="M161" i="6"/>
  <c r="N161" i="6"/>
  <c r="K162" i="6"/>
  <c r="L162" i="6"/>
  <c r="M162" i="6"/>
  <c r="N162" i="6"/>
  <c r="K163" i="6"/>
  <c r="L163" i="6"/>
  <c r="M163" i="6"/>
  <c r="N163" i="6"/>
  <c r="K164" i="6"/>
  <c r="L164" i="6"/>
  <c r="M164" i="6"/>
  <c r="N164" i="6"/>
  <c r="K165" i="6"/>
  <c r="L165" i="6"/>
  <c r="M165" i="6"/>
  <c r="N165" i="6"/>
  <c r="K166" i="6"/>
  <c r="L166" i="6"/>
  <c r="M166" i="6"/>
  <c r="N166" i="6"/>
  <c r="K167" i="6"/>
  <c r="L167" i="6"/>
  <c r="M167" i="6"/>
  <c r="N167" i="6"/>
  <c r="K168" i="6"/>
  <c r="L168" i="6"/>
  <c r="M168" i="6"/>
  <c r="N168" i="6"/>
  <c r="K169" i="6"/>
  <c r="L169" i="6"/>
  <c r="M169" i="6"/>
  <c r="N169" i="6"/>
  <c r="K170" i="6"/>
  <c r="L170" i="6"/>
  <c r="M170" i="6"/>
  <c r="N170" i="6"/>
  <c r="K171" i="6"/>
  <c r="L171" i="6"/>
  <c r="M171" i="6"/>
  <c r="N171" i="6"/>
  <c r="C138" i="6"/>
  <c r="D138" i="6"/>
  <c r="E138" i="6"/>
  <c r="F138" i="6"/>
  <c r="G138" i="6"/>
  <c r="H138" i="6"/>
  <c r="C139" i="6"/>
  <c r="D139" i="6"/>
  <c r="E139" i="6"/>
  <c r="F139" i="6"/>
  <c r="G139" i="6"/>
  <c r="H139" i="6"/>
  <c r="C140" i="6"/>
  <c r="D140" i="6"/>
  <c r="E140" i="6"/>
  <c r="F140" i="6"/>
  <c r="G140" i="6"/>
  <c r="H140" i="6"/>
  <c r="C141" i="6"/>
  <c r="D141" i="6"/>
  <c r="E141" i="6"/>
  <c r="F141" i="6"/>
  <c r="G141" i="6"/>
  <c r="H141" i="6"/>
  <c r="C142" i="6"/>
  <c r="D142" i="6"/>
  <c r="E142" i="6"/>
  <c r="F142" i="6"/>
  <c r="G142" i="6"/>
  <c r="H142" i="6"/>
  <c r="C143" i="6"/>
  <c r="D143" i="6"/>
  <c r="E143" i="6"/>
  <c r="F143" i="6"/>
  <c r="G143" i="6"/>
  <c r="H143" i="6"/>
  <c r="C144" i="6"/>
  <c r="D144" i="6"/>
  <c r="E144" i="6"/>
  <c r="F144" i="6"/>
  <c r="G144" i="6"/>
  <c r="H144" i="6"/>
  <c r="C145" i="6"/>
  <c r="D145" i="6"/>
  <c r="E145" i="6"/>
  <c r="F145" i="6"/>
  <c r="G145" i="6"/>
  <c r="H145" i="6"/>
  <c r="C146" i="6"/>
  <c r="D146" i="6"/>
  <c r="E146" i="6"/>
  <c r="F146" i="6"/>
  <c r="G146" i="6"/>
  <c r="H146" i="6"/>
  <c r="C147" i="6"/>
  <c r="D147" i="6"/>
  <c r="E147" i="6"/>
  <c r="F147" i="6"/>
  <c r="G147" i="6"/>
  <c r="H147" i="6"/>
  <c r="C148" i="6"/>
  <c r="D148" i="6"/>
  <c r="E148" i="6"/>
  <c r="F148" i="6"/>
  <c r="G148" i="6"/>
  <c r="H148" i="6"/>
  <c r="C149" i="6"/>
  <c r="D149" i="6"/>
  <c r="E149" i="6"/>
  <c r="F149" i="6"/>
  <c r="G149" i="6"/>
  <c r="H149" i="6"/>
  <c r="C150" i="6"/>
  <c r="D150" i="6"/>
  <c r="E150" i="6"/>
  <c r="F150" i="6"/>
  <c r="G150" i="6"/>
  <c r="H150" i="6"/>
  <c r="C151" i="6"/>
  <c r="D151" i="6"/>
  <c r="E151" i="6"/>
  <c r="F151" i="6"/>
  <c r="G151" i="6"/>
  <c r="H151" i="6"/>
  <c r="C152" i="6"/>
  <c r="D152" i="6"/>
  <c r="E152" i="6"/>
  <c r="F152" i="6"/>
  <c r="G152" i="6"/>
  <c r="H152" i="6"/>
  <c r="C153" i="6"/>
  <c r="D153" i="6"/>
  <c r="E153" i="6"/>
  <c r="F153" i="6"/>
  <c r="G153" i="6"/>
  <c r="H153" i="6"/>
  <c r="C154" i="6"/>
  <c r="D154" i="6"/>
  <c r="E154" i="6"/>
  <c r="F154" i="6"/>
  <c r="G154" i="6"/>
  <c r="H154" i="6"/>
  <c r="C155" i="6"/>
  <c r="D155" i="6"/>
  <c r="E155" i="6"/>
  <c r="F155" i="6"/>
  <c r="G155" i="6"/>
  <c r="H155" i="6"/>
  <c r="C156" i="6"/>
  <c r="D156" i="6"/>
  <c r="E156" i="6"/>
  <c r="F156" i="6"/>
  <c r="G156" i="6"/>
  <c r="H156" i="6"/>
  <c r="C157" i="6"/>
  <c r="D157" i="6"/>
  <c r="E157" i="6"/>
  <c r="F157" i="6"/>
  <c r="G157" i="6"/>
  <c r="H157" i="6"/>
  <c r="C158" i="6"/>
  <c r="D158" i="6"/>
  <c r="E158" i="6"/>
  <c r="F158" i="6"/>
  <c r="G158" i="6"/>
  <c r="H158" i="6"/>
  <c r="C159" i="6"/>
  <c r="D159" i="6"/>
  <c r="E159" i="6"/>
  <c r="F159" i="6"/>
  <c r="G159" i="6"/>
  <c r="H159" i="6"/>
  <c r="C160" i="6"/>
  <c r="D160" i="6"/>
  <c r="E160" i="6"/>
  <c r="F160" i="6"/>
  <c r="G160" i="6"/>
  <c r="H160" i="6"/>
  <c r="C161" i="6"/>
  <c r="D161" i="6"/>
  <c r="E161" i="6"/>
  <c r="F161" i="6"/>
  <c r="G161" i="6"/>
  <c r="H161" i="6"/>
  <c r="C162" i="6"/>
  <c r="D162" i="6"/>
  <c r="E162" i="6"/>
  <c r="F162" i="6"/>
  <c r="G162" i="6"/>
  <c r="H162" i="6"/>
  <c r="C163" i="6"/>
  <c r="D163" i="6"/>
  <c r="E163" i="6"/>
  <c r="F163" i="6"/>
  <c r="G163" i="6"/>
  <c r="H163" i="6"/>
  <c r="C164" i="6"/>
  <c r="D164" i="6"/>
  <c r="E164" i="6"/>
  <c r="F164" i="6"/>
  <c r="G164" i="6"/>
  <c r="H164" i="6"/>
  <c r="C165" i="6"/>
  <c r="D165" i="6"/>
  <c r="E165" i="6"/>
  <c r="F165" i="6"/>
  <c r="G165" i="6"/>
  <c r="H165" i="6"/>
  <c r="C166" i="6"/>
  <c r="D166" i="6"/>
  <c r="E166" i="6"/>
  <c r="F166" i="6"/>
  <c r="G166" i="6"/>
  <c r="H166" i="6"/>
  <c r="C167" i="6"/>
  <c r="D167" i="6"/>
  <c r="E167" i="6"/>
  <c r="F167" i="6"/>
  <c r="G167" i="6"/>
  <c r="H167" i="6"/>
  <c r="C168" i="6"/>
  <c r="D168" i="6"/>
  <c r="E168" i="6"/>
  <c r="F168" i="6"/>
  <c r="G168" i="6"/>
  <c r="H168" i="6"/>
  <c r="C169" i="6"/>
  <c r="D169" i="6"/>
  <c r="E169" i="6"/>
  <c r="F169" i="6"/>
  <c r="G169" i="6"/>
  <c r="H169" i="6"/>
  <c r="C170" i="6"/>
  <c r="D170" i="6"/>
  <c r="E170" i="6"/>
  <c r="F170" i="6"/>
  <c r="G170" i="6"/>
  <c r="H170" i="6"/>
  <c r="C171" i="6"/>
  <c r="D171" i="6"/>
  <c r="E171" i="6"/>
  <c r="F171" i="6"/>
  <c r="G171" i="6"/>
  <c r="H171" i="6"/>
  <c r="K103" i="6"/>
  <c r="L103" i="6"/>
  <c r="M103" i="6"/>
  <c r="N103" i="6"/>
  <c r="K104" i="6"/>
  <c r="L104" i="6"/>
  <c r="M104" i="6"/>
  <c r="N104" i="6"/>
  <c r="K105" i="6"/>
  <c r="L105" i="6"/>
  <c r="M105" i="6"/>
  <c r="N105" i="6"/>
  <c r="K106" i="6"/>
  <c r="L106" i="6"/>
  <c r="M106" i="6"/>
  <c r="N106" i="6"/>
  <c r="K107" i="6"/>
  <c r="L107" i="6"/>
  <c r="M107" i="6"/>
  <c r="N107" i="6"/>
  <c r="K108" i="6"/>
  <c r="L108" i="6"/>
  <c r="M108" i="6"/>
  <c r="N108" i="6"/>
  <c r="K109" i="6"/>
  <c r="L109" i="6"/>
  <c r="M109" i="6"/>
  <c r="N109" i="6"/>
  <c r="K110" i="6"/>
  <c r="L110" i="6"/>
  <c r="M110" i="6"/>
  <c r="N110" i="6"/>
  <c r="K111" i="6"/>
  <c r="L111" i="6"/>
  <c r="M111" i="6"/>
  <c r="N111" i="6"/>
  <c r="K112" i="6"/>
  <c r="L112" i="6"/>
  <c r="M112" i="6"/>
  <c r="N112" i="6"/>
  <c r="K113" i="6"/>
  <c r="L113" i="6"/>
  <c r="M113" i="6"/>
  <c r="N113" i="6"/>
  <c r="K114" i="6"/>
  <c r="L114" i="6"/>
  <c r="M114" i="6"/>
  <c r="N114" i="6"/>
  <c r="K115" i="6"/>
  <c r="L115" i="6"/>
  <c r="M115" i="6"/>
  <c r="N115" i="6"/>
  <c r="K116" i="6"/>
  <c r="L116" i="6"/>
  <c r="M116" i="6"/>
  <c r="N116" i="6"/>
  <c r="K117" i="6"/>
  <c r="L117" i="6"/>
  <c r="M117" i="6"/>
  <c r="N117" i="6"/>
  <c r="K118" i="6"/>
  <c r="L118" i="6"/>
  <c r="M118" i="6"/>
  <c r="N118" i="6"/>
  <c r="K119" i="6"/>
  <c r="L119" i="6"/>
  <c r="M119" i="6"/>
  <c r="N119" i="6"/>
  <c r="K120" i="6"/>
  <c r="L120" i="6"/>
  <c r="M120" i="6"/>
  <c r="N120" i="6"/>
  <c r="K121" i="6"/>
  <c r="L121" i="6"/>
  <c r="M121" i="6"/>
  <c r="N121" i="6"/>
  <c r="K122" i="6"/>
  <c r="L122" i="6"/>
  <c r="M122" i="6"/>
  <c r="N122" i="6"/>
  <c r="C103" i="6"/>
  <c r="D103" i="6"/>
  <c r="E103" i="6"/>
  <c r="F103" i="6"/>
  <c r="G103" i="6"/>
  <c r="H103" i="6"/>
  <c r="C104" i="6"/>
  <c r="D104" i="6"/>
  <c r="E104" i="6"/>
  <c r="F104" i="6"/>
  <c r="G104" i="6"/>
  <c r="H104" i="6"/>
  <c r="C105" i="6"/>
  <c r="D105" i="6"/>
  <c r="E105" i="6"/>
  <c r="F105" i="6"/>
  <c r="G105" i="6"/>
  <c r="H105" i="6"/>
  <c r="C106" i="6"/>
  <c r="D106" i="6"/>
  <c r="E106" i="6"/>
  <c r="F106" i="6"/>
  <c r="G106" i="6"/>
  <c r="H106" i="6"/>
  <c r="C107" i="6"/>
  <c r="D107" i="6"/>
  <c r="E107" i="6"/>
  <c r="F107" i="6"/>
  <c r="G107" i="6"/>
  <c r="H107" i="6"/>
  <c r="C108" i="6"/>
  <c r="D108" i="6"/>
  <c r="E108" i="6"/>
  <c r="F108" i="6"/>
  <c r="G108" i="6"/>
  <c r="H108" i="6"/>
  <c r="C109" i="6"/>
  <c r="D109" i="6"/>
  <c r="E109" i="6"/>
  <c r="F109" i="6"/>
  <c r="G109" i="6"/>
  <c r="H109" i="6"/>
  <c r="C110" i="6"/>
  <c r="D110" i="6"/>
  <c r="E110" i="6"/>
  <c r="F110" i="6"/>
  <c r="G110" i="6"/>
  <c r="H110" i="6"/>
  <c r="C111" i="6"/>
  <c r="D111" i="6"/>
  <c r="E111" i="6"/>
  <c r="F111" i="6"/>
  <c r="G111" i="6"/>
  <c r="H111" i="6"/>
  <c r="C112" i="6"/>
  <c r="D112" i="6"/>
  <c r="E112" i="6"/>
  <c r="F112" i="6"/>
  <c r="G112" i="6"/>
  <c r="H112" i="6"/>
  <c r="C113" i="6"/>
  <c r="D113" i="6"/>
  <c r="E113" i="6"/>
  <c r="F113" i="6"/>
  <c r="G113" i="6"/>
  <c r="H113" i="6"/>
  <c r="C114" i="6"/>
  <c r="D114" i="6"/>
  <c r="E114" i="6"/>
  <c r="F114" i="6"/>
  <c r="G114" i="6"/>
  <c r="H114" i="6"/>
  <c r="C115" i="6"/>
  <c r="D115" i="6"/>
  <c r="E115" i="6"/>
  <c r="F115" i="6"/>
  <c r="G115" i="6"/>
  <c r="H115" i="6"/>
  <c r="C116" i="6"/>
  <c r="D116" i="6"/>
  <c r="E116" i="6"/>
  <c r="F116" i="6"/>
  <c r="G116" i="6"/>
  <c r="H116" i="6"/>
  <c r="C117" i="6"/>
  <c r="D117" i="6"/>
  <c r="E117" i="6"/>
  <c r="F117" i="6"/>
  <c r="G117" i="6"/>
  <c r="H117" i="6"/>
  <c r="C118" i="6"/>
  <c r="D118" i="6"/>
  <c r="E118" i="6"/>
  <c r="F118" i="6"/>
  <c r="G118" i="6"/>
  <c r="H118" i="6"/>
  <c r="C119" i="6"/>
  <c r="D119" i="6"/>
  <c r="E119" i="6"/>
  <c r="F119" i="6"/>
  <c r="G119" i="6"/>
  <c r="H119" i="6"/>
  <c r="C120" i="6"/>
  <c r="D120" i="6"/>
  <c r="E120" i="6"/>
  <c r="F120" i="6"/>
  <c r="G120" i="6"/>
  <c r="H120" i="6"/>
  <c r="C121" i="6"/>
  <c r="D121" i="6"/>
  <c r="E121" i="6"/>
  <c r="F121" i="6"/>
  <c r="G121" i="6"/>
  <c r="H121" i="6"/>
  <c r="C122" i="6"/>
  <c r="D122" i="6"/>
  <c r="E122" i="6"/>
  <c r="F122" i="6"/>
  <c r="G122" i="6"/>
  <c r="H122" i="6"/>
  <c r="K81" i="6"/>
  <c r="L81" i="6"/>
  <c r="M81" i="6"/>
  <c r="N81" i="6"/>
  <c r="K82" i="6"/>
  <c r="L82" i="6"/>
  <c r="M82" i="6"/>
  <c r="N82" i="6"/>
  <c r="K83" i="6"/>
  <c r="L83" i="6"/>
  <c r="M83" i="6"/>
  <c r="N83" i="6"/>
  <c r="K84" i="6"/>
  <c r="L84" i="6"/>
  <c r="M84" i="6"/>
  <c r="N84" i="6"/>
  <c r="K85" i="6"/>
  <c r="L85" i="6"/>
  <c r="M85" i="6"/>
  <c r="N85" i="6"/>
  <c r="K86" i="6"/>
  <c r="L86" i="6"/>
  <c r="M86" i="6"/>
  <c r="N86" i="6"/>
  <c r="K87" i="6"/>
  <c r="L87" i="6"/>
  <c r="M87" i="6"/>
  <c r="N87" i="6"/>
  <c r="K88" i="6"/>
  <c r="L88" i="6"/>
  <c r="M88" i="6"/>
  <c r="N88" i="6"/>
  <c r="K89" i="6"/>
  <c r="L89" i="6"/>
  <c r="M89" i="6"/>
  <c r="N89" i="6"/>
  <c r="K90" i="6"/>
  <c r="L90" i="6"/>
  <c r="M90" i="6"/>
  <c r="N90" i="6"/>
  <c r="K91" i="6"/>
  <c r="L91" i="6"/>
  <c r="M91" i="6"/>
  <c r="N91" i="6"/>
  <c r="K92" i="6"/>
  <c r="L92" i="6"/>
  <c r="M92" i="6"/>
  <c r="N92" i="6"/>
  <c r="K93" i="6"/>
  <c r="L93" i="6"/>
  <c r="M93" i="6"/>
  <c r="N93" i="6"/>
  <c r="K94" i="6"/>
  <c r="L94" i="6"/>
  <c r="M94" i="6"/>
  <c r="N94" i="6"/>
  <c r="K95" i="6"/>
  <c r="L95" i="6"/>
  <c r="M95" i="6"/>
  <c r="N95" i="6"/>
  <c r="K96" i="6"/>
  <c r="L96" i="6"/>
  <c r="M96" i="6"/>
  <c r="N96" i="6"/>
  <c r="K97" i="6"/>
  <c r="L97" i="6"/>
  <c r="M97" i="6"/>
  <c r="N97" i="6"/>
  <c r="K98" i="6"/>
  <c r="L98" i="6"/>
  <c r="M98" i="6"/>
  <c r="N98" i="6"/>
  <c r="K99" i="6"/>
  <c r="L99" i="6"/>
  <c r="M99" i="6"/>
  <c r="N99" i="6"/>
  <c r="K100" i="6"/>
  <c r="L100" i="6"/>
  <c r="M100" i="6"/>
  <c r="N100" i="6"/>
  <c r="K101" i="6"/>
  <c r="L101" i="6"/>
  <c r="M101" i="6"/>
  <c r="N101" i="6"/>
  <c r="K102" i="6"/>
  <c r="L102" i="6"/>
  <c r="M102" i="6"/>
  <c r="N102" i="6"/>
  <c r="C81" i="6"/>
  <c r="D81" i="6"/>
  <c r="E81" i="6"/>
  <c r="F81" i="6"/>
  <c r="G81" i="6"/>
  <c r="H81" i="6"/>
  <c r="C82" i="6"/>
  <c r="D82" i="6"/>
  <c r="E82" i="6"/>
  <c r="F82" i="6"/>
  <c r="G82" i="6"/>
  <c r="H82" i="6"/>
  <c r="C83" i="6"/>
  <c r="D83" i="6"/>
  <c r="E83" i="6"/>
  <c r="F83" i="6"/>
  <c r="G83" i="6"/>
  <c r="H83" i="6"/>
  <c r="C84" i="6"/>
  <c r="D84" i="6"/>
  <c r="E84" i="6"/>
  <c r="F84" i="6"/>
  <c r="G84" i="6"/>
  <c r="H84" i="6"/>
  <c r="C85" i="6"/>
  <c r="D85" i="6"/>
  <c r="E85" i="6"/>
  <c r="F85" i="6"/>
  <c r="G85" i="6"/>
  <c r="H85" i="6"/>
  <c r="C86" i="6"/>
  <c r="D86" i="6"/>
  <c r="E86" i="6"/>
  <c r="F86" i="6"/>
  <c r="G86" i="6"/>
  <c r="H86" i="6"/>
  <c r="C87" i="6"/>
  <c r="D87" i="6"/>
  <c r="E87" i="6"/>
  <c r="F87" i="6"/>
  <c r="G87" i="6"/>
  <c r="H87" i="6"/>
  <c r="C88" i="6"/>
  <c r="D88" i="6"/>
  <c r="E88" i="6"/>
  <c r="F88" i="6"/>
  <c r="G88" i="6"/>
  <c r="H88" i="6"/>
  <c r="C89" i="6"/>
  <c r="D89" i="6"/>
  <c r="E89" i="6"/>
  <c r="F89" i="6"/>
  <c r="G89" i="6"/>
  <c r="H89" i="6"/>
  <c r="C90" i="6"/>
  <c r="D90" i="6"/>
  <c r="E90" i="6"/>
  <c r="F90" i="6"/>
  <c r="G90" i="6"/>
  <c r="H90" i="6"/>
  <c r="C91" i="6"/>
  <c r="D91" i="6"/>
  <c r="E91" i="6"/>
  <c r="F91" i="6"/>
  <c r="G91" i="6"/>
  <c r="H91" i="6"/>
  <c r="C92" i="6"/>
  <c r="D92" i="6"/>
  <c r="E92" i="6"/>
  <c r="F92" i="6"/>
  <c r="G92" i="6"/>
  <c r="H92" i="6"/>
  <c r="C93" i="6"/>
  <c r="D93" i="6"/>
  <c r="E93" i="6"/>
  <c r="F93" i="6"/>
  <c r="G93" i="6"/>
  <c r="H93" i="6"/>
  <c r="C94" i="6"/>
  <c r="D94" i="6"/>
  <c r="E94" i="6"/>
  <c r="F94" i="6"/>
  <c r="G94" i="6"/>
  <c r="H94" i="6"/>
  <c r="C95" i="6"/>
  <c r="D95" i="6"/>
  <c r="E95" i="6"/>
  <c r="F95" i="6"/>
  <c r="G95" i="6"/>
  <c r="H95" i="6"/>
  <c r="C96" i="6"/>
  <c r="D96" i="6"/>
  <c r="E96" i="6"/>
  <c r="F96" i="6"/>
  <c r="G96" i="6"/>
  <c r="H96" i="6"/>
  <c r="C97" i="6"/>
  <c r="D97" i="6"/>
  <c r="E97" i="6"/>
  <c r="F97" i="6"/>
  <c r="G97" i="6"/>
  <c r="H97" i="6"/>
  <c r="C98" i="6"/>
  <c r="D98" i="6"/>
  <c r="E98" i="6"/>
  <c r="F98" i="6"/>
  <c r="G98" i="6"/>
  <c r="H98" i="6"/>
  <c r="C99" i="6"/>
  <c r="D99" i="6"/>
  <c r="E99" i="6"/>
  <c r="F99" i="6"/>
  <c r="G99" i="6"/>
  <c r="H99" i="6"/>
  <c r="C100" i="6"/>
  <c r="D100" i="6"/>
  <c r="E100" i="6"/>
  <c r="F100" i="6"/>
  <c r="G100" i="6"/>
  <c r="H100" i="6"/>
  <c r="C101" i="6"/>
  <c r="D101" i="6"/>
  <c r="E101" i="6"/>
  <c r="F101" i="6"/>
  <c r="G101" i="6"/>
  <c r="H101" i="6"/>
  <c r="C102" i="6"/>
  <c r="D102" i="6"/>
  <c r="E102" i="6"/>
  <c r="F102" i="6"/>
  <c r="G102" i="6"/>
  <c r="H102" i="6"/>
  <c r="K60" i="6"/>
  <c r="L60" i="6"/>
  <c r="M60" i="6"/>
  <c r="N60" i="6"/>
  <c r="K61" i="6"/>
  <c r="L61" i="6"/>
  <c r="M61" i="6"/>
  <c r="N61" i="6"/>
  <c r="K62" i="6"/>
  <c r="L62" i="6"/>
  <c r="M62" i="6"/>
  <c r="N62" i="6"/>
  <c r="K63" i="6"/>
  <c r="L63" i="6"/>
  <c r="M63" i="6"/>
  <c r="N63" i="6"/>
  <c r="K64" i="6"/>
  <c r="L64" i="6"/>
  <c r="M64" i="6"/>
  <c r="N64" i="6"/>
  <c r="K65" i="6"/>
  <c r="L65" i="6"/>
  <c r="M65" i="6"/>
  <c r="N65" i="6"/>
  <c r="K66" i="6"/>
  <c r="L66" i="6"/>
  <c r="M66" i="6"/>
  <c r="N66" i="6"/>
  <c r="K67" i="6"/>
  <c r="L67" i="6"/>
  <c r="M67" i="6"/>
  <c r="N67" i="6"/>
  <c r="K68" i="6"/>
  <c r="L68" i="6"/>
  <c r="M68" i="6"/>
  <c r="N68" i="6"/>
  <c r="K69" i="6"/>
  <c r="L69" i="6"/>
  <c r="M69" i="6"/>
  <c r="N69" i="6"/>
  <c r="K70" i="6"/>
  <c r="L70" i="6"/>
  <c r="M70" i="6"/>
  <c r="N70" i="6"/>
  <c r="K71" i="6"/>
  <c r="L71" i="6"/>
  <c r="M71" i="6"/>
  <c r="N71" i="6"/>
  <c r="K72" i="6"/>
  <c r="L72" i="6"/>
  <c r="M72" i="6"/>
  <c r="N72" i="6"/>
  <c r="K73" i="6"/>
  <c r="L73" i="6"/>
  <c r="M73" i="6"/>
  <c r="N73" i="6"/>
  <c r="K74" i="6"/>
  <c r="L74" i="6"/>
  <c r="M74" i="6"/>
  <c r="N74" i="6"/>
  <c r="K75" i="6"/>
  <c r="L75" i="6"/>
  <c r="M75" i="6"/>
  <c r="N75" i="6"/>
  <c r="K76" i="6"/>
  <c r="L76" i="6"/>
  <c r="M76" i="6"/>
  <c r="N76" i="6"/>
  <c r="K77" i="6"/>
  <c r="L77" i="6"/>
  <c r="M77" i="6"/>
  <c r="N77" i="6"/>
  <c r="K78" i="6"/>
  <c r="L78" i="6"/>
  <c r="M78" i="6"/>
  <c r="N78" i="6"/>
  <c r="K79" i="6"/>
  <c r="L79" i="6"/>
  <c r="M79" i="6"/>
  <c r="N79" i="6"/>
  <c r="K80" i="6"/>
  <c r="L80" i="6"/>
  <c r="M80" i="6"/>
  <c r="N80" i="6"/>
  <c r="C60" i="6"/>
  <c r="D60" i="6"/>
  <c r="E60" i="6"/>
  <c r="F60" i="6"/>
  <c r="G60" i="6"/>
  <c r="H60" i="6"/>
  <c r="C61" i="6"/>
  <c r="D61" i="6"/>
  <c r="E61" i="6"/>
  <c r="F61" i="6"/>
  <c r="G61" i="6"/>
  <c r="H61" i="6"/>
  <c r="C62" i="6"/>
  <c r="D62" i="6"/>
  <c r="E62" i="6"/>
  <c r="F62" i="6"/>
  <c r="G62" i="6"/>
  <c r="H62" i="6"/>
  <c r="C63" i="6"/>
  <c r="D63" i="6"/>
  <c r="E63" i="6"/>
  <c r="F63" i="6"/>
  <c r="G63" i="6"/>
  <c r="H63" i="6"/>
  <c r="C64" i="6"/>
  <c r="D64" i="6"/>
  <c r="E64" i="6"/>
  <c r="F64" i="6"/>
  <c r="G64" i="6"/>
  <c r="H64" i="6"/>
  <c r="C65" i="6"/>
  <c r="D65" i="6"/>
  <c r="E65" i="6"/>
  <c r="F65" i="6"/>
  <c r="G65" i="6"/>
  <c r="H65" i="6"/>
  <c r="C66" i="6"/>
  <c r="D66" i="6"/>
  <c r="E66" i="6"/>
  <c r="F66" i="6"/>
  <c r="G66" i="6"/>
  <c r="H66" i="6"/>
  <c r="C67" i="6"/>
  <c r="D67" i="6"/>
  <c r="E67" i="6"/>
  <c r="F67" i="6"/>
  <c r="G67" i="6"/>
  <c r="H67" i="6"/>
  <c r="C68" i="6"/>
  <c r="D68" i="6"/>
  <c r="E68" i="6"/>
  <c r="F68" i="6"/>
  <c r="G68" i="6"/>
  <c r="H68" i="6"/>
  <c r="C69" i="6"/>
  <c r="D69" i="6"/>
  <c r="E69" i="6"/>
  <c r="F69" i="6"/>
  <c r="G69" i="6"/>
  <c r="H69" i="6"/>
  <c r="C70" i="6"/>
  <c r="D70" i="6"/>
  <c r="E70" i="6"/>
  <c r="F70" i="6"/>
  <c r="G70" i="6"/>
  <c r="H70" i="6"/>
  <c r="C71" i="6"/>
  <c r="D71" i="6"/>
  <c r="E71" i="6"/>
  <c r="F71" i="6"/>
  <c r="G71" i="6"/>
  <c r="H71" i="6"/>
  <c r="C72" i="6"/>
  <c r="D72" i="6"/>
  <c r="E72" i="6"/>
  <c r="F72" i="6"/>
  <c r="G72" i="6"/>
  <c r="H72" i="6"/>
  <c r="C73" i="6"/>
  <c r="D73" i="6"/>
  <c r="E73" i="6"/>
  <c r="F73" i="6"/>
  <c r="G73" i="6"/>
  <c r="H73" i="6"/>
  <c r="C74" i="6"/>
  <c r="D74" i="6"/>
  <c r="E74" i="6"/>
  <c r="F74" i="6"/>
  <c r="G74" i="6"/>
  <c r="H74" i="6"/>
  <c r="C75" i="6"/>
  <c r="D75" i="6"/>
  <c r="E75" i="6"/>
  <c r="F75" i="6"/>
  <c r="G75" i="6"/>
  <c r="H75" i="6"/>
  <c r="C76" i="6"/>
  <c r="D76" i="6"/>
  <c r="E76" i="6"/>
  <c r="F76" i="6"/>
  <c r="G76" i="6"/>
  <c r="H76" i="6"/>
  <c r="C77" i="6"/>
  <c r="D77" i="6"/>
  <c r="E77" i="6"/>
  <c r="F77" i="6"/>
  <c r="G77" i="6"/>
  <c r="H77" i="6"/>
  <c r="C78" i="6"/>
  <c r="D78" i="6"/>
  <c r="E78" i="6"/>
  <c r="F78" i="6"/>
  <c r="G78" i="6"/>
  <c r="H78" i="6"/>
  <c r="C79" i="6"/>
  <c r="D79" i="6"/>
  <c r="E79" i="6"/>
  <c r="F79" i="6"/>
  <c r="G79" i="6"/>
  <c r="H79" i="6"/>
  <c r="C80" i="6"/>
  <c r="D80" i="6"/>
  <c r="E80" i="6"/>
  <c r="F80" i="6"/>
  <c r="G80" i="6"/>
  <c r="H80" i="6"/>
  <c r="B37" i="11"/>
  <c r="L37" i="11"/>
  <c r="I171" i="6" s="1"/>
  <c r="U37" i="11"/>
  <c r="V37" i="11" s="1"/>
  <c r="U38" i="11"/>
  <c r="V38" i="11" s="1"/>
  <c r="B33" i="11"/>
  <c r="L33" i="11"/>
  <c r="I167" i="6" s="1"/>
  <c r="U33" i="11"/>
  <c r="V33" i="11" s="1"/>
  <c r="B34" i="11"/>
  <c r="L34" i="11"/>
  <c r="I168" i="6" s="1"/>
  <c r="U34" i="11"/>
  <c r="V34" i="11" s="1"/>
  <c r="B35" i="11"/>
  <c r="L35" i="11"/>
  <c r="I169" i="6" s="1"/>
  <c r="U35" i="11"/>
  <c r="V35" i="11" s="1"/>
  <c r="B36" i="11"/>
  <c r="L36" i="11"/>
  <c r="I170" i="6" s="1"/>
  <c r="U36" i="11"/>
  <c r="V36" i="11" s="1"/>
  <c r="N10" i="2"/>
  <c r="L4" i="9"/>
  <c r="M4" i="9" s="1"/>
  <c r="J81" i="6" s="1"/>
  <c r="L5" i="9"/>
  <c r="M5" i="9" s="1"/>
  <c r="J82" i="6" s="1"/>
  <c r="L6" i="9"/>
  <c r="M6" i="9" s="1"/>
  <c r="L7" i="9"/>
  <c r="M7" i="9" s="1"/>
  <c r="J84" i="6" s="1"/>
  <c r="L8" i="9"/>
  <c r="M8" i="9" s="1"/>
  <c r="J85" i="6" s="1"/>
  <c r="L9" i="9"/>
  <c r="M9" i="9" s="1"/>
  <c r="L10" i="9"/>
  <c r="M10" i="9" s="1"/>
  <c r="J87" i="6" s="1"/>
  <c r="L11" i="9"/>
  <c r="M11" i="9" s="1"/>
  <c r="J88" i="6" s="1"/>
  <c r="L12" i="9"/>
  <c r="M12" i="9" s="1"/>
  <c r="L13" i="9"/>
  <c r="M13" i="9" s="1"/>
  <c r="L14" i="9"/>
  <c r="M14" i="9" s="1"/>
  <c r="L15" i="9"/>
  <c r="M15" i="9" s="1"/>
  <c r="J92" i="6" s="1"/>
  <c r="L16" i="9"/>
  <c r="M16" i="9" s="1"/>
  <c r="J93" i="6" s="1"/>
  <c r="L17" i="9"/>
  <c r="M17" i="9" s="1"/>
  <c r="J94" i="6" s="1"/>
  <c r="L18" i="9"/>
  <c r="M18" i="9" s="1"/>
  <c r="L19" i="9"/>
  <c r="M19" i="9" s="1"/>
  <c r="L20" i="9"/>
  <c r="M20" i="9" s="1"/>
  <c r="L21" i="9"/>
  <c r="M21" i="9" s="1"/>
  <c r="J98" i="6" s="1"/>
  <c r="L22" i="9"/>
  <c r="I99" i="6" s="1"/>
  <c r="L23" i="9"/>
  <c r="M23" i="9" s="1"/>
  <c r="J100" i="6" s="1"/>
  <c r="L24" i="9"/>
  <c r="M24" i="9" s="1"/>
  <c r="J101" i="6" s="1"/>
  <c r="L25" i="9"/>
  <c r="M25" i="9" s="1"/>
  <c r="L4" i="8"/>
  <c r="L5" i="8"/>
  <c r="L6" i="8"/>
  <c r="L7" i="8"/>
  <c r="L8" i="8"/>
  <c r="L9" i="8"/>
  <c r="L10" i="8"/>
  <c r="L11" i="8"/>
  <c r="L12" i="8"/>
  <c r="L13" i="8"/>
  <c r="L14" i="8"/>
  <c r="L15" i="8"/>
  <c r="I71" i="6" s="1"/>
  <c r="L16" i="8"/>
  <c r="L17" i="8"/>
  <c r="L18" i="8"/>
  <c r="L19" i="8"/>
  <c r="L20" i="8"/>
  <c r="L21" i="8"/>
  <c r="L22" i="8"/>
  <c r="I78" i="6" s="1"/>
  <c r="L23" i="8"/>
  <c r="L24" i="8"/>
  <c r="Q23" i="6"/>
  <c r="Q27" i="6"/>
  <c r="Q33" i="6"/>
  <c r="Q39" i="6"/>
  <c r="Q43" i="6"/>
  <c r="Q49" i="6"/>
  <c r="Q55" i="6"/>
  <c r="Q59" i="6"/>
  <c r="U23" i="10"/>
  <c r="V23" i="10" s="1"/>
  <c r="L23" i="10"/>
  <c r="I122" i="6" s="1"/>
  <c r="B23" i="10"/>
  <c r="L39" i="13"/>
  <c r="I224" i="6" s="1"/>
  <c r="B39" i="13"/>
  <c r="U22" i="10"/>
  <c r="V22" i="10" s="1"/>
  <c r="L22" i="10"/>
  <c r="I121" i="6" s="1"/>
  <c r="B22" i="10"/>
  <c r="B32" i="11"/>
  <c r="L32" i="11"/>
  <c r="I166" i="6" s="1"/>
  <c r="U32" i="11"/>
  <c r="V32" i="11" s="1"/>
  <c r="B21" i="10"/>
  <c r="L21" i="10"/>
  <c r="I120" i="6" s="1"/>
  <c r="U21" i="10"/>
  <c r="V21" i="10" s="1"/>
  <c r="Q25" i="8"/>
  <c r="O25" i="8"/>
  <c r="P25" i="8"/>
  <c r="U24" i="8"/>
  <c r="V24" i="8" s="1"/>
  <c r="B24" i="8"/>
  <c r="R26" i="9"/>
  <c r="Q26" i="9"/>
  <c r="P26" i="9"/>
  <c r="O26" i="9"/>
  <c r="R25" i="8"/>
  <c r="R21" i="12"/>
  <c r="Q21" i="12"/>
  <c r="P21" i="12"/>
  <c r="O21" i="12"/>
  <c r="L22" i="11"/>
  <c r="I156" i="6" s="1"/>
  <c r="M22" i="11"/>
  <c r="J156" i="6" s="1"/>
  <c r="Q156" i="6" s="1"/>
  <c r="L23" i="11"/>
  <c r="I157" i="6" s="1"/>
  <c r="L24" i="11"/>
  <c r="I158" i="6" s="1"/>
  <c r="L25" i="11"/>
  <c r="I159" i="6" s="1"/>
  <c r="L26" i="11"/>
  <c r="I160" i="6" s="1"/>
  <c r="L27" i="11"/>
  <c r="I161" i="6" s="1"/>
  <c r="L28" i="11"/>
  <c r="M28" i="11" s="1"/>
  <c r="J162" i="6" s="1"/>
  <c r="Q162" i="6" s="1"/>
  <c r="L29" i="11"/>
  <c r="I163" i="6" s="1"/>
  <c r="M29" i="11"/>
  <c r="J163" i="6" s="1"/>
  <c r="Q163" i="6" s="1"/>
  <c r="L30" i="11"/>
  <c r="I164" i="6" s="1"/>
  <c r="L31" i="11"/>
  <c r="I165" i="6" s="1"/>
  <c r="U31" i="11"/>
  <c r="V31" i="11"/>
  <c r="B31" i="11"/>
  <c r="U30" i="11"/>
  <c r="V30" i="11" s="1"/>
  <c r="B30" i="11"/>
  <c r="U29" i="11"/>
  <c r="V29" i="11" s="1"/>
  <c r="B29" i="11"/>
  <c r="U28" i="11"/>
  <c r="V28" i="11" s="1"/>
  <c r="B28" i="11"/>
  <c r="U27" i="11"/>
  <c r="V27" i="11" s="1"/>
  <c r="B27" i="11"/>
  <c r="U26" i="11"/>
  <c r="V26" i="11" s="1"/>
  <c r="B26" i="11"/>
  <c r="U20" i="10"/>
  <c r="V20" i="10" s="1"/>
  <c r="L20" i="10"/>
  <c r="I119" i="6" s="1"/>
  <c r="B20" i="10"/>
  <c r="U25" i="11"/>
  <c r="V25" i="11" s="1"/>
  <c r="M25" i="11"/>
  <c r="J159" i="6" s="1"/>
  <c r="Q159" i="6" s="1"/>
  <c r="B25" i="11"/>
  <c r="B5" i="12"/>
  <c r="B6" i="12"/>
  <c r="B7" i="12"/>
  <c r="B8" i="12"/>
  <c r="B9" i="12"/>
  <c r="B10" i="12"/>
  <c r="B11" i="12"/>
  <c r="B12" i="12"/>
  <c r="B13" i="12"/>
  <c r="B14" i="12"/>
  <c r="B15" i="12"/>
  <c r="B16" i="12"/>
  <c r="B17" i="12"/>
  <c r="B18" i="12"/>
  <c r="B19" i="12"/>
  <c r="B20" i="12"/>
  <c r="B4" i="12"/>
  <c r="B5" i="16"/>
  <c r="B6" i="16"/>
  <c r="B7" i="16"/>
  <c r="B8" i="16"/>
  <c r="B9" i="16"/>
  <c r="B10" i="16"/>
  <c r="B11" i="16"/>
  <c r="B12" i="16"/>
  <c r="B13" i="16"/>
  <c r="B14" i="16"/>
  <c r="B15" i="16"/>
  <c r="B16" i="16"/>
  <c r="B17" i="16"/>
  <c r="B18" i="16"/>
  <c r="B19" i="16"/>
  <c r="B20" i="16"/>
  <c r="B21" i="16"/>
  <c r="B4" i="16"/>
  <c r="U21" i="16"/>
  <c r="V21" i="16" s="1"/>
  <c r="L21" i="16"/>
  <c r="M21" i="16" s="1"/>
  <c r="U20" i="16"/>
  <c r="V20" i="16" s="1"/>
  <c r="L20" i="16"/>
  <c r="M20" i="16" s="1"/>
  <c r="U19" i="16"/>
  <c r="V19" i="16" s="1"/>
  <c r="L19" i="16"/>
  <c r="M19" i="16" s="1"/>
  <c r="U18" i="16"/>
  <c r="V18" i="16" s="1"/>
  <c r="L18" i="16"/>
  <c r="M18" i="16" s="1"/>
  <c r="U17" i="16"/>
  <c r="V17" i="16" s="1"/>
  <c r="L17" i="16"/>
  <c r="M17" i="16" s="1"/>
  <c r="U16" i="16"/>
  <c r="V16" i="16" s="1"/>
  <c r="L16" i="16"/>
  <c r="M16" i="16" s="1"/>
  <c r="U15" i="16"/>
  <c r="V15" i="16" s="1"/>
  <c r="L15" i="16"/>
  <c r="M15" i="16" s="1"/>
  <c r="U14" i="16"/>
  <c r="V14" i="16" s="1"/>
  <c r="L14" i="16"/>
  <c r="M14" i="16" s="1"/>
  <c r="U13" i="16"/>
  <c r="V13" i="16" s="1"/>
  <c r="L13" i="16"/>
  <c r="M13" i="16" s="1"/>
  <c r="U12" i="16"/>
  <c r="V12" i="16" s="1"/>
  <c r="L12" i="16"/>
  <c r="M12" i="16" s="1"/>
  <c r="U11" i="16"/>
  <c r="V11" i="16" s="1"/>
  <c r="L11" i="16"/>
  <c r="M11" i="16" s="1"/>
  <c r="L10" i="16"/>
  <c r="M10" i="16" s="1"/>
  <c r="U9" i="16"/>
  <c r="V9" i="16" s="1"/>
  <c r="L9" i="16"/>
  <c r="M9" i="16" s="1"/>
  <c r="U8" i="16"/>
  <c r="V8" i="16" s="1"/>
  <c r="L8" i="16"/>
  <c r="M8" i="16" s="1"/>
  <c r="U7" i="16"/>
  <c r="V7" i="16" s="1"/>
  <c r="L7" i="16"/>
  <c r="M7" i="16" s="1"/>
  <c r="U6" i="16"/>
  <c r="V6" i="16" s="1"/>
  <c r="L6" i="16"/>
  <c r="M6" i="16" s="1"/>
  <c r="U5" i="16"/>
  <c r="V5" i="16" s="1"/>
  <c r="L5" i="16"/>
  <c r="M5" i="16" s="1"/>
  <c r="U4" i="16"/>
  <c r="V4" i="16" s="1"/>
  <c r="L4" i="16"/>
  <c r="M4" i="16" s="1"/>
  <c r="U24" i="11"/>
  <c r="V24" i="11" s="1"/>
  <c r="B24" i="11"/>
  <c r="B23" i="11"/>
  <c r="M23" i="11"/>
  <c r="J157" i="6" s="1"/>
  <c r="Q157" i="6" s="1"/>
  <c r="U23" i="11"/>
  <c r="V23" i="11" s="1"/>
  <c r="B22" i="11"/>
  <c r="U22" i="11"/>
  <c r="V22" i="11" s="1"/>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40" i="13"/>
  <c r="B41" i="13"/>
  <c r="B42" i="13"/>
  <c r="B43" i="13"/>
  <c r="B44" i="13"/>
  <c r="B45" i="13"/>
  <c r="B46" i="13"/>
  <c r="B47" i="13"/>
  <c r="B48" i="13"/>
  <c r="B49" i="13"/>
  <c r="B50" i="13"/>
  <c r="B51" i="13"/>
  <c r="B52" i="13"/>
  <c r="B53" i="13"/>
  <c r="B54" i="13"/>
  <c r="B55" i="13"/>
  <c r="B56" i="13"/>
  <c r="B57" i="13"/>
  <c r="B58" i="13"/>
  <c r="B59" i="13"/>
  <c r="B60" i="13"/>
  <c r="B61" i="13"/>
  <c r="B62" i="13"/>
  <c r="B67" i="13"/>
  <c r="B4" i="13"/>
  <c r="B5" i="15"/>
  <c r="B6" i="15"/>
  <c r="B7" i="15"/>
  <c r="B8" i="15"/>
  <c r="B9" i="15"/>
  <c r="B10" i="15"/>
  <c r="B12" i="15"/>
  <c r="B13" i="15"/>
  <c r="B14" i="15"/>
  <c r="B4" i="15"/>
  <c r="B5" i="11"/>
  <c r="B6" i="11"/>
  <c r="B7" i="11"/>
  <c r="B8" i="11"/>
  <c r="B9" i="11"/>
  <c r="B10" i="11"/>
  <c r="B11" i="11"/>
  <c r="B12" i="11"/>
  <c r="B13" i="11"/>
  <c r="B14" i="11"/>
  <c r="B15" i="11"/>
  <c r="B16" i="11"/>
  <c r="B17" i="11"/>
  <c r="B18" i="11"/>
  <c r="B19" i="11"/>
  <c r="B20" i="11"/>
  <c r="B21" i="11"/>
  <c r="B4" i="11"/>
  <c r="B5" i="10"/>
  <c r="B6" i="10"/>
  <c r="B7" i="10"/>
  <c r="B8" i="10"/>
  <c r="B9" i="10"/>
  <c r="B10" i="10"/>
  <c r="B11" i="10"/>
  <c r="B12" i="10"/>
  <c r="B13" i="10"/>
  <c r="B14" i="10"/>
  <c r="B15" i="10"/>
  <c r="B16" i="10"/>
  <c r="B17" i="10"/>
  <c r="B18" i="10"/>
  <c r="B19" i="10"/>
  <c r="B4" i="10"/>
  <c r="B5" i="9"/>
  <c r="B6" i="9"/>
  <c r="B7" i="9"/>
  <c r="B8" i="9"/>
  <c r="B9" i="9"/>
  <c r="B10" i="9"/>
  <c r="B11" i="9"/>
  <c r="B12" i="9"/>
  <c r="B13" i="9"/>
  <c r="B14" i="9"/>
  <c r="B15" i="9"/>
  <c r="B16" i="9"/>
  <c r="B17" i="9"/>
  <c r="B18" i="9"/>
  <c r="B19" i="9"/>
  <c r="B20" i="9"/>
  <c r="B21" i="9"/>
  <c r="B22" i="9"/>
  <c r="B23" i="9"/>
  <c r="B24" i="9"/>
  <c r="B25" i="9"/>
  <c r="B4" i="9"/>
  <c r="B5" i="8"/>
  <c r="B6" i="8"/>
  <c r="B7" i="8"/>
  <c r="B8" i="8"/>
  <c r="B9" i="8"/>
  <c r="B10" i="8"/>
  <c r="B11" i="8"/>
  <c r="B12" i="8"/>
  <c r="B13" i="8"/>
  <c r="B14" i="8"/>
  <c r="B15" i="8"/>
  <c r="B16" i="8"/>
  <c r="B17" i="8"/>
  <c r="B18" i="8"/>
  <c r="B19" i="8"/>
  <c r="B20" i="8"/>
  <c r="B21" i="8"/>
  <c r="B22" i="8"/>
  <c r="B23" i="8"/>
  <c r="B4" i="8"/>
  <c r="B8" i="14"/>
  <c r="B9" i="14"/>
  <c r="B10" i="14"/>
  <c r="B11" i="14"/>
  <c r="B12" i="14"/>
  <c r="B13" i="14"/>
  <c r="B14" i="14"/>
  <c r="B15" i="14"/>
  <c r="B16" i="14"/>
  <c r="B17" i="14"/>
  <c r="B18" i="14"/>
  <c r="B19" i="14"/>
  <c r="B20" i="14"/>
  <c r="B21" i="14"/>
  <c r="B22" i="14"/>
  <c r="B23" i="14"/>
  <c r="B24" i="14"/>
  <c r="B25" i="14"/>
  <c r="B26" i="14"/>
  <c r="B7" i="14"/>
  <c r="C7" i="14"/>
  <c r="L32" i="13"/>
  <c r="I217" i="6" s="1"/>
  <c r="L24" i="13"/>
  <c r="L38" i="13"/>
  <c r="L40" i="13"/>
  <c r="L37" i="13"/>
  <c r="I222" i="6" s="1"/>
  <c r="L36" i="13"/>
  <c r="L35" i="13"/>
  <c r="L34" i="13"/>
  <c r="I219" i="6" s="1"/>
  <c r="L33" i="13"/>
  <c r="M33" i="13" s="1"/>
  <c r="J218" i="6" s="1"/>
  <c r="Q218" i="6" s="1"/>
  <c r="L31" i="13"/>
  <c r="L30" i="13"/>
  <c r="L29" i="13"/>
  <c r="I214" i="6" s="1"/>
  <c r="L28" i="13"/>
  <c r="I213" i="6" s="1"/>
  <c r="L27" i="13"/>
  <c r="L26" i="13"/>
  <c r="L25" i="13"/>
  <c r="I210" i="6" s="1"/>
  <c r="L23" i="13"/>
  <c r="M23" i="13" s="1"/>
  <c r="J208" i="6" s="1"/>
  <c r="Q208" i="6" s="1"/>
  <c r="L22" i="13"/>
  <c r="L21" i="13"/>
  <c r="L20" i="13"/>
  <c r="I205" i="6" s="1"/>
  <c r="L19" i="13"/>
  <c r="M19" i="13" s="1"/>
  <c r="J204" i="6" s="1"/>
  <c r="Q204" i="6" s="1"/>
  <c r="L18" i="13"/>
  <c r="L17" i="13"/>
  <c r="D4" i="14"/>
  <c r="E4" i="14"/>
  <c r="F4" i="14"/>
  <c r="G4" i="14"/>
  <c r="H4" i="14"/>
  <c r="I4" i="14"/>
  <c r="J4" i="14"/>
  <c r="M4" i="14"/>
  <c r="D5" i="14"/>
  <c r="E5" i="14"/>
  <c r="F5" i="14"/>
  <c r="G5" i="14"/>
  <c r="H5" i="14"/>
  <c r="I5" i="14"/>
  <c r="J5" i="14"/>
  <c r="M5" i="14"/>
  <c r="D6" i="14"/>
  <c r="E6" i="14"/>
  <c r="F6" i="14"/>
  <c r="G6" i="14"/>
  <c r="H6" i="14"/>
  <c r="I6" i="14"/>
  <c r="J6" i="14"/>
  <c r="M6" i="14"/>
  <c r="D7" i="14"/>
  <c r="E7" i="14"/>
  <c r="F7" i="14"/>
  <c r="G7" i="14"/>
  <c r="H7" i="14"/>
  <c r="I7" i="14"/>
  <c r="J7" i="14"/>
  <c r="M7" i="14"/>
  <c r="D8" i="14"/>
  <c r="E8" i="14"/>
  <c r="F8" i="14"/>
  <c r="G8" i="14"/>
  <c r="H8" i="14"/>
  <c r="I8" i="14"/>
  <c r="J8" i="14"/>
  <c r="M8" i="14"/>
  <c r="D9" i="14"/>
  <c r="E9" i="14"/>
  <c r="F9" i="14"/>
  <c r="G9" i="14"/>
  <c r="H9" i="14"/>
  <c r="I9" i="14"/>
  <c r="J9" i="14"/>
  <c r="M9" i="14"/>
  <c r="D10" i="14"/>
  <c r="E10" i="14"/>
  <c r="F10" i="14"/>
  <c r="G10" i="14"/>
  <c r="H10" i="14"/>
  <c r="I10" i="14"/>
  <c r="J10" i="14"/>
  <c r="M10" i="14"/>
  <c r="D11" i="14"/>
  <c r="E11" i="14"/>
  <c r="F11" i="14"/>
  <c r="G11" i="14"/>
  <c r="H11" i="14"/>
  <c r="I11" i="14"/>
  <c r="J11" i="14"/>
  <c r="M11" i="14"/>
  <c r="D12" i="14"/>
  <c r="E12" i="14"/>
  <c r="F12" i="14"/>
  <c r="G12" i="14"/>
  <c r="H12" i="14"/>
  <c r="I12" i="14"/>
  <c r="J12" i="14"/>
  <c r="M12" i="14"/>
  <c r="D13" i="14"/>
  <c r="E13" i="14"/>
  <c r="F13" i="14"/>
  <c r="G13" i="14"/>
  <c r="H13" i="14"/>
  <c r="I13" i="14"/>
  <c r="J13" i="14"/>
  <c r="M13" i="14"/>
  <c r="D14" i="14"/>
  <c r="E14" i="14"/>
  <c r="F14" i="14"/>
  <c r="G14" i="14"/>
  <c r="H14" i="14"/>
  <c r="I14" i="14"/>
  <c r="J14" i="14"/>
  <c r="M14" i="14"/>
  <c r="D15" i="14"/>
  <c r="E15" i="14"/>
  <c r="F15" i="14"/>
  <c r="G15" i="14"/>
  <c r="H15" i="14"/>
  <c r="I15" i="14"/>
  <c r="J15" i="14"/>
  <c r="M15" i="14"/>
  <c r="D16" i="14"/>
  <c r="E16" i="14"/>
  <c r="F16" i="14"/>
  <c r="G16" i="14"/>
  <c r="H16" i="14"/>
  <c r="I16" i="14"/>
  <c r="J16" i="14"/>
  <c r="M16" i="14"/>
  <c r="D17" i="14"/>
  <c r="E17" i="14"/>
  <c r="F17" i="14"/>
  <c r="G17" i="14"/>
  <c r="H17" i="14"/>
  <c r="I17" i="14"/>
  <c r="J17" i="14"/>
  <c r="M17" i="14"/>
  <c r="D18" i="14"/>
  <c r="E18" i="14"/>
  <c r="F18" i="14"/>
  <c r="G18" i="14"/>
  <c r="H18" i="14"/>
  <c r="I18" i="14"/>
  <c r="J18" i="14"/>
  <c r="M18" i="14"/>
  <c r="D19" i="14"/>
  <c r="E19" i="14"/>
  <c r="F19" i="14"/>
  <c r="G19" i="14"/>
  <c r="H19" i="14"/>
  <c r="I19" i="14"/>
  <c r="J19" i="14"/>
  <c r="M19" i="14"/>
  <c r="D20" i="14"/>
  <c r="E20" i="14"/>
  <c r="F20" i="14"/>
  <c r="G20" i="14"/>
  <c r="H20" i="14"/>
  <c r="I20" i="14"/>
  <c r="J20" i="14"/>
  <c r="M20" i="14"/>
  <c r="D21" i="14"/>
  <c r="E21" i="14"/>
  <c r="F21" i="14"/>
  <c r="G21" i="14"/>
  <c r="H21" i="14"/>
  <c r="I21" i="14"/>
  <c r="J21" i="14"/>
  <c r="M21" i="14"/>
  <c r="D22" i="14"/>
  <c r="E22" i="14"/>
  <c r="F22" i="14"/>
  <c r="G22" i="14"/>
  <c r="H22" i="14"/>
  <c r="I22" i="14"/>
  <c r="J22" i="14"/>
  <c r="M22" i="14"/>
  <c r="D23" i="14"/>
  <c r="E23" i="14"/>
  <c r="F23" i="14"/>
  <c r="G23" i="14"/>
  <c r="H23" i="14"/>
  <c r="I23" i="14"/>
  <c r="J23" i="14"/>
  <c r="M23" i="14"/>
  <c r="D24" i="14"/>
  <c r="E24" i="14"/>
  <c r="F24" i="14"/>
  <c r="G24" i="14"/>
  <c r="H24" i="14"/>
  <c r="I24" i="14"/>
  <c r="J24" i="14"/>
  <c r="M24" i="14"/>
  <c r="D25" i="14"/>
  <c r="E25" i="14"/>
  <c r="F25" i="14"/>
  <c r="G25" i="14"/>
  <c r="H25" i="14"/>
  <c r="I25" i="14"/>
  <c r="J25" i="14"/>
  <c r="M25" i="14"/>
  <c r="D26" i="14"/>
  <c r="E26" i="14"/>
  <c r="F26" i="14"/>
  <c r="G26" i="14"/>
  <c r="H26" i="14"/>
  <c r="I26" i="14"/>
  <c r="J26" i="14"/>
  <c r="M26" i="14"/>
  <c r="L16" i="13"/>
  <c r="I201" i="6" s="1"/>
  <c r="L15" i="13"/>
  <c r="M15" i="13" s="1"/>
  <c r="J200" i="6" s="1"/>
  <c r="Q200" i="6" s="1"/>
  <c r="L4" i="13"/>
  <c r="U4" i="13"/>
  <c r="V4" i="13" s="1"/>
  <c r="L48" i="13"/>
  <c r="I233" i="6" s="1"/>
  <c r="U48" i="13"/>
  <c r="V48" i="13" s="1"/>
  <c r="L49" i="13"/>
  <c r="M49" i="13" s="1"/>
  <c r="L12" i="14" s="1"/>
  <c r="U49" i="13"/>
  <c r="V49" i="13" s="1"/>
  <c r="L50" i="13"/>
  <c r="I235" i="6" s="1"/>
  <c r="U50" i="13"/>
  <c r="V50" i="13" s="1"/>
  <c r="L51" i="13"/>
  <c r="U51" i="13"/>
  <c r="V51" i="13" s="1"/>
  <c r="L52" i="13"/>
  <c r="I237" i="6" s="1"/>
  <c r="U52" i="13"/>
  <c r="V52" i="13" s="1"/>
  <c r="L53" i="13"/>
  <c r="U53" i="13"/>
  <c r="V53" i="13" s="1"/>
  <c r="L54" i="13"/>
  <c r="I239" i="6" s="1"/>
  <c r="U54" i="13"/>
  <c r="V54" i="13" s="1"/>
  <c r="L55" i="13"/>
  <c r="U55" i="13"/>
  <c r="V55" i="13" s="1"/>
  <c r="L56" i="13"/>
  <c r="I241" i="6" s="1"/>
  <c r="U56" i="13"/>
  <c r="V56" i="13" s="1"/>
  <c r="L57" i="13"/>
  <c r="U57" i="13"/>
  <c r="V57" i="13" s="1"/>
  <c r="L58" i="13"/>
  <c r="I243" i="6" s="1"/>
  <c r="U58" i="13"/>
  <c r="V58" i="13" s="1"/>
  <c r="L59" i="13"/>
  <c r="M59" i="13" s="1"/>
  <c r="L22" i="14" s="1"/>
  <c r="U59" i="13"/>
  <c r="V59" i="13" s="1"/>
  <c r="L60" i="13"/>
  <c r="I245" i="6" s="1"/>
  <c r="U60" i="13"/>
  <c r="V60" i="13" s="1"/>
  <c r="L61" i="13"/>
  <c r="U61" i="13"/>
  <c r="V61" i="13" s="1"/>
  <c r="L62" i="13"/>
  <c r="I247" i="6" s="1"/>
  <c r="U62" i="13"/>
  <c r="V62" i="13" s="1"/>
  <c r="L67" i="13"/>
  <c r="U67" i="13"/>
  <c r="V67" i="13" s="1"/>
  <c r="P26" i="14"/>
  <c r="Q26" i="14" s="1"/>
  <c r="P25" i="14"/>
  <c r="Q25" i="14" s="1"/>
  <c r="P24" i="14"/>
  <c r="Q24" i="14" s="1"/>
  <c r="P23" i="14"/>
  <c r="Q23" i="14" s="1"/>
  <c r="P22" i="14"/>
  <c r="Q22" i="14" s="1"/>
  <c r="P21" i="14"/>
  <c r="Q21" i="14" s="1"/>
  <c r="P20" i="14"/>
  <c r="Q20" i="14" s="1"/>
  <c r="P19" i="14"/>
  <c r="Q19" i="14" s="1"/>
  <c r="U25" i="9"/>
  <c r="V25" i="9" s="1"/>
  <c r="U24" i="9"/>
  <c r="V24" i="9" s="1"/>
  <c r="U23" i="9"/>
  <c r="V23" i="9" s="1"/>
  <c r="U14" i="15"/>
  <c r="V14" i="15" s="1"/>
  <c r="L14" i="15"/>
  <c r="I259" i="6" s="1"/>
  <c r="U13" i="15"/>
  <c r="V13" i="15" s="1"/>
  <c r="L13" i="15"/>
  <c r="I258" i="6" s="1"/>
  <c r="U12" i="15"/>
  <c r="V12" i="15" s="1"/>
  <c r="L12" i="15"/>
  <c r="I257" i="6" s="1"/>
  <c r="I256" i="6"/>
  <c r="L10" i="15"/>
  <c r="I255" i="6" s="1"/>
  <c r="U9" i="15"/>
  <c r="V9" i="15" s="1"/>
  <c r="L9" i="15"/>
  <c r="I254" i="6" s="1"/>
  <c r="U8" i="15"/>
  <c r="V8" i="15" s="1"/>
  <c r="L8" i="15"/>
  <c r="I253" i="6" s="1"/>
  <c r="U7" i="15"/>
  <c r="V7" i="15" s="1"/>
  <c r="L7" i="15"/>
  <c r="I252" i="6" s="1"/>
  <c r="U6" i="15"/>
  <c r="V6" i="15" s="1"/>
  <c r="L6" i="15"/>
  <c r="I251" i="6" s="1"/>
  <c r="U5" i="15"/>
  <c r="V5" i="15" s="1"/>
  <c r="L5" i="15"/>
  <c r="I250" i="6" s="1"/>
  <c r="U4" i="15"/>
  <c r="V4" i="15" s="1"/>
  <c r="L4" i="15"/>
  <c r="I249" i="6" s="1"/>
  <c r="U47" i="13"/>
  <c r="V47" i="13" s="1"/>
  <c r="L47" i="13"/>
  <c r="U46" i="13"/>
  <c r="V46" i="13" s="1"/>
  <c r="L46" i="13"/>
  <c r="I231" i="6" s="1"/>
  <c r="U45" i="13"/>
  <c r="V45" i="13" s="1"/>
  <c r="L45" i="13"/>
  <c r="M45" i="13" s="1"/>
  <c r="J230" i="6" s="1"/>
  <c r="Q230" i="6" s="1"/>
  <c r="U44" i="13"/>
  <c r="V44" i="13" s="1"/>
  <c r="L44" i="13"/>
  <c r="I229" i="6" s="1"/>
  <c r="U43" i="13"/>
  <c r="V43" i="13" s="1"/>
  <c r="L43" i="13"/>
  <c r="U42" i="13"/>
  <c r="V42" i="13" s="1"/>
  <c r="L42" i="13"/>
  <c r="I227" i="6" s="1"/>
  <c r="U41" i="13"/>
  <c r="V41" i="13" s="1"/>
  <c r="L41" i="13"/>
  <c r="U14" i="13"/>
  <c r="V14" i="13" s="1"/>
  <c r="L14" i="13"/>
  <c r="I199" i="6" s="1"/>
  <c r="U13" i="13"/>
  <c r="V13" i="13" s="1"/>
  <c r="L13" i="13"/>
  <c r="U12" i="13"/>
  <c r="V12" i="13" s="1"/>
  <c r="L12" i="13"/>
  <c r="I197" i="6" s="1"/>
  <c r="U11" i="13"/>
  <c r="V11" i="13" s="1"/>
  <c r="L11" i="13"/>
  <c r="L10" i="13"/>
  <c r="U9" i="13"/>
  <c r="V9" i="13" s="1"/>
  <c r="L9" i="13"/>
  <c r="M9" i="13" s="1"/>
  <c r="J194" i="6" s="1"/>
  <c r="Q194" i="6" s="1"/>
  <c r="U8" i="13"/>
  <c r="V8" i="13" s="1"/>
  <c r="L8" i="13"/>
  <c r="U7" i="13"/>
  <c r="V7" i="13" s="1"/>
  <c r="L7" i="13"/>
  <c r="M7" i="13" s="1"/>
  <c r="J192" i="6" s="1"/>
  <c r="Q192" i="6" s="1"/>
  <c r="U6" i="13"/>
  <c r="V6" i="13" s="1"/>
  <c r="L6" i="13"/>
  <c r="U5" i="13"/>
  <c r="V5" i="13" s="1"/>
  <c r="L5" i="13"/>
  <c r="M5" i="13" s="1"/>
  <c r="J190" i="6" s="1"/>
  <c r="Q190" i="6" s="1"/>
  <c r="U22" i="9"/>
  <c r="V22" i="9" s="1"/>
  <c r="U21" i="9"/>
  <c r="V21" i="9" s="1"/>
  <c r="U20" i="9"/>
  <c r="V20" i="9" s="1"/>
  <c r="U19" i="9"/>
  <c r="V19" i="9" s="1"/>
  <c r="U18" i="9"/>
  <c r="V18" i="9" s="1"/>
  <c r="U17" i="9"/>
  <c r="V17" i="9" s="1"/>
  <c r="U16" i="9"/>
  <c r="V16" i="9" s="1"/>
  <c r="U15" i="9"/>
  <c r="V15" i="9" s="1"/>
  <c r="U14" i="9"/>
  <c r="V14" i="9" s="1"/>
  <c r="U13" i="9"/>
  <c r="V13" i="9" s="1"/>
  <c r="U12" i="9"/>
  <c r="V12" i="9" s="1"/>
  <c r="U11" i="9"/>
  <c r="V11" i="9" s="1"/>
  <c r="U9" i="9"/>
  <c r="V9" i="9" s="1"/>
  <c r="U8" i="9"/>
  <c r="V8" i="9" s="1"/>
  <c r="U7" i="9"/>
  <c r="V7" i="9" s="1"/>
  <c r="U6" i="9"/>
  <c r="V6" i="9" s="1"/>
  <c r="U5" i="9"/>
  <c r="V5" i="9" s="1"/>
  <c r="U4" i="9"/>
  <c r="V4" i="9" s="1"/>
  <c r="U21" i="11"/>
  <c r="V21" i="11" s="1"/>
  <c r="L21" i="11"/>
  <c r="I155" i="6" s="1"/>
  <c r="L10" i="11"/>
  <c r="I144" i="6" s="1"/>
  <c r="U20" i="12"/>
  <c r="V20" i="12" s="1"/>
  <c r="L20" i="12"/>
  <c r="M20" i="12" s="1"/>
  <c r="U19" i="12"/>
  <c r="V19" i="12" s="1"/>
  <c r="L19" i="12"/>
  <c r="I188" i="6" s="1"/>
  <c r="P18" i="14"/>
  <c r="Q18" i="14" s="1"/>
  <c r="P17" i="14"/>
  <c r="Q17" i="14" s="1"/>
  <c r="P16" i="14"/>
  <c r="Q16" i="14" s="1"/>
  <c r="P15" i="14"/>
  <c r="Q15" i="14" s="1"/>
  <c r="P14" i="14"/>
  <c r="Q14" i="14" s="1"/>
  <c r="P13" i="14"/>
  <c r="Q13" i="14" s="1"/>
  <c r="P12" i="14"/>
  <c r="Q12" i="14" s="1"/>
  <c r="P11" i="14"/>
  <c r="Q11" i="14" s="1"/>
  <c r="P10" i="14"/>
  <c r="Q10" i="14" s="1"/>
  <c r="P9" i="14"/>
  <c r="Q9" i="14" s="1"/>
  <c r="P8" i="14"/>
  <c r="Q8" i="14" s="1"/>
  <c r="P7" i="14"/>
  <c r="Q7" i="14" s="1"/>
  <c r="P6" i="14"/>
  <c r="Q6" i="14" s="1"/>
  <c r="P5" i="14"/>
  <c r="Q5" i="14" s="1"/>
  <c r="A5" i="14"/>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P4" i="14"/>
  <c r="Q4" i="14" s="1"/>
  <c r="U18" i="12"/>
  <c r="V18" i="12" s="1"/>
  <c r="L18" i="12"/>
  <c r="I187" i="6" s="1"/>
  <c r="U17" i="12"/>
  <c r="V17" i="12" s="1"/>
  <c r="L17" i="12"/>
  <c r="I186" i="6" s="1"/>
  <c r="U16" i="12"/>
  <c r="V16" i="12" s="1"/>
  <c r="L16" i="12"/>
  <c r="I185" i="6" s="1"/>
  <c r="U15" i="12"/>
  <c r="V15" i="12" s="1"/>
  <c r="L15" i="12"/>
  <c r="I184" i="6" s="1"/>
  <c r="U14" i="12"/>
  <c r="V14" i="12" s="1"/>
  <c r="L14" i="12"/>
  <c r="I183" i="6" s="1"/>
  <c r="U13" i="12"/>
  <c r="V13" i="12" s="1"/>
  <c r="L13" i="12"/>
  <c r="I182" i="6" s="1"/>
  <c r="U12" i="12"/>
  <c r="V12" i="12" s="1"/>
  <c r="L12" i="12"/>
  <c r="I181" i="6" s="1"/>
  <c r="U11" i="12"/>
  <c r="V11" i="12" s="1"/>
  <c r="L11" i="12"/>
  <c r="I180" i="6" s="1"/>
  <c r="U10" i="12"/>
  <c r="V10" i="12" s="1"/>
  <c r="L10" i="12"/>
  <c r="I179" i="6" s="1"/>
  <c r="U9" i="12"/>
  <c r="V9" i="12" s="1"/>
  <c r="L9" i="12"/>
  <c r="I178" i="6" s="1"/>
  <c r="U8" i="12"/>
  <c r="V8" i="12" s="1"/>
  <c r="L8" i="12"/>
  <c r="I177" i="6" s="1"/>
  <c r="U7" i="12"/>
  <c r="V7" i="12" s="1"/>
  <c r="L7" i="12"/>
  <c r="I176" i="6" s="1"/>
  <c r="U6" i="12"/>
  <c r="V6" i="12" s="1"/>
  <c r="L6" i="12"/>
  <c r="I175" i="6" s="1"/>
  <c r="U5" i="12"/>
  <c r="V5" i="12" s="1"/>
  <c r="L5" i="12"/>
  <c r="I174" i="6" s="1"/>
  <c r="U4" i="12"/>
  <c r="V4" i="12" s="1"/>
  <c r="L4" i="12"/>
  <c r="I173" i="6" s="1"/>
  <c r="U20" i="11"/>
  <c r="V20" i="11" s="1"/>
  <c r="L20" i="11"/>
  <c r="I154" i="6" s="1"/>
  <c r="U19" i="11"/>
  <c r="V19" i="11" s="1"/>
  <c r="L19" i="11"/>
  <c r="I153" i="6" s="1"/>
  <c r="U18" i="11"/>
  <c r="V18" i="11" s="1"/>
  <c r="L18" i="11"/>
  <c r="I152" i="6" s="1"/>
  <c r="U17" i="11"/>
  <c r="V17" i="11" s="1"/>
  <c r="L17" i="11"/>
  <c r="I151" i="6" s="1"/>
  <c r="U16" i="11"/>
  <c r="V16" i="11" s="1"/>
  <c r="L16" i="11"/>
  <c r="I150" i="6" s="1"/>
  <c r="U15" i="11"/>
  <c r="V15" i="11" s="1"/>
  <c r="L15" i="11"/>
  <c r="I149" i="6" s="1"/>
  <c r="U14" i="11"/>
  <c r="V14" i="11" s="1"/>
  <c r="L14" i="11"/>
  <c r="I148" i="6" s="1"/>
  <c r="U13" i="11"/>
  <c r="V13" i="11" s="1"/>
  <c r="L13" i="11"/>
  <c r="I147" i="6" s="1"/>
  <c r="U12" i="11"/>
  <c r="V12" i="11" s="1"/>
  <c r="L12" i="11"/>
  <c r="I146" i="6" s="1"/>
  <c r="U11" i="11"/>
  <c r="V11" i="11" s="1"/>
  <c r="L11" i="11"/>
  <c r="I145" i="6" s="1"/>
  <c r="U9" i="11"/>
  <c r="V9" i="11" s="1"/>
  <c r="L9" i="11"/>
  <c r="I143" i="6" s="1"/>
  <c r="U8" i="11"/>
  <c r="V8" i="11" s="1"/>
  <c r="L8" i="11"/>
  <c r="I142" i="6" s="1"/>
  <c r="U7" i="11"/>
  <c r="V7" i="11" s="1"/>
  <c r="L7" i="11"/>
  <c r="I141" i="6" s="1"/>
  <c r="M7" i="11"/>
  <c r="J141" i="6" s="1"/>
  <c r="U6" i="11"/>
  <c r="V6" i="11" s="1"/>
  <c r="L6" i="11"/>
  <c r="I140" i="6" s="1"/>
  <c r="U5" i="11"/>
  <c r="V5" i="11" s="1"/>
  <c r="L5" i="11"/>
  <c r="I139" i="6" s="1"/>
  <c r="U4" i="11"/>
  <c r="V4" i="11" s="1"/>
  <c r="L4" i="11"/>
  <c r="I138" i="6" s="1"/>
  <c r="U23" i="8"/>
  <c r="V23" i="8" s="1"/>
  <c r="U22" i="8"/>
  <c r="V22" i="8" s="1"/>
  <c r="U21" i="8"/>
  <c r="V21" i="8" s="1"/>
  <c r="U20" i="8"/>
  <c r="V20" i="8" s="1"/>
  <c r="U19" i="8"/>
  <c r="V19" i="8" s="1"/>
  <c r="U18" i="8"/>
  <c r="V18" i="8" s="1"/>
  <c r="U17" i="8"/>
  <c r="V17" i="8" s="1"/>
  <c r="U16" i="8"/>
  <c r="V16" i="8" s="1"/>
  <c r="U15" i="8"/>
  <c r="V15" i="8" s="1"/>
  <c r="U14" i="8"/>
  <c r="V14" i="8" s="1"/>
  <c r="U13" i="8"/>
  <c r="V13" i="8" s="1"/>
  <c r="U12" i="8"/>
  <c r="V12" i="8" s="1"/>
  <c r="U11" i="8"/>
  <c r="V11" i="8" s="1"/>
  <c r="U10" i="8"/>
  <c r="V10" i="8" s="1"/>
  <c r="U9" i="8"/>
  <c r="V9" i="8" s="1"/>
  <c r="U8" i="8"/>
  <c r="V8" i="8" s="1"/>
  <c r="U7" i="8"/>
  <c r="V7" i="8" s="1"/>
  <c r="U6" i="8"/>
  <c r="V6" i="8" s="1"/>
  <c r="U5" i="8"/>
  <c r="V5" i="8" s="1"/>
  <c r="U4" i="8"/>
  <c r="V4" i="8" s="1"/>
  <c r="U19" i="10"/>
  <c r="V19" i="10" s="1"/>
  <c r="U18" i="10"/>
  <c r="V18" i="10" s="1"/>
  <c r="U17" i="10"/>
  <c r="V17" i="10" s="1"/>
  <c r="U16" i="10"/>
  <c r="V16" i="10" s="1"/>
  <c r="U15" i="10"/>
  <c r="V15" i="10" s="1"/>
  <c r="U14" i="10"/>
  <c r="V14" i="10" s="1"/>
  <c r="U13" i="10"/>
  <c r="V13" i="10" s="1"/>
  <c r="U12" i="10"/>
  <c r="U11" i="10"/>
  <c r="V11" i="10" s="1"/>
  <c r="U10" i="10"/>
  <c r="V10" i="10" s="1"/>
  <c r="U9" i="10"/>
  <c r="V9" i="10" s="1"/>
  <c r="U8" i="10"/>
  <c r="V8" i="10" s="1"/>
  <c r="U7" i="10"/>
  <c r="V7" i="10" s="1"/>
  <c r="U6" i="10"/>
  <c r="V6" i="10" s="1"/>
  <c r="U5" i="10"/>
  <c r="V5" i="10" s="1"/>
  <c r="U4" i="10"/>
  <c r="V4" i="10" s="1"/>
  <c r="L5" i="10"/>
  <c r="I104" i="6" s="1"/>
  <c r="L6" i="10"/>
  <c r="I105" i="6" s="1"/>
  <c r="L7" i="10"/>
  <c r="I106" i="6" s="1"/>
  <c r="L8" i="10"/>
  <c r="I107" i="6" s="1"/>
  <c r="L9" i="10"/>
  <c r="I108" i="6" s="1"/>
  <c r="L10" i="10"/>
  <c r="I109" i="6" s="1"/>
  <c r="L11" i="10"/>
  <c r="I110" i="6" s="1"/>
  <c r="L12" i="10"/>
  <c r="I111" i="6" s="1"/>
  <c r="L13" i="10"/>
  <c r="I112" i="6" s="1"/>
  <c r="L14" i="10"/>
  <c r="I113" i="6" s="1"/>
  <c r="L15" i="10"/>
  <c r="I114" i="6" s="1"/>
  <c r="L16" i="10"/>
  <c r="I115" i="6" s="1"/>
  <c r="L17" i="10"/>
  <c r="I116" i="6" s="1"/>
  <c r="L18" i="10"/>
  <c r="I117" i="6" s="1"/>
  <c r="L19" i="10"/>
  <c r="I118" i="6" s="1"/>
  <c r="L4" i="10"/>
  <c r="I103" i="6" s="1"/>
  <c r="V12" i="10"/>
  <c r="Q68" i="13"/>
  <c r="R68" i="13"/>
  <c r="O68" i="13"/>
  <c r="P68" i="13"/>
  <c r="J11" i="2"/>
  <c r="K11" i="2"/>
  <c r="M10" i="15" l="1"/>
  <c r="J255" i="6" s="1"/>
  <c r="Q255" i="6" s="1"/>
  <c r="M58" i="13"/>
  <c r="M56" i="13"/>
  <c r="J241" i="6" s="1"/>
  <c r="Q241" i="6" s="1"/>
  <c r="M60" i="13"/>
  <c r="L23" i="14" s="1"/>
  <c r="K23" i="14"/>
  <c r="M34" i="13"/>
  <c r="J219" i="6" s="1"/>
  <c r="Q219" i="6" s="1"/>
  <c r="M37" i="13"/>
  <c r="J222" i="6" s="1"/>
  <c r="Q222" i="6" s="1"/>
  <c r="M6" i="15"/>
  <c r="J251" i="6" s="1"/>
  <c r="Q251" i="6" s="1"/>
  <c r="M48" i="13"/>
  <c r="J233" i="6" s="1"/>
  <c r="Q233" i="6" s="1"/>
  <c r="K11" i="14"/>
  <c r="M19" i="10"/>
  <c r="J118" i="6" s="1"/>
  <c r="Q118" i="6" s="1"/>
  <c r="M17" i="10"/>
  <c r="J116" i="6" s="1"/>
  <c r="Q116" i="6" s="1"/>
  <c r="M4" i="10"/>
  <c r="J103" i="6" s="1"/>
  <c r="Q103" i="6" s="1"/>
  <c r="M18" i="10"/>
  <c r="J117" i="6" s="1"/>
  <c r="Q117" i="6" s="1"/>
  <c r="M15" i="10"/>
  <c r="J114" i="6" s="1"/>
  <c r="Q114" i="6" s="1"/>
  <c r="M12" i="10"/>
  <c r="J111" i="6" s="1"/>
  <c r="Q111" i="6" s="1"/>
  <c r="M23" i="10"/>
  <c r="J122" i="6" s="1"/>
  <c r="Q122" i="6" s="1"/>
  <c r="M44" i="13"/>
  <c r="J229" i="6" s="1"/>
  <c r="Q229" i="6" s="1"/>
  <c r="M54" i="13"/>
  <c r="L17" i="14" s="1"/>
  <c r="M46" i="13"/>
  <c r="L9" i="14" s="1"/>
  <c r="M12" i="13"/>
  <c r="J197" i="6" s="1"/>
  <c r="Q197" i="6" s="1"/>
  <c r="M8" i="10"/>
  <c r="J107" i="6" s="1"/>
  <c r="Q107" i="6" s="1"/>
  <c r="M5" i="10"/>
  <c r="J104" i="6" s="1"/>
  <c r="Q104" i="6" s="1"/>
  <c r="M5" i="11"/>
  <c r="J139" i="6" s="1"/>
  <c r="Q139" i="6" s="1"/>
  <c r="K7" i="14"/>
  <c r="M8" i="15"/>
  <c r="J253" i="6" s="1"/>
  <c r="Q253" i="6" s="1"/>
  <c r="M20" i="13"/>
  <c r="J205" i="6" s="1"/>
  <c r="Q205" i="6" s="1"/>
  <c r="M6" i="10"/>
  <c r="J105" i="6" s="1"/>
  <c r="Q105" i="6" s="1"/>
  <c r="M9" i="11"/>
  <c r="J143" i="6" s="1"/>
  <c r="Q143" i="6" s="1"/>
  <c r="M11" i="11"/>
  <c r="J145" i="6" s="1"/>
  <c r="Q145" i="6" s="1"/>
  <c r="M12" i="11"/>
  <c r="J146" i="6" s="1"/>
  <c r="Q146" i="6" s="1"/>
  <c r="M13" i="11"/>
  <c r="J147" i="6" s="1"/>
  <c r="Q147" i="6" s="1"/>
  <c r="M14" i="11"/>
  <c r="J148" i="6" s="1"/>
  <c r="Q148" i="6" s="1"/>
  <c r="M15" i="11"/>
  <c r="J149" i="6" s="1"/>
  <c r="Q149" i="6" s="1"/>
  <c r="M16" i="11"/>
  <c r="J150" i="6" s="1"/>
  <c r="Q150" i="6" s="1"/>
  <c r="M17" i="11"/>
  <c r="J151" i="6" s="1"/>
  <c r="Q151" i="6" s="1"/>
  <c r="M18" i="11"/>
  <c r="J152" i="6" s="1"/>
  <c r="Q152" i="6" s="1"/>
  <c r="M19" i="11"/>
  <c r="J153" i="6" s="1"/>
  <c r="Q153" i="6" s="1"/>
  <c r="M20" i="11"/>
  <c r="J154" i="6" s="1"/>
  <c r="Q154" i="6" s="1"/>
  <c r="M4" i="12"/>
  <c r="J173" i="6" s="1"/>
  <c r="M5" i="12"/>
  <c r="J174" i="6" s="1"/>
  <c r="Q174" i="6" s="1"/>
  <c r="M6" i="12"/>
  <c r="J175" i="6" s="1"/>
  <c r="Q175" i="6" s="1"/>
  <c r="M7" i="12"/>
  <c r="J176" i="6" s="1"/>
  <c r="Q176" i="6" s="1"/>
  <c r="M8" i="12"/>
  <c r="J177" i="6" s="1"/>
  <c r="Q177" i="6" s="1"/>
  <c r="M9" i="12"/>
  <c r="J178" i="6" s="1"/>
  <c r="Q178" i="6" s="1"/>
  <c r="M10" i="12"/>
  <c r="J179" i="6" s="1"/>
  <c r="Q179" i="6" s="1"/>
  <c r="M11" i="12"/>
  <c r="J180" i="6" s="1"/>
  <c r="Q180" i="6" s="1"/>
  <c r="M12" i="12"/>
  <c r="J181" i="6" s="1"/>
  <c r="Q181" i="6" s="1"/>
  <c r="M13" i="12"/>
  <c r="J182" i="6" s="1"/>
  <c r="Q182" i="6" s="1"/>
  <c r="M14" i="12"/>
  <c r="J183" i="6" s="1"/>
  <c r="Q183" i="6" s="1"/>
  <c r="M15" i="12"/>
  <c r="J184" i="6" s="1"/>
  <c r="Q184" i="6" s="1"/>
  <c r="M16" i="12"/>
  <c r="J185" i="6" s="1"/>
  <c r="Q185" i="6" s="1"/>
  <c r="M17" i="12"/>
  <c r="J186" i="6" s="1"/>
  <c r="Q186" i="6" s="1"/>
  <c r="M18" i="12"/>
  <c r="J187" i="6" s="1"/>
  <c r="Q187" i="6" s="1"/>
  <c r="M4" i="15"/>
  <c r="J249" i="6" s="1"/>
  <c r="K17" i="14"/>
  <c r="M62" i="13"/>
  <c r="M26" i="11"/>
  <c r="J160" i="6" s="1"/>
  <c r="Q160" i="6" s="1"/>
  <c r="K5" i="14"/>
  <c r="M50" i="13"/>
  <c r="J235" i="6" s="1"/>
  <c r="Q235" i="6" s="1"/>
  <c r="M4" i="11"/>
  <c r="J138" i="6" s="1"/>
  <c r="M8" i="11"/>
  <c r="J142" i="6" s="1"/>
  <c r="Q142" i="6" s="1"/>
  <c r="M19" i="12"/>
  <c r="J188" i="6" s="1"/>
  <c r="Q188" i="6" s="1"/>
  <c r="M10" i="11"/>
  <c r="J144" i="6" s="1"/>
  <c r="Q144" i="6" s="1"/>
  <c r="M14" i="13"/>
  <c r="J199" i="6" s="1"/>
  <c r="Q199" i="6" s="1"/>
  <c r="M7" i="15"/>
  <c r="J252" i="6" s="1"/>
  <c r="Q252" i="6" s="1"/>
  <c r="K25" i="14"/>
  <c r="K15" i="14"/>
  <c r="M29" i="13"/>
  <c r="J214" i="6" s="1"/>
  <c r="Q214" i="6" s="1"/>
  <c r="Q57" i="6"/>
  <c r="Q51" i="6"/>
  <c r="Q31" i="6"/>
  <c r="Q25" i="6"/>
  <c r="Q19" i="6"/>
  <c r="Q17" i="6"/>
  <c r="Q15" i="6"/>
  <c r="Q13" i="6"/>
  <c r="Q11" i="6"/>
  <c r="M52" i="13"/>
  <c r="J237" i="6" s="1"/>
  <c r="Q237" i="6" s="1"/>
  <c r="L19" i="14"/>
  <c r="M10" i="10"/>
  <c r="J109" i="6" s="1"/>
  <c r="Q109" i="6" s="1"/>
  <c r="M6" i="11"/>
  <c r="J140" i="6" s="1"/>
  <c r="Q140" i="6" s="1"/>
  <c r="M21" i="11"/>
  <c r="J155" i="6" s="1"/>
  <c r="Q155" i="6" s="1"/>
  <c r="M5" i="15"/>
  <c r="J250" i="6" s="1"/>
  <c r="Q250" i="6" s="1"/>
  <c r="M9" i="15"/>
  <c r="J254" i="6" s="1"/>
  <c r="Q254" i="6" s="1"/>
  <c r="K19" i="14"/>
  <c r="M16" i="13"/>
  <c r="J201" i="6" s="1"/>
  <c r="Q201" i="6" s="1"/>
  <c r="M32" i="13"/>
  <c r="J217" i="6" s="1"/>
  <c r="Q217" i="6" s="1"/>
  <c r="M24" i="11"/>
  <c r="J158" i="6" s="1"/>
  <c r="Q158" i="6" s="1"/>
  <c r="M20" i="10"/>
  <c r="J119" i="6" s="1"/>
  <c r="Q119" i="6" s="1"/>
  <c r="M30" i="11"/>
  <c r="J164" i="6" s="1"/>
  <c r="M21" i="10"/>
  <c r="J120" i="6" s="1"/>
  <c r="Q120" i="6" s="1"/>
  <c r="M32" i="11"/>
  <c r="J166" i="6" s="1"/>
  <c r="Q166" i="6" s="1"/>
  <c r="M22" i="10"/>
  <c r="J121" i="6" s="1"/>
  <c r="Q121" i="6" s="1"/>
  <c r="Q47" i="6"/>
  <c r="Q41" i="6"/>
  <c r="Q35" i="6"/>
  <c r="Q16" i="6"/>
  <c r="Q14" i="6"/>
  <c r="Q12" i="6"/>
  <c r="Q10" i="6"/>
  <c r="M22" i="8"/>
  <c r="J78" i="6" s="1"/>
  <c r="Q78" i="6" s="1"/>
  <c r="M15" i="8"/>
  <c r="J71" i="6" s="1"/>
  <c r="M34" i="11"/>
  <c r="J168" i="6" s="1"/>
  <c r="Q168" i="6" s="1"/>
  <c r="M11" i="10"/>
  <c r="J110" i="6" s="1"/>
  <c r="Q110" i="6" s="1"/>
  <c r="M16" i="10"/>
  <c r="J115" i="6" s="1"/>
  <c r="Q115" i="6" s="1"/>
  <c r="M14" i="10"/>
  <c r="J113" i="6" s="1"/>
  <c r="Q113" i="6" s="1"/>
  <c r="M9" i="10"/>
  <c r="J108" i="6" s="1"/>
  <c r="Q108" i="6" s="1"/>
  <c r="M7" i="10"/>
  <c r="J106" i="6" s="1"/>
  <c r="Q106" i="6" s="1"/>
  <c r="M11" i="13"/>
  <c r="J196" i="6" s="1"/>
  <c r="Q196" i="6" s="1"/>
  <c r="I196" i="6"/>
  <c r="M43" i="13"/>
  <c r="J228" i="6" s="1"/>
  <c r="Q228" i="6" s="1"/>
  <c r="I228" i="6"/>
  <c r="M47" i="13"/>
  <c r="J232" i="6" s="1"/>
  <c r="Q232" i="6" s="1"/>
  <c r="I232" i="6"/>
  <c r="M57" i="13"/>
  <c r="J242" i="6" s="1"/>
  <c r="Q242" i="6" s="1"/>
  <c r="I242" i="6"/>
  <c r="K12" i="14"/>
  <c r="I234" i="6"/>
  <c r="M27" i="13"/>
  <c r="J212" i="6" s="1"/>
  <c r="Q212" i="6" s="1"/>
  <c r="I212" i="6"/>
  <c r="M30" i="13"/>
  <c r="J215" i="6" s="1"/>
  <c r="Q215" i="6" s="1"/>
  <c r="I215" i="6"/>
  <c r="Q54" i="6"/>
  <c r="Q46" i="6"/>
  <c r="Q38" i="6"/>
  <c r="Q30" i="6"/>
  <c r="Q22" i="6"/>
  <c r="M24" i="8"/>
  <c r="J80" i="6" s="1"/>
  <c r="Q80" i="6" s="1"/>
  <c r="I80" i="6"/>
  <c r="M21" i="8"/>
  <c r="J77" i="6" s="1"/>
  <c r="Q77" i="6" s="1"/>
  <c r="I77" i="6"/>
  <c r="M17" i="8"/>
  <c r="J73" i="6" s="1"/>
  <c r="Q73" i="6" s="1"/>
  <c r="I73" i="6"/>
  <c r="M14" i="8"/>
  <c r="J70" i="6" s="1"/>
  <c r="Q70" i="6" s="1"/>
  <c r="I70" i="6"/>
  <c r="M10" i="8"/>
  <c r="J66" i="6" s="1"/>
  <c r="Q66" i="6" s="1"/>
  <c r="I66" i="6"/>
  <c r="M6" i="8"/>
  <c r="J62" i="6" s="1"/>
  <c r="Q62" i="6" s="1"/>
  <c r="I62" i="6"/>
  <c r="M6" i="13"/>
  <c r="J191" i="6" s="1"/>
  <c r="Q191" i="6" s="1"/>
  <c r="I191" i="6"/>
  <c r="M13" i="13"/>
  <c r="J198" i="6" s="1"/>
  <c r="Q198" i="6" s="1"/>
  <c r="I198" i="6"/>
  <c r="M42" i="13"/>
  <c r="K9" i="14"/>
  <c r="J256" i="6"/>
  <c r="Q256" i="6" s="1"/>
  <c r="M12" i="15"/>
  <c r="J257" i="6" s="1"/>
  <c r="Q257" i="6" s="1"/>
  <c r="M13" i="15"/>
  <c r="J258" i="6" s="1"/>
  <c r="Q258" i="6" s="1"/>
  <c r="M14" i="15"/>
  <c r="J259" i="6" s="1"/>
  <c r="Q259" i="6" s="1"/>
  <c r="M67" i="13"/>
  <c r="J248" i="6" s="1"/>
  <c r="Q248" i="6" s="1"/>
  <c r="I248" i="6"/>
  <c r="K21" i="14"/>
  <c r="M55" i="13"/>
  <c r="J240" i="6" s="1"/>
  <c r="Q240" i="6" s="1"/>
  <c r="I240" i="6"/>
  <c r="K13" i="14"/>
  <c r="M4" i="13"/>
  <c r="J189" i="6" s="1"/>
  <c r="Q189" i="6" s="1"/>
  <c r="I189" i="6"/>
  <c r="M17" i="13"/>
  <c r="J202" i="6" s="1"/>
  <c r="Q202" i="6" s="1"/>
  <c r="I202" i="6"/>
  <c r="M25" i="13"/>
  <c r="J210" i="6" s="1"/>
  <c r="Q210" i="6" s="1"/>
  <c r="M31" i="13"/>
  <c r="J216" i="6" s="1"/>
  <c r="Q216" i="6" s="1"/>
  <c r="I216" i="6"/>
  <c r="M35" i="13"/>
  <c r="J220" i="6" s="1"/>
  <c r="Q220" i="6" s="1"/>
  <c r="I220" i="6"/>
  <c r="M40" i="13"/>
  <c r="J225" i="6" s="1"/>
  <c r="Q225" i="6" s="1"/>
  <c r="I225" i="6"/>
  <c r="M27" i="11"/>
  <c r="J161" i="6" s="1"/>
  <c r="Q161" i="6" s="1"/>
  <c r="M39" i="13"/>
  <c r="J224" i="6" s="1"/>
  <c r="Q224" i="6" s="1"/>
  <c r="Q56" i="6"/>
  <c r="Q53" i="6"/>
  <c r="Q48" i="6"/>
  <c r="Q45" i="6"/>
  <c r="Q40" i="6"/>
  <c r="Q37" i="6"/>
  <c r="Q32" i="6"/>
  <c r="Q29" i="6"/>
  <c r="Q24" i="6"/>
  <c r="Q21" i="6"/>
  <c r="I61" i="6"/>
  <c r="M5" i="8"/>
  <c r="J61" i="6" s="1"/>
  <c r="Q61" i="6" s="1"/>
  <c r="M8" i="13"/>
  <c r="J193" i="6" s="1"/>
  <c r="Q193" i="6" s="1"/>
  <c r="I193" i="6"/>
  <c r="M41" i="13"/>
  <c r="J226" i="6" s="1"/>
  <c r="Q226" i="6" s="1"/>
  <c r="I226" i="6"/>
  <c r="K8" i="14"/>
  <c r="I230" i="6"/>
  <c r="K24" i="14"/>
  <c r="I246" i="6"/>
  <c r="M53" i="13"/>
  <c r="L16" i="14" s="1"/>
  <c r="I238" i="6"/>
  <c r="M18" i="13"/>
  <c r="J203" i="6" s="1"/>
  <c r="Q203" i="6" s="1"/>
  <c r="I203" i="6"/>
  <c r="M21" i="13"/>
  <c r="J206" i="6" s="1"/>
  <c r="Q206" i="6" s="1"/>
  <c r="I206" i="6"/>
  <c r="M36" i="13"/>
  <c r="J221" i="6" s="1"/>
  <c r="Q221" i="6" s="1"/>
  <c r="I221" i="6"/>
  <c r="M38" i="13"/>
  <c r="J223" i="6" s="1"/>
  <c r="Q223" i="6" s="1"/>
  <c r="I223" i="6"/>
  <c r="Q50" i="6"/>
  <c r="Q42" i="6"/>
  <c r="Q34" i="6"/>
  <c r="Q26" i="6"/>
  <c r="Q18" i="6"/>
  <c r="M19" i="8"/>
  <c r="I75" i="6"/>
  <c r="M12" i="8"/>
  <c r="I68" i="6"/>
  <c r="M8" i="8"/>
  <c r="J64" i="6" s="1"/>
  <c r="Q64" i="6" s="1"/>
  <c r="I64" i="6"/>
  <c r="M4" i="8"/>
  <c r="J60" i="6" s="1"/>
  <c r="Q60" i="6" s="1"/>
  <c r="I60" i="6"/>
  <c r="L21" i="14"/>
  <c r="J243" i="6"/>
  <c r="Q243" i="6" s="1"/>
  <c r="M13" i="10"/>
  <c r="J112" i="6" s="1"/>
  <c r="Q112" i="6" s="1"/>
  <c r="M10" i="13"/>
  <c r="J195" i="6" s="1"/>
  <c r="Q195" i="6" s="1"/>
  <c r="I195" i="6"/>
  <c r="K22" i="14"/>
  <c r="I244" i="6"/>
  <c r="M51" i="13"/>
  <c r="L14" i="14" s="1"/>
  <c r="I236" i="6"/>
  <c r="M22" i="13"/>
  <c r="J207" i="6" s="1"/>
  <c r="Q207" i="6" s="1"/>
  <c r="I207" i="6"/>
  <c r="M26" i="13"/>
  <c r="J211" i="6" s="1"/>
  <c r="Q211" i="6" s="1"/>
  <c r="I211" i="6"/>
  <c r="M24" i="13"/>
  <c r="J209" i="6" s="1"/>
  <c r="Q209" i="6" s="1"/>
  <c r="I209" i="6"/>
  <c r="M31" i="11"/>
  <c r="J165" i="6" s="1"/>
  <c r="Q165" i="6" s="1"/>
  <c r="Q52" i="6"/>
  <c r="Q44" i="6"/>
  <c r="Q36" i="6"/>
  <c r="Q28" i="6"/>
  <c r="Q20" i="6"/>
  <c r="M18" i="8"/>
  <c r="J74" i="6" s="1"/>
  <c r="Q74" i="6" s="1"/>
  <c r="I74" i="6"/>
  <c r="M11" i="8"/>
  <c r="J67" i="6" s="1"/>
  <c r="Q67" i="6" s="1"/>
  <c r="I67" i="6"/>
  <c r="M7" i="8"/>
  <c r="J63" i="6" s="1"/>
  <c r="Q63" i="6" s="1"/>
  <c r="I63" i="6"/>
  <c r="M35" i="11"/>
  <c r="J169" i="6" s="1"/>
  <c r="Q169" i="6" s="1"/>
  <c r="M23" i="8"/>
  <c r="J79" i="6" s="1"/>
  <c r="I79" i="6"/>
  <c r="M20" i="8"/>
  <c r="J76" i="6" s="1"/>
  <c r="Q76" i="6" s="1"/>
  <c r="I76" i="6"/>
  <c r="M16" i="8"/>
  <c r="J72" i="6" s="1"/>
  <c r="Q72" i="6" s="1"/>
  <c r="I72" i="6"/>
  <c r="M13" i="8"/>
  <c r="J69" i="6" s="1"/>
  <c r="Q69" i="6" s="1"/>
  <c r="I69" i="6"/>
  <c r="M9" i="8"/>
  <c r="J65" i="6" s="1"/>
  <c r="Q65" i="6" s="1"/>
  <c r="I65" i="6"/>
  <c r="M33" i="11"/>
  <c r="J167" i="6" s="1"/>
  <c r="Q167" i="6" s="1"/>
  <c r="M37" i="11"/>
  <c r="J171" i="6" s="1"/>
  <c r="Q171" i="6" s="1"/>
  <c r="M36" i="11"/>
  <c r="J170" i="6" s="1"/>
  <c r="Q170" i="6" s="1"/>
  <c r="I204" i="6"/>
  <c r="L8" i="14"/>
  <c r="K18" i="14"/>
  <c r="I218" i="6"/>
  <c r="I200" i="6"/>
  <c r="I192" i="6"/>
  <c r="M28" i="13"/>
  <c r="J213" i="6" s="1"/>
  <c r="Q213" i="6" s="1"/>
  <c r="J234" i="6"/>
  <c r="Q234" i="6" s="1"/>
  <c r="K6" i="14"/>
  <c r="K16" i="14"/>
  <c r="M61" i="13"/>
  <c r="K10" i="14"/>
  <c r="K26" i="14"/>
  <c r="K20" i="14"/>
  <c r="K14" i="14"/>
  <c r="I208" i="6"/>
  <c r="I194" i="6"/>
  <c r="I190" i="6"/>
  <c r="J244" i="6"/>
  <c r="Q244" i="6" s="1"/>
  <c r="K4" i="14"/>
  <c r="I100" i="6"/>
  <c r="M22" i="9"/>
  <c r="J99" i="6" s="1"/>
  <c r="Q99" i="6" s="1"/>
  <c r="I89" i="6"/>
  <c r="Q71" i="6"/>
  <c r="I162" i="6"/>
  <c r="I92" i="6"/>
  <c r="I95" i="6"/>
  <c r="I98" i="6"/>
  <c r="I84" i="6"/>
  <c r="I86" i="6"/>
  <c r="J86" i="6"/>
  <c r="Q86" i="6" s="1"/>
  <c r="I101" i="6"/>
  <c r="I83" i="6"/>
  <c r="Q84" i="6"/>
  <c r="J95" i="6"/>
  <c r="Q95" i="6" s="1"/>
  <c r="J89" i="6"/>
  <c r="Q89" i="6" s="1"/>
  <c r="J83" i="6"/>
  <c r="Q83" i="6" s="1"/>
  <c r="Q101" i="6"/>
  <c r="I102" i="6"/>
  <c r="I96" i="6"/>
  <c r="I93" i="6"/>
  <c r="I90" i="6"/>
  <c r="I87" i="6"/>
  <c r="I81" i="6"/>
  <c r="J102" i="6"/>
  <c r="J96" i="6"/>
  <c r="Q96" i="6" s="1"/>
  <c r="J90" i="6"/>
  <c r="Q90" i="6" s="1"/>
  <c r="Q98" i="6"/>
  <c r="Q92" i="6"/>
  <c r="I97" i="6"/>
  <c r="I94" i="6"/>
  <c r="I91" i="6"/>
  <c r="I88" i="6"/>
  <c r="I85" i="6"/>
  <c r="I82" i="6"/>
  <c r="Q93" i="6"/>
  <c r="Q87" i="6"/>
  <c r="J97" i="6"/>
  <c r="Q97" i="6" s="1"/>
  <c r="J91" i="6"/>
  <c r="Q91" i="6" s="1"/>
  <c r="Q85" i="6"/>
  <c r="Q82" i="6"/>
  <c r="Q94" i="6"/>
  <c r="Q88" i="6"/>
  <c r="Q100" i="6"/>
  <c r="Q141" i="6"/>
  <c r="AE5" i="6"/>
  <c r="Q81" i="6"/>
  <c r="AE7" i="6"/>
  <c r="AE6" i="6"/>
  <c r="AE4" i="6"/>
  <c r="AE3" i="6"/>
  <c r="AE2" i="6"/>
  <c r="I11" i="2"/>
  <c r="L6" i="14" l="1"/>
  <c r="Z6" i="6"/>
  <c r="Z5" i="6"/>
  <c r="Z4" i="6"/>
  <c r="Z3" i="6"/>
  <c r="L4" i="14"/>
  <c r="W5" i="6"/>
  <c r="Q173" i="6"/>
  <c r="Q249" i="6"/>
  <c r="L11" i="14"/>
  <c r="L10" i="14"/>
  <c r="J245" i="6"/>
  <c r="Q245" i="6" s="1"/>
  <c r="J231" i="6"/>
  <c r="Q231" i="6" s="1"/>
  <c r="J239" i="6"/>
  <c r="Q239" i="6" s="1"/>
  <c r="L7" i="14"/>
  <c r="L26" i="14"/>
  <c r="J236" i="6"/>
  <c r="Q236" i="6" s="1"/>
  <c r="L13" i="14"/>
  <c r="U6" i="6"/>
  <c r="U5" i="6"/>
  <c r="U4" i="6"/>
  <c r="U3" i="6"/>
  <c r="Q138" i="6"/>
  <c r="V3" i="6"/>
  <c r="V4" i="6"/>
  <c r="V5" i="6"/>
  <c r="V6" i="6"/>
  <c r="W3" i="6"/>
  <c r="R3" i="6"/>
  <c r="L18" i="14"/>
  <c r="J238" i="6"/>
  <c r="Q238" i="6" s="1"/>
  <c r="L20" i="14"/>
  <c r="L15" i="14"/>
  <c r="R4" i="6"/>
  <c r="W4" i="6"/>
  <c r="W6" i="6"/>
  <c r="J247" i="6"/>
  <c r="Q247" i="6" s="1"/>
  <c r="L25" i="14"/>
  <c r="R6" i="6"/>
  <c r="X5" i="6"/>
  <c r="X3" i="6"/>
  <c r="X6" i="6"/>
  <c r="R5" i="6"/>
  <c r="X4" i="6"/>
  <c r="J75" i="6"/>
  <c r="Q75" i="6" s="1"/>
  <c r="J68" i="6"/>
  <c r="Q68" i="6" s="1"/>
  <c r="J227" i="6"/>
  <c r="Q227" i="6" s="1"/>
  <c r="L5" i="14"/>
  <c r="J246" i="6"/>
  <c r="L24" i="14"/>
  <c r="T6" i="6"/>
  <c r="T3" i="6"/>
  <c r="T4" i="6"/>
  <c r="T5" i="6"/>
  <c r="Q102" i="6"/>
  <c r="R7" i="6" l="1"/>
  <c r="X7" i="6"/>
  <c r="W7" i="6"/>
  <c r="Z7" i="6"/>
  <c r="U7" i="6"/>
  <c r="Y4" i="6"/>
  <c r="V7" i="6"/>
  <c r="Y3" i="6"/>
  <c r="S6" i="6"/>
  <c r="S3" i="6"/>
  <c r="S5" i="6"/>
  <c r="S4" i="6"/>
  <c r="Q246" i="6"/>
  <c r="Y5" i="6"/>
  <c r="Y6" i="6"/>
  <c r="T7" i="6"/>
  <c r="AA4" i="6" l="1"/>
  <c r="AA6" i="6"/>
  <c r="Y7" i="6"/>
  <c r="S7" i="6"/>
  <c r="AA3" i="6"/>
  <c r="AA5" i="6"/>
  <c r="AA7" i="6" l="1"/>
  <c r="AB4" i="6" s="1"/>
  <c r="AB5" i="6" l="1"/>
  <c r="AE8" i="6"/>
  <c r="AE9" i="6" s="1"/>
  <c r="AB3" i="6"/>
  <c r="AB6" i="6"/>
</calcChain>
</file>

<file path=xl/comments1.xml><?xml version="1.0" encoding="utf-8"?>
<comments xmlns="http://schemas.openxmlformats.org/spreadsheetml/2006/main">
  <authors>
    <author>gessner</author>
    <author>Jacques Sebag</author>
  </authors>
  <commentList>
    <comment ref="G30" authorId="0" shapeId="0">
      <text>
        <r>
          <rPr>
            <b/>
            <sz val="9"/>
            <color indexed="81"/>
            <rFont val="Tahoma"/>
            <family val="2"/>
          </rPr>
          <t>gessner:</t>
        </r>
        <r>
          <rPr>
            <sz val="9"/>
            <color indexed="81"/>
            <rFont val="Tahoma"/>
            <family val="2"/>
          </rPr>
          <t xml:space="preserve">
looks like this is a duplicate
</t>
        </r>
        <r>
          <rPr>
            <b/>
            <sz val="9"/>
            <color indexed="81"/>
            <rFont val="Tahoma"/>
            <family val="2"/>
          </rPr>
          <t>Jacques Sebag:</t>
        </r>
        <r>
          <rPr>
            <sz val="9"/>
            <color indexed="81"/>
            <rFont val="Tahoma"/>
            <family val="2"/>
          </rPr>
          <t xml:space="preserve">
2 different locations: One is in the bathroom the other in the kitchen</t>
        </r>
        <r>
          <rPr>
            <b/>
            <sz val="9"/>
            <color indexed="81"/>
            <rFont val="Tahoma"/>
            <family val="2"/>
          </rPr>
          <t>gessner:</t>
        </r>
        <r>
          <rPr>
            <sz val="9"/>
            <color indexed="81"/>
            <rFont val="Tahoma"/>
            <family val="2"/>
          </rPr>
          <t xml:space="preserve">
Ok further explained it
</t>
        </r>
      </text>
    </comment>
    <comment ref="O51" authorId="1" shapeId="0">
      <text>
        <r>
          <rPr>
            <b/>
            <sz val="9"/>
            <color indexed="81"/>
            <rFont val="Tahoma"/>
            <family val="2"/>
          </rPr>
          <t>Jacques Sebag:</t>
        </r>
        <r>
          <rPr>
            <sz val="9"/>
            <color indexed="81"/>
            <rFont val="Tahoma"/>
            <family val="2"/>
          </rPr>
          <t xml:space="preserve">
Is this an interlock?</t>
        </r>
        <r>
          <rPr>
            <b/>
            <sz val="9"/>
            <color indexed="81"/>
            <rFont val="Tahoma"/>
            <family val="2"/>
          </rPr>
          <t>gessner:</t>
        </r>
        <r>
          <rPr>
            <sz val="9"/>
            <color indexed="81"/>
            <rFont val="Tahoma"/>
            <family val="2"/>
          </rPr>
          <t xml:space="preserve">
It will require us to remember to put a switch and I would think we would call it an interlock on the OCS
</t>
        </r>
      </text>
    </comment>
  </commentList>
</comments>
</file>

<file path=xl/comments2.xml><?xml version="1.0" encoding="utf-8"?>
<comments xmlns="http://schemas.openxmlformats.org/spreadsheetml/2006/main">
  <authors>
    <author>Johannes-Christoph Klimanek</author>
    <author>Klimanek</author>
    <author>Bettina Michel</author>
    <author>Bettina (CAD) Michel</author>
    <author>Axel Langer</author>
  </authors>
  <commentList>
    <comment ref="D6" authorId="0" shapeId="0">
      <text>
        <r>
          <rPr>
            <sz val="8"/>
            <color indexed="81"/>
            <rFont val="Tahoma"/>
            <family val="2"/>
          </rPr>
          <t xml:space="preserve">Welche Folgen hat der Eintritt der Gefährdung für den Benutzer? </t>
        </r>
      </text>
    </comment>
    <comment ref="E6" authorId="0" shapeId="0">
      <text>
        <r>
          <rPr>
            <sz val="8"/>
            <color indexed="81"/>
            <rFont val="Tahoma"/>
            <family val="2"/>
          </rPr>
          <t>- Wann kann die Gefährdung auftreten (Tätigkeit, Betriebszustand der Maschine, etc.)?
- Kann der Verwender die Gefährdung voraussehen oder ist die Gefahr ersichtlich?</t>
        </r>
      </text>
    </comment>
    <comment ref="F6" authorId="0" shapeId="0">
      <text>
        <r>
          <rPr>
            <b/>
            <sz val="8"/>
            <color indexed="81"/>
            <rFont val="Tahoma"/>
            <family val="2"/>
          </rPr>
          <t>Lebensphasen</t>
        </r>
        <r>
          <rPr>
            <sz val="8"/>
            <color indexed="81"/>
            <rFont val="Tahoma"/>
            <family val="2"/>
          </rPr>
          <t xml:space="preserve"> (s. AA_Sicherheitskonzept, Abschn. 8)
Erfolgt die </t>
        </r>
        <r>
          <rPr>
            <b/>
            <sz val="8"/>
            <color indexed="81"/>
            <rFont val="Tahoma"/>
            <family val="2"/>
          </rPr>
          <t>Montage und Inbetriebnahme durch VA</t>
        </r>
        <r>
          <rPr>
            <sz val="8"/>
            <color indexed="81"/>
            <rFont val="Tahoma"/>
            <family val="2"/>
          </rPr>
          <t xml:space="preserve">, gelten für diese Lebensphasen die Maßgaben des Arbeitsschutzes (BetrSichV, BG-Vorschriften etc.) und es ist eine gesonderte Gefährdungsbeurteilung zu erstellen. Hier werden nur die Lebensphasen betrachtet, in denen </t>
        </r>
        <r>
          <rPr>
            <b/>
            <sz val="8"/>
            <color indexed="81"/>
            <rFont val="Tahoma"/>
            <family val="2"/>
          </rPr>
          <t xml:space="preserve">nach Übergabe </t>
        </r>
        <r>
          <rPr>
            <sz val="8"/>
            <color indexed="81"/>
            <rFont val="Tahoma"/>
            <family val="2"/>
          </rPr>
          <t xml:space="preserve">der Maschine an den Kunden Gefährdungen auftreten können.
Erfolgt die </t>
        </r>
        <r>
          <rPr>
            <b/>
            <sz val="8"/>
            <color indexed="81"/>
            <rFont val="Tahoma"/>
            <family val="2"/>
          </rPr>
          <t>Montage und Inbetriebnahme durch den Kunden</t>
        </r>
        <r>
          <rPr>
            <sz val="8"/>
            <color indexed="81"/>
            <rFont val="Tahoma"/>
            <family val="2"/>
          </rPr>
          <t xml:space="preserve">, sind </t>
        </r>
        <r>
          <rPr>
            <b/>
            <sz val="8"/>
            <color indexed="81"/>
            <rFont val="Tahoma"/>
            <family val="2"/>
          </rPr>
          <t>alle</t>
        </r>
        <r>
          <rPr>
            <sz val="8"/>
            <color indexed="81"/>
            <rFont val="Tahoma"/>
            <family val="2"/>
          </rPr>
          <t xml:space="preserve"> Lebensphasen hier zu betrachten.</t>
        </r>
      </text>
    </comment>
    <comment ref="M6" authorId="0" shapeId="0">
      <text>
        <r>
          <rPr>
            <b/>
            <sz val="8"/>
            <color indexed="81"/>
            <rFont val="Tahoma"/>
            <family val="2"/>
          </rPr>
          <t xml:space="preserve">Lebensphasen </t>
        </r>
        <r>
          <rPr>
            <sz val="8"/>
            <color indexed="81"/>
            <rFont val="Tahoma"/>
            <family val="2"/>
          </rPr>
          <t>(s. AA_Sicherheitskonzept, Abschn. 8)
Erfolgt die</t>
        </r>
        <r>
          <rPr>
            <b/>
            <sz val="8"/>
            <color indexed="81"/>
            <rFont val="Tahoma"/>
            <family val="2"/>
          </rPr>
          <t xml:space="preserve"> Montage und Inbetriebnahme durch VA</t>
        </r>
        <r>
          <rPr>
            <sz val="8"/>
            <color indexed="81"/>
            <rFont val="Tahoma"/>
            <family val="2"/>
          </rPr>
          <t xml:space="preserve">, gelten für diese Lebensphasen die Maßgaben des Arbeitsschutzes (BetrSichV, BG-Vorschriften etc.) und es ist eine gesonderte Gefährdungsbeurteilung zu erstellen.
Hier werden nur die Lebensphasen betrachtet, in denen </t>
        </r>
        <r>
          <rPr>
            <b/>
            <sz val="8"/>
            <color indexed="81"/>
            <rFont val="Tahoma"/>
            <family val="2"/>
          </rPr>
          <t>nach</t>
        </r>
        <r>
          <rPr>
            <sz val="8"/>
            <color indexed="81"/>
            <rFont val="Tahoma"/>
            <family val="2"/>
          </rPr>
          <t xml:space="preserve"> Übergabe der Maschine an den Kunden Gefährdungen auftreten können.
Erfolgt die </t>
        </r>
        <r>
          <rPr>
            <b/>
            <sz val="8"/>
            <color indexed="81"/>
            <rFont val="Tahoma"/>
            <family val="2"/>
          </rPr>
          <t>Montage und Inbetriebnahme durch den Kunden</t>
        </r>
        <r>
          <rPr>
            <sz val="8"/>
            <color indexed="81"/>
            <rFont val="Tahoma"/>
            <family val="2"/>
          </rPr>
          <t xml:space="preserve">, sind </t>
        </r>
        <r>
          <rPr>
            <b/>
            <sz val="8"/>
            <color indexed="81"/>
            <rFont val="Tahoma"/>
            <family val="2"/>
          </rPr>
          <t>alle</t>
        </r>
        <r>
          <rPr>
            <sz val="8"/>
            <color indexed="81"/>
            <rFont val="Tahoma"/>
            <family val="2"/>
          </rPr>
          <t xml:space="preserve"> Lebensphasen hier zu betrachten.
</t>
        </r>
      </text>
    </comment>
    <comment ref="AD6" authorId="0" shapeId="0">
      <text>
        <r>
          <rPr>
            <sz val="8"/>
            <color indexed="81"/>
            <rFont val="Tahoma"/>
            <family val="2"/>
          </rPr>
          <t>Festlegung der durchzuführenden Prüfungen zur Bestätigung der Wirksamkeit der Maßnahmen zur Beseitigung bzw. Minderung des mit der Gefährdung verbundenen Risikos. Jede notwendige Prüfung muss definiert werden. Nicht aufgeführte festzulegende Prüfungen werden unter Bemerkungen aufgeführt.
Bei bereits prozesstechnisch festgelegten Prüfungen in der Entwicklung gilt die Festlegung der Prüfart als Verweis darauf. Der Prüfnachweis wird entsprechend den Prozessvorgaben im Prozess dokumentiert (z. B. Vieraugenprüfung und Freigabe im PSP).
Fetsgelegte Prüfungen an der fertig hergestellten Maschine/Anlage, die im Rahmen der Montage/Inbetriebnahme stattfinden, werden in diesem oder einem separaten Dokument, auf welches verwiesen wird dokumentiert.</t>
        </r>
      </text>
    </comment>
    <comment ref="BB6" authorId="0" shapeId="0">
      <text>
        <r>
          <rPr>
            <sz val="8"/>
            <color indexed="81"/>
            <rFont val="Tahoma"/>
            <family val="2"/>
          </rPr>
          <t xml:space="preserve">Festlegung der durchzuführenden Prüfungen zur Bestätigung der Wirksamkeit der Maßnahmen zur Beseitigung bzw. Minderung des mit der Gefährdung verbundenen Risikos. Jede notwendige Prüfung muss definiert werden. Nicht aufgeführte festzulegende Prüfungen werden unter Bemerkungen aufgeführt.
Bei bereits prozesstechnisch festgelegten Prüfungen in der Entwicklung gilt die Festlegung der Prüfart als Verweis darauf. Der Prüfnachweis wird entsprechend den Prozessvorgaben im Prozess dokumentiert (z. B. Vieraugenprüfung und Freigabe im PSP).
Fetsgelegte Prüfungen an der fertig hergestellten Maschine/Anlage, die im Rahmen der Montage/Inbetriebnahme stattfinden, werden in diesem oder einem separaten Dokument, auf welches verwiesen wird dokumentiert.
</t>
        </r>
      </text>
    </comment>
    <comment ref="BQ6" authorId="0" shapeId="0">
      <text>
        <r>
          <rPr>
            <sz val="8"/>
            <color indexed="81"/>
            <rFont val="Tahoma"/>
            <family val="2"/>
          </rPr>
          <t>Benennung des Prozesses, in dessen Ablauf die Prüfung stattfinden muss. Bei unterschiedlichen Prüfungen für eine Maßnahme muss für jede festgelegte Prüfung der Prozess benannt werden, in dessen Ablauf die Prüfung stattfinden muss.</t>
        </r>
      </text>
    </comment>
    <comment ref="BT6" authorId="0" shapeId="0">
      <text>
        <r>
          <rPr>
            <b/>
            <sz val="8"/>
            <color indexed="81"/>
            <rFont val="Tahoma"/>
            <family val="2"/>
          </rPr>
          <t xml:space="preserve">+ = Maßnahme wirksam, Schutzziel erreicht
</t>
        </r>
        <r>
          <rPr>
            <sz val="8"/>
            <color indexed="81"/>
            <rFont val="Tahoma"/>
            <family val="2"/>
          </rPr>
          <t xml:space="preserve">
</t>
        </r>
        <r>
          <rPr>
            <b/>
            <sz val="8"/>
            <color indexed="81"/>
            <rFont val="Tahoma"/>
            <family val="2"/>
          </rPr>
          <t>o = Maßnahme eingeschränkt wirksam, Änderung der
       Maßnahme oder weitere Maßnahmen notwendig
- = Maßnahme nicht wirksam, Risiko neu beurteilen</t>
        </r>
      </text>
    </comment>
    <comment ref="BU6" authorId="0" shapeId="0">
      <text>
        <r>
          <rPr>
            <sz val="8"/>
            <color indexed="81"/>
            <rFont val="Tahoma"/>
            <family val="2"/>
          </rPr>
          <t>Bei mehrfachen Prüfungen zu einer Maßnahme muss für jede durchgeführte Prüfung durch den Prüfer gezeichnet werden.
Bei bereits prozesstechnisch festgelegten Prüfungen in der Entwicklung gilt der Verweis darauf als Wirksamkeitsnachweis. Der Prüfnachweis wird entsprechend den Prozessvorgaben im Prozess dokumentiert (z. B. Vieraugenprüfung und Freigabe im PSP).</t>
        </r>
      </text>
    </comment>
    <comment ref="BV6" authorId="0" shapeId="0">
      <text>
        <r>
          <rPr>
            <sz val="8"/>
            <color indexed="81"/>
            <rFont val="Tahoma"/>
            <family val="2"/>
          </rPr>
          <t>Bei mehrfachen Prüfungen zu einer Maßnahme muss für jede durchgeführte Prüfung das Prüfdatum angegeben werden.</t>
        </r>
      </text>
    </comment>
    <comment ref="C7" authorId="1" shapeId="0">
      <text>
        <r>
          <rPr>
            <b/>
            <sz val="8"/>
            <color indexed="81"/>
            <rFont val="Tahoma"/>
            <family val="2"/>
          </rPr>
          <t>Lagebezeichnung der Gefährdung an der Anlage, Komponente</t>
        </r>
        <r>
          <rPr>
            <sz val="8"/>
            <color indexed="81"/>
            <rFont val="Tahoma"/>
            <family val="2"/>
          </rPr>
          <t xml:space="preserve">
(z.B. C1/Klappenventil; C4/Transportantrieb etc.) 
</t>
        </r>
        <r>
          <rPr>
            <b/>
            <sz val="8"/>
            <color indexed="81"/>
            <rFont val="Tahoma"/>
            <family val="2"/>
          </rPr>
          <t xml:space="preserve">Für jeden neuen Gefährdungsort ist eine neue Zeile zu bilden und unter lfd. Nr. entsprechend zu bezeichnen. </t>
        </r>
      </text>
    </comment>
    <comment ref="N7" authorId="1" shapeId="0">
      <text>
        <r>
          <rPr>
            <b/>
            <sz val="8"/>
            <color indexed="81"/>
            <rFont val="Tahoma"/>
            <family val="2"/>
          </rPr>
          <t>Ausmaß der Verletzung oder der Gesundheitsschädigung
1 - Keine Folgen
2 - Keine Folgen
3 - Bagatellschäden
4 - Bagatellschäden
5 - Mäßig schwere Folgen (ohne  Dauerschädigung)
6 - Mäßig schwere Folgen (ohne Dauerschädigung)
7 - Schwere Folgen (Dauerschäden möglich)
8 - Schwere Folgen (Dauerschäden möglich)
9 - Tödliche Folgen
10 - Tödliche Folgen 
Wenn mehr als eine Person gefährdet ist, sind die höheren Wichtungszahlen anzusetzen.</t>
        </r>
      </text>
    </comment>
    <comment ref="O7" authorId="1" shapeId="0">
      <text>
        <r>
          <rPr>
            <b/>
            <sz val="8"/>
            <color indexed="81"/>
            <rFont val="Tahoma"/>
            <family val="2"/>
          </rPr>
          <t xml:space="preserve">Häufigkeit und Dauer der Gefährdungsexposition
1 - selten bis öfter und /oder kurze Dauer der Exposition
2 - häufig bis dauernd und/oder lange Dauer der Exposition
</t>
        </r>
      </text>
    </comment>
    <comment ref="P7" authorId="1" shapeId="0">
      <text>
        <r>
          <rPr>
            <b/>
            <sz val="8"/>
            <color indexed="81"/>
            <rFont val="Tahoma"/>
            <family val="2"/>
          </rPr>
          <t>Eintrittswahrscheinlichkeit des Gefährdungsereignisses
1 - gering (kaum möglich)
3 - mittel (durchaus möglich)
5 - groß (sehr wahrscheinlich)</t>
        </r>
      </text>
    </comment>
    <comment ref="Q7" authorId="1" shapeId="0">
      <text>
        <r>
          <rPr>
            <b/>
            <sz val="8"/>
            <color indexed="81"/>
            <rFont val="Tahoma"/>
            <family val="2"/>
          </rPr>
          <t>Vorhersehbarkeit der Gefährdung zur Vermeidung oder Begrenzung des Schadens
1 - Gefährdung vorhersehbar
2 - Gefährdung vorhersehbar unter bestimmten Bedingungen
3 - Gefährdung nicht vorhersehbar</t>
        </r>
      </text>
    </comment>
    <comment ref="R7" authorId="1" shapeId="0">
      <text>
        <r>
          <rPr>
            <b/>
            <sz val="8"/>
            <color indexed="81"/>
            <rFont val="Tahoma"/>
            <family val="2"/>
          </rPr>
          <t>Risikozahl
R = S*(F+W+P)</t>
        </r>
      </text>
    </comment>
    <comment ref="V7" authorId="0" shapeId="0">
      <text>
        <r>
          <rPr>
            <b/>
            <sz val="8"/>
            <color indexed="81"/>
            <rFont val="Tahoma"/>
            <family val="2"/>
          </rPr>
          <t>Gilt für mechanische, pneumatische, hydraulische und elektrische Steuerungen!</t>
        </r>
        <r>
          <rPr>
            <sz val="8"/>
            <color indexed="81"/>
            <rFont val="Tahoma"/>
            <family val="2"/>
          </rPr>
          <t xml:space="preserve">
Die Ermittlung erfolgt näherungsweise und schließt die genaue Betrachtung unter Beachtung der DIN EN ISO 13849-1 nicht aus!
Ermittlung nur bei steuerungstechnischer Maßnahme notwendig.</t>
        </r>
      </text>
    </comment>
    <comment ref="W7" authorId="0" shapeId="0">
      <text>
        <r>
          <rPr>
            <b/>
            <sz val="8"/>
            <color indexed="81"/>
            <rFont val="Tahoma"/>
            <family val="2"/>
          </rPr>
          <t xml:space="preserve">Gilt nur für elektrische und elektronische programmierbare Steuerungen!
</t>
        </r>
        <r>
          <rPr>
            <sz val="8"/>
            <color indexed="81"/>
            <rFont val="Tahoma"/>
            <family val="2"/>
          </rPr>
          <t>Die Ermittlung erfolgt näherungsweise und schließt die genaue Betrachtung unter Beachtung der DIN EN ISO 62061 nicht aus!
Ermittlung nur bei  steuerungstechnischer Maßnahme notwendig</t>
        </r>
      </text>
    </comment>
    <comment ref="X7" authorId="1" shapeId="0">
      <text>
        <r>
          <rPr>
            <b/>
            <sz val="8"/>
            <color indexed="81"/>
            <rFont val="Tahoma"/>
            <family val="2"/>
          </rPr>
          <t>Ausmaß der Verletzung oder der Gesundheitsschädigung
1 - Keine Folgen
2 - Bagatellschäden
3 - Bagatellschäden
4 - Mäßig schwere Folgen (ohne Dauerschädigung)
6 - Mäßig schwere Folgen (ohne Dauerschädigung)
7 - Schwere Folgen (Dauerschäden möglich)
8 - Schwere Folgen (Dauerschäden möglich)
9 - Tödliche Folgen
10 - Tödliche Folgen 
Wenn mehr als eine Person gefährdet ist, sind die höheren Wichtungszahlen anzusetzen.</t>
        </r>
      </text>
    </comment>
    <comment ref="Y7" authorId="1" shapeId="0">
      <text>
        <r>
          <rPr>
            <b/>
            <sz val="8"/>
            <color indexed="81"/>
            <rFont val="Tahoma"/>
            <family val="2"/>
          </rPr>
          <t>Häufigkeit und Dauer der Gefährdungsexposition
1 - selten bis öfter und /oder kurze Dauer der Exposition
2 - häufig bis dauernd und/oder lange Dauer der Exposition</t>
        </r>
      </text>
    </comment>
    <comment ref="Z7" authorId="1" shapeId="0">
      <text>
        <r>
          <rPr>
            <b/>
            <sz val="8"/>
            <color indexed="81"/>
            <rFont val="Tahoma"/>
            <family val="2"/>
          </rPr>
          <t>Eintrittswahrscheinlichkeit eines Gefährdungsereignisses
1 - gering (kaum möglich)
3 - mittel (durchaus möglich)
5 - groß (sehr wahrscheinlich)</t>
        </r>
      </text>
    </comment>
    <comment ref="AA7" authorId="1" shapeId="0">
      <text>
        <r>
          <rPr>
            <b/>
            <sz val="8"/>
            <color indexed="81"/>
            <rFont val="Tahoma"/>
            <family val="2"/>
          </rPr>
          <t>Vorhersehbarkeit der Gefährdung zur Vermeidung oder Begrenzung des Schadens
1 - Gefährdung vorhersehbar
2 - Gefährdungvorhersehbar unter bestimmten Bedingungen
3 - Gefährdung nicht vorhersehbar</t>
        </r>
      </text>
    </comment>
    <comment ref="AB7" authorId="1" shapeId="0">
      <text>
        <r>
          <rPr>
            <b/>
            <sz val="8"/>
            <color indexed="81"/>
            <rFont val="Tahoma"/>
            <family val="2"/>
          </rPr>
          <t>Risikozahl
R = S*(F+W+P)</t>
        </r>
      </text>
    </comment>
    <comment ref="AD7" authorId="0" shapeId="0">
      <text>
        <r>
          <rPr>
            <b/>
            <sz val="8"/>
            <color indexed="81"/>
            <rFont val="Tahoma"/>
            <family val="2"/>
          </rPr>
          <t>Prüfung der konstruktiven Unterlagen (mechanisch, elektrisch, pneumatisch, hydraulisch)</t>
        </r>
        <r>
          <rPr>
            <sz val="8"/>
            <color indexed="81"/>
            <rFont val="Tahoma"/>
            <family val="2"/>
          </rPr>
          <t xml:space="preserve">
</t>
        </r>
      </text>
    </comment>
    <comment ref="AE7" authorId="0" shapeId="0">
      <text>
        <r>
          <rPr>
            <b/>
            <sz val="8"/>
            <color indexed="81"/>
            <rFont val="Tahoma"/>
            <family val="2"/>
          </rPr>
          <t>Softwareprüfung</t>
        </r>
        <r>
          <rPr>
            <sz val="8"/>
            <color indexed="81"/>
            <rFont val="Tahoma"/>
            <family val="2"/>
          </rPr>
          <t xml:space="preserve">
</t>
        </r>
      </text>
    </comment>
    <comment ref="AF7" authorId="0" shapeId="0">
      <text>
        <r>
          <rPr>
            <b/>
            <sz val="8"/>
            <color indexed="81"/>
            <rFont val="Tahoma"/>
            <family val="2"/>
          </rPr>
          <t>EG-Baumusterprüfung</t>
        </r>
        <r>
          <rPr>
            <sz val="8"/>
            <color indexed="81"/>
            <rFont val="Tahoma"/>
            <family val="2"/>
          </rPr>
          <t xml:space="preserve">
</t>
        </r>
      </text>
    </comment>
    <comment ref="AG7" authorId="0" shapeId="0">
      <text>
        <r>
          <rPr>
            <b/>
            <sz val="8"/>
            <color indexed="81"/>
            <rFont val="Tahoma"/>
            <family val="2"/>
          </rPr>
          <t>Validierung für sicherheitsbezogene Teile von Steuerungen</t>
        </r>
        <r>
          <rPr>
            <sz val="8"/>
            <color indexed="81"/>
            <rFont val="Tahoma"/>
            <family val="2"/>
          </rPr>
          <t xml:space="preserve">
</t>
        </r>
      </text>
    </comment>
    <comment ref="AH7" authorId="0" shapeId="0">
      <text>
        <r>
          <rPr>
            <b/>
            <sz val="8"/>
            <color indexed="81"/>
            <rFont val="Tahoma"/>
            <family val="2"/>
          </rPr>
          <t>Prüfung der Betriebsanleitung</t>
        </r>
        <r>
          <rPr>
            <sz val="8"/>
            <color indexed="81"/>
            <rFont val="Tahoma"/>
            <family val="2"/>
          </rPr>
          <t xml:space="preserve">
</t>
        </r>
      </text>
    </comment>
    <comment ref="AI7" authorId="0" shapeId="0">
      <text>
        <r>
          <rPr>
            <b/>
            <sz val="8"/>
            <color indexed="81"/>
            <rFont val="Tahoma"/>
            <family val="2"/>
          </rPr>
          <t>Prüfung auf elektrische Sicherheit nach DIN EN ISO 60204</t>
        </r>
        <r>
          <rPr>
            <sz val="8"/>
            <color indexed="81"/>
            <rFont val="Tahoma"/>
            <family val="2"/>
          </rPr>
          <t xml:space="preserve">
</t>
        </r>
      </text>
    </comment>
    <comment ref="AJ7" authorId="0" shapeId="0">
      <text>
        <r>
          <rPr>
            <b/>
            <sz val="8"/>
            <color indexed="81"/>
            <rFont val="Tahoma"/>
            <family val="2"/>
          </rPr>
          <t>Prüfung auf elektromagnetische Verträglichkeit</t>
        </r>
        <r>
          <rPr>
            <sz val="8"/>
            <color indexed="81"/>
            <rFont val="Tahoma"/>
            <family val="2"/>
          </rPr>
          <t xml:space="preserve">
</t>
        </r>
      </text>
    </comment>
    <comment ref="AK7" authorId="0" shapeId="0">
      <text>
        <r>
          <rPr>
            <b/>
            <sz val="8"/>
            <color indexed="81"/>
            <rFont val="Tahoma"/>
            <family val="2"/>
          </rPr>
          <t>Sichtprüfung</t>
        </r>
        <r>
          <rPr>
            <sz val="8"/>
            <color indexed="81"/>
            <rFont val="Tahoma"/>
            <family val="2"/>
          </rPr>
          <t xml:space="preserve">
</t>
        </r>
      </text>
    </comment>
    <comment ref="AL7" authorId="0" shapeId="0">
      <text>
        <r>
          <rPr>
            <b/>
            <sz val="8"/>
            <color indexed="81"/>
            <rFont val="Tahoma"/>
            <family val="2"/>
          </rPr>
          <t>Prüfung vor erster Inbetriebnahme
(schließt Inbetriebnahmeprüfungen durch zugelassene Stellen ein)</t>
        </r>
        <r>
          <rPr>
            <sz val="8"/>
            <color indexed="81"/>
            <rFont val="Tahoma"/>
            <family val="2"/>
          </rPr>
          <t xml:space="preserve">
</t>
        </r>
      </text>
    </comment>
    <comment ref="AM7" authorId="0" shapeId="0">
      <text>
        <r>
          <rPr>
            <b/>
            <sz val="8"/>
            <color indexed="81"/>
            <rFont val="Tahoma"/>
            <family val="2"/>
          </rPr>
          <t>Funktionsprüfung</t>
        </r>
        <r>
          <rPr>
            <sz val="8"/>
            <color indexed="81"/>
            <rFont val="Tahoma"/>
            <family val="2"/>
          </rPr>
          <t xml:space="preserve">
</t>
        </r>
      </text>
    </comment>
    <comment ref="AN7" authorId="0" shapeId="0">
      <text>
        <r>
          <rPr>
            <b/>
            <sz val="8"/>
            <color indexed="81"/>
            <rFont val="Tahoma"/>
            <family val="2"/>
          </rPr>
          <t>Praktische Prüfung unter Praxisbedingungen</t>
        </r>
        <r>
          <rPr>
            <sz val="8"/>
            <color indexed="81"/>
            <rFont val="Tahoma"/>
            <family val="2"/>
          </rPr>
          <t xml:space="preserve">
</t>
        </r>
      </text>
    </comment>
    <comment ref="AO7" authorId="0" shapeId="0">
      <text>
        <r>
          <rPr>
            <b/>
            <sz val="8"/>
            <color indexed="81"/>
            <rFont val="Tahoma"/>
            <family val="2"/>
          </rPr>
          <t>Prüfung relevanter Parameter für die Funktion</t>
        </r>
        <r>
          <rPr>
            <sz val="8"/>
            <color indexed="81"/>
            <rFont val="Tahoma"/>
            <family val="2"/>
          </rPr>
          <t xml:space="preserve">
</t>
        </r>
      </text>
    </comment>
    <comment ref="AT7" authorId="0" shapeId="0">
      <text>
        <r>
          <rPr>
            <b/>
            <sz val="8"/>
            <color indexed="81"/>
            <rFont val="Tahoma"/>
            <family val="2"/>
          </rPr>
          <t>Gilt für sicherheitsbezogene Teile mechanischer, pneumatischer, hydraulischer und elektrischer Steuerungen!</t>
        </r>
        <r>
          <rPr>
            <sz val="8"/>
            <color indexed="81"/>
            <rFont val="Tahoma"/>
            <family val="2"/>
          </rPr>
          <t xml:space="preserve">
Die Ermittlung erfolgt näherungsweise und schließt die genaue Betrachtung unter Beachtung der DIN EN ISO 13849-1 nicht aus!
Ermittlung nur bei steuerungstechnischer Maßnahme notwendig.</t>
        </r>
      </text>
    </comment>
    <comment ref="AU7" authorId="0" shapeId="0">
      <text>
        <r>
          <rPr>
            <b/>
            <sz val="8"/>
            <color indexed="81"/>
            <rFont val="Tahoma"/>
            <family val="2"/>
          </rPr>
          <t xml:space="preserve">Gilt nur für elektrische und elektronische programmierbare Steuerungen!
</t>
        </r>
        <r>
          <rPr>
            <sz val="8"/>
            <color indexed="81"/>
            <rFont val="Tahoma"/>
            <family val="2"/>
          </rPr>
          <t>Die Ermittlung erfolgt näherungsweise und schließt die genaue Betrachtung unter Beachtung der DIN EN ISO 62061 nicht aus!
Ermittlung nur bei  steuerungstechnischer Maßnahme notwendig</t>
        </r>
      </text>
    </comment>
    <comment ref="AV7" authorId="1" shapeId="0">
      <text>
        <r>
          <rPr>
            <b/>
            <sz val="8"/>
            <color indexed="81"/>
            <rFont val="Tahoma"/>
            <family val="2"/>
          </rPr>
          <t>Ausmaß der Verletzung oder der Gesundheitsschädigung
1 - Keine Folgen
2 - Bagatellschäden
3 - Bagatellschäden
4 - Mäßig schwere Folgen (ohne Dauerschädigung)
6 - Mäßig schwere Folgen (ohne Dauerschädigung)
7 - Schwere Folgen (Dauerschäden möglich)
8 - Schwere Folgen (Dauerschäden möglich)
9 - Tödliche Folgen
10 - Tödliche Folgen 
Wenn mehr als eine Person gefährdet ist, sind die höheren Wichtungszahlen anzusetzen.</t>
        </r>
      </text>
    </comment>
    <comment ref="AW7" authorId="1" shapeId="0">
      <text>
        <r>
          <rPr>
            <b/>
            <sz val="8"/>
            <color indexed="81"/>
            <rFont val="Tahoma"/>
            <family val="2"/>
          </rPr>
          <t>Häufigkeit und Dauer der Gefährdungsexposition
1 - selten bis öfter und /oder kurze Dauer der Exposition
2 - häufig bis dauernd und/oder lange Dauer der Exposition</t>
        </r>
      </text>
    </comment>
    <comment ref="AX7" authorId="1" shapeId="0">
      <text>
        <r>
          <rPr>
            <b/>
            <sz val="8"/>
            <color indexed="81"/>
            <rFont val="Tahoma"/>
            <family val="2"/>
          </rPr>
          <t>Eintrittswahrscheinlichkeit des Gefährdungsereignisses
1 - gering (kaum möglich)
3 - mittel (durchaus möglich)
5 - groß (sehr wahrscheinlich)</t>
        </r>
      </text>
    </comment>
    <comment ref="AY7" authorId="1" shapeId="0">
      <text>
        <r>
          <rPr>
            <b/>
            <sz val="8"/>
            <color indexed="81"/>
            <rFont val="Tahoma"/>
            <family val="2"/>
          </rPr>
          <t>Vorhersehbarkeit der Gefährdung zur Vermeidung oder Begrenzung des Schadens
1 - Gefährdung vorhersehbar
2 - Gefährdung vorhersehbar unter bestimmten Bedingungen
3 - Gefährdung nicht vorhersehbar</t>
        </r>
      </text>
    </comment>
    <comment ref="AZ7" authorId="1" shapeId="0">
      <text>
        <r>
          <rPr>
            <b/>
            <sz val="8"/>
            <color indexed="81"/>
            <rFont val="Tahoma"/>
            <family val="2"/>
          </rPr>
          <t>Risikozahl
R = S*(F+W+P)</t>
        </r>
      </text>
    </comment>
    <comment ref="BB7" authorId="0" shapeId="0">
      <text>
        <r>
          <rPr>
            <b/>
            <sz val="8"/>
            <color indexed="81"/>
            <rFont val="Tahoma"/>
            <family val="2"/>
          </rPr>
          <t>Prüfung der konstruktiven Unterlagen (mechanisch, elektrisch, pneumatisch, hydraulisch)</t>
        </r>
        <r>
          <rPr>
            <sz val="8"/>
            <color indexed="81"/>
            <rFont val="Tahoma"/>
            <family val="2"/>
          </rPr>
          <t xml:space="preserve">
</t>
        </r>
      </text>
    </comment>
    <comment ref="BC7" authorId="0" shapeId="0">
      <text>
        <r>
          <rPr>
            <b/>
            <sz val="8"/>
            <color indexed="81"/>
            <rFont val="Tahoma"/>
            <family val="2"/>
          </rPr>
          <t>Softwareprüfung</t>
        </r>
        <r>
          <rPr>
            <sz val="8"/>
            <color indexed="81"/>
            <rFont val="Tahoma"/>
            <family val="2"/>
          </rPr>
          <t xml:space="preserve">
</t>
        </r>
      </text>
    </comment>
    <comment ref="BD7" authorId="0" shapeId="0">
      <text>
        <r>
          <rPr>
            <b/>
            <sz val="8"/>
            <color indexed="81"/>
            <rFont val="Tahoma"/>
            <family val="2"/>
          </rPr>
          <t>EG-Baumusterprüfung</t>
        </r>
        <r>
          <rPr>
            <sz val="8"/>
            <color indexed="81"/>
            <rFont val="Tahoma"/>
            <family val="2"/>
          </rPr>
          <t xml:space="preserve">
</t>
        </r>
      </text>
    </comment>
    <comment ref="BE7" authorId="0" shapeId="0">
      <text>
        <r>
          <rPr>
            <b/>
            <sz val="8"/>
            <color indexed="81"/>
            <rFont val="Tahoma"/>
            <family val="2"/>
          </rPr>
          <t>Validierung für sicherheitsbezogene Teile von Steuerungen</t>
        </r>
        <r>
          <rPr>
            <sz val="8"/>
            <color indexed="81"/>
            <rFont val="Tahoma"/>
            <family val="2"/>
          </rPr>
          <t xml:space="preserve">
</t>
        </r>
      </text>
    </comment>
    <comment ref="BF7" authorId="0" shapeId="0">
      <text>
        <r>
          <rPr>
            <b/>
            <sz val="8"/>
            <color indexed="81"/>
            <rFont val="Tahoma"/>
            <family val="2"/>
          </rPr>
          <t>Prüfung der Betriebsanleitung</t>
        </r>
        <r>
          <rPr>
            <sz val="8"/>
            <color indexed="81"/>
            <rFont val="Tahoma"/>
            <family val="2"/>
          </rPr>
          <t xml:space="preserve">
</t>
        </r>
      </text>
    </comment>
    <comment ref="BG7" authorId="0" shapeId="0">
      <text>
        <r>
          <rPr>
            <b/>
            <sz val="8"/>
            <color indexed="81"/>
            <rFont val="Tahoma"/>
            <family val="2"/>
          </rPr>
          <t>Prüfung auf elektrische Sicherheit nach DIN EN ISO 60204</t>
        </r>
        <r>
          <rPr>
            <sz val="8"/>
            <color indexed="81"/>
            <rFont val="Tahoma"/>
            <family val="2"/>
          </rPr>
          <t xml:space="preserve">
</t>
        </r>
      </text>
    </comment>
    <comment ref="BH7" authorId="0" shapeId="0">
      <text>
        <r>
          <rPr>
            <b/>
            <sz val="8"/>
            <color indexed="81"/>
            <rFont val="Tahoma"/>
            <family val="2"/>
          </rPr>
          <t>Prüfung auf elektromagnetische Verträglichkeit</t>
        </r>
        <r>
          <rPr>
            <sz val="8"/>
            <color indexed="81"/>
            <rFont val="Tahoma"/>
            <family val="2"/>
          </rPr>
          <t xml:space="preserve">
</t>
        </r>
      </text>
    </comment>
    <comment ref="BI7" authorId="0" shapeId="0">
      <text>
        <r>
          <rPr>
            <b/>
            <sz val="8"/>
            <color indexed="81"/>
            <rFont val="Tahoma"/>
            <family val="2"/>
          </rPr>
          <t>Sichtprüfung</t>
        </r>
        <r>
          <rPr>
            <sz val="8"/>
            <color indexed="81"/>
            <rFont val="Tahoma"/>
            <family val="2"/>
          </rPr>
          <t xml:space="preserve">
</t>
        </r>
      </text>
    </comment>
    <comment ref="BJ7" authorId="0" shapeId="0">
      <text>
        <r>
          <rPr>
            <b/>
            <sz val="8"/>
            <color indexed="81"/>
            <rFont val="Tahoma"/>
            <family val="2"/>
          </rPr>
          <t>Prüfung vor erster Inbetriebnahme
(schließt Inbetriebnahmeprüfungen durch zugelassene Stellen ein)</t>
        </r>
        <r>
          <rPr>
            <sz val="8"/>
            <color indexed="81"/>
            <rFont val="Tahoma"/>
            <family val="2"/>
          </rPr>
          <t xml:space="preserve">
</t>
        </r>
      </text>
    </comment>
    <comment ref="BK7" authorId="0" shapeId="0">
      <text>
        <r>
          <rPr>
            <b/>
            <sz val="8"/>
            <color indexed="81"/>
            <rFont val="Tahoma"/>
            <family val="2"/>
          </rPr>
          <t>Funktionsprüfung</t>
        </r>
        <r>
          <rPr>
            <sz val="8"/>
            <color indexed="81"/>
            <rFont val="Tahoma"/>
            <family val="2"/>
          </rPr>
          <t xml:space="preserve">
</t>
        </r>
      </text>
    </comment>
    <comment ref="BL7" authorId="0" shapeId="0">
      <text>
        <r>
          <rPr>
            <b/>
            <sz val="8"/>
            <color indexed="81"/>
            <rFont val="Tahoma"/>
            <family val="2"/>
          </rPr>
          <t>Praktische Prüfung unter Praxisbedingungen</t>
        </r>
        <r>
          <rPr>
            <sz val="8"/>
            <color indexed="81"/>
            <rFont val="Tahoma"/>
            <family val="2"/>
          </rPr>
          <t xml:space="preserve">
</t>
        </r>
      </text>
    </comment>
    <comment ref="BM7" authorId="0" shapeId="0">
      <text>
        <r>
          <rPr>
            <b/>
            <sz val="8"/>
            <color indexed="81"/>
            <rFont val="Tahoma"/>
            <family val="2"/>
          </rPr>
          <t>Prüfung relevanter Parameter für die Funktion</t>
        </r>
        <r>
          <rPr>
            <sz val="8"/>
            <color indexed="81"/>
            <rFont val="Tahoma"/>
            <family val="2"/>
          </rPr>
          <t xml:space="preserve">
</t>
        </r>
      </text>
    </comment>
    <comment ref="A15" authorId="2" shapeId="0">
      <text>
        <r>
          <rPr>
            <b/>
            <sz val="8"/>
            <color indexed="81"/>
            <rFont val="Segoe UI"/>
            <family val="2"/>
          </rPr>
          <t>Bettina Michel:</t>
        </r>
        <r>
          <rPr>
            <sz val="8"/>
            <color indexed="81"/>
            <rFont val="Segoe UI"/>
            <family val="2"/>
          </rPr>
          <t xml:space="preserve">
Zeilen übernommen in Waschstation</t>
        </r>
      </text>
    </comment>
    <comment ref="A16" authorId="2" shapeId="0">
      <text>
        <r>
          <rPr>
            <b/>
            <sz val="8"/>
            <color indexed="81"/>
            <rFont val="Segoe UI"/>
            <family val="2"/>
          </rPr>
          <t>Bettina Michel:</t>
        </r>
        <r>
          <rPr>
            <sz val="8"/>
            <color indexed="81"/>
            <rFont val="Segoe UI"/>
            <family val="2"/>
          </rPr>
          <t xml:space="preserve">
Zeilen übernommen in Waschstation</t>
        </r>
      </text>
    </comment>
    <comment ref="AC18" authorId="3" shapeId="0">
      <text>
        <r>
          <rPr>
            <b/>
            <sz val="9"/>
            <color indexed="81"/>
            <rFont val="Tahoma"/>
            <family val="2"/>
          </rPr>
          <t>Bettina (CAD) Michel:</t>
        </r>
        <r>
          <rPr>
            <sz val="9"/>
            <color indexed="81"/>
            <rFont val="Tahoma"/>
            <family val="2"/>
          </rPr>
          <t xml:space="preserve">
20.4.2015</t>
        </r>
      </text>
    </comment>
    <comment ref="AC36" authorId="3" shapeId="0">
      <text>
        <r>
          <rPr>
            <b/>
            <sz val="9"/>
            <color indexed="81"/>
            <rFont val="Tahoma"/>
            <family val="2"/>
          </rPr>
          <t>Bettina (CAD) Michel:</t>
        </r>
        <r>
          <rPr>
            <sz val="9"/>
            <color indexed="81"/>
            <rFont val="Tahoma"/>
            <family val="2"/>
          </rPr>
          <t xml:space="preserve">
20.4.2015
</t>
        </r>
      </text>
    </comment>
    <comment ref="AC39" authorId="3" shapeId="0">
      <text>
        <r>
          <rPr>
            <b/>
            <sz val="9"/>
            <color indexed="81"/>
            <rFont val="Tahoma"/>
            <family val="2"/>
          </rPr>
          <t>Bettina (CAD) Michel:</t>
        </r>
        <r>
          <rPr>
            <sz val="9"/>
            <color indexed="81"/>
            <rFont val="Tahoma"/>
            <family val="2"/>
          </rPr>
          <t xml:space="preserve">
20.4.2015</t>
        </r>
      </text>
    </comment>
    <comment ref="AC40" authorId="3" shapeId="0">
      <text>
        <r>
          <rPr>
            <b/>
            <sz val="9"/>
            <color indexed="81"/>
            <rFont val="Tahoma"/>
            <family val="2"/>
          </rPr>
          <t>Bettina (CAD) Michel:</t>
        </r>
        <r>
          <rPr>
            <sz val="9"/>
            <color indexed="81"/>
            <rFont val="Tahoma"/>
            <family val="2"/>
          </rPr>
          <t xml:space="preserve">
20.4.2015
</t>
        </r>
      </text>
    </comment>
    <comment ref="AC41" authorId="3" shapeId="0">
      <text>
        <r>
          <rPr>
            <b/>
            <sz val="9"/>
            <color indexed="81"/>
            <rFont val="Tahoma"/>
            <family val="2"/>
          </rPr>
          <t>Bettina (CAD) Michel:</t>
        </r>
        <r>
          <rPr>
            <sz val="9"/>
            <color indexed="81"/>
            <rFont val="Tahoma"/>
            <family val="2"/>
          </rPr>
          <t xml:space="preserve">
20.4.2015
</t>
        </r>
      </text>
    </comment>
    <comment ref="AC42" authorId="3" shapeId="0">
      <text>
        <r>
          <rPr>
            <b/>
            <sz val="9"/>
            <color indexed="81"/>
            <rFont val="Tahoma"/>
            <family val="2"/>
          </rPr>
          <t>Bettina (CAD) Michel:</t>
        </r>
        <r>
          <rPr>
            <sz val="9"/>
            <color indexed="81"/>
            <rFont val="Tahoma"/>
            <family val="2"/>
          </rPr>
          <t xml:space="preserve">
20.4.2015
</t>
        </r>
      </text>
    </comment>
    <comment ref="AC43" authorId="3" shapeId="0">
      <text>
        <r>
          <rPr>
            <b/>
            <sz val="9"/>
            <color indexed="81"/>
            <rFont val="Tahoma"/>
            <family val="2"/>
          </rPr>
          <t>Bettina (CAD) Michel:</t>
        </r>
        <r>
          <rPr>
            <sz val="9"/>
            <color indexed="81"/>
            <rFont val="Tahoma"/>
            <family val="2"/>
          </rPr>
          <t xml:space="preserve">
20.4.2015
</t>
        </r>
      </text>
    </comment>
    <comment ref="A45" authorId="4" shapeId="0">
      <text>
        <r>
          <rPr>
            <b/>
            <sz val="8"/>
            <color indexed="81"/>
            <rFont val="Segoe UI"/>
            <family val="2"/>
          </rPr>
          <t>Axel Langer:</t>
        </r>
        <r>
          <rPr>
            <sz val="8"/>
            <color indexed="81"/>
            <rFont val="Segoe UI"/>
            <family val="2"/>
          </rPr>
          <t xml:space="preserve">
Zeilen übernommen in Waschstation</t>
        </r>
      </text>
    </comment>
    <comment ref="U53" authorId="2" shapeId="0">
      <text>
        <r>
          <rPr>
            <b/>
            <sz val="8"/>
            <color indexed="81"/>
            <rFont val="Segoe UI"/>
            <family val="2"/>
          </rPr>
          <t>Bettina Michel:</t>
        </r>
        <r>
          <rPr>
            <sz val="8"/>
            <color indexed="81"/>
            <rFont val="Segoe UI"/>
            <family val="2"/>
          </rPr>
          <t xml:space="preserve">
DGRL hier nicht relvant --&gt;USA
</t>
        </r>
      </text>
    </comment>
    <comment ref="AC58" authorId="3" shapeId="0">
      <text>
        <r>
          <rPr>
            <b/>
            <sz val="9"/>
            <color indexed="81"/>
            <rFont val="Tahoma"/>
            <family val="2"/>
          </rPr>
          <t>Bettina (CAD) Michel:</t>
        </r>
        <r>
          <rPr>
            <sz val="9"/>
            <color indexed="81"/>
            <rFont val="Tahoma"/>
            <family val="2"/>
          </rPr>
          <t xml:space="preserve">
20.04.2015</t>
        </r>
      </text>
    </comment>
    <comment ref="A75" authorId="4" shapeId="0">
      <text>
        <r>
          <rPr>
            <b/>
            <sz val="8"/>
            <color indexed="81"/>
            <rFont val="Segoe UI"/>
            <family val="2"/>
          </rPr>
          <t>Axel Langer:</t>
        </r>
        <r>
          <rPr>
            <sz val="8"/>
            <color indexed="81"/>
            <rFont val="Segoe UI"/>
            <family val="2"/>
          </rPr>
          <t xml:space="preserve">
Zeilen übernommen in Waschstation</t>
        </r>
      </text>
    </comment>
    <comment ref="A76" authorId="4" shapeId="0">
      <text>
        <r>
          <rPr>
            <b/>
            <sz val="8"/>
            <color indexed="81"/>
            <rFont val="Segoe UI"/>
            <family val="2"/>
          </rPr>
          <t>Axel Langer:</t>
        </r>
        <r>
          <rPr>
            <sz val="8"/>
            <color indexed="81"/>
            <rFont val="Segoe UI"/>
            <family val="2"/>
          </rPr>
          <t xml:space="preserve">
Zeilen übernommen in Waschstation</t>
        </r>
      </text>
    </comment>
    <comment ref="A78" authorId="4" shapeId="0">
      <text>
        <r>
          <rPr>
            <b/>
            <sz val="8"/>
            <color indexed="81"/>
            <rFont val="Segoe UI"/>
            <family val="2"/>
          </rPr>
          <t>Axel Langer:</t>
        </r>
        <r>
          <rPr>
            <sz val="8"/>
            <color indexed="81"/>
            <rFont val="Segoe UI"/>
            <family val="2"/>
          </rPr>
          <t xml:space="preserve">
Zeilen übernommen in Waschstation</t>
        </r>
      </text>
    </comment>
    <comment ref="A79" authorId="4" shapeId="0">
      <text>
        <r>
          <rPr>
            <b/>
            <sz val="8"/>
            <color indexed="81"/>
            <rFont val="Segoe UI"/>
            <family val="2"/>
          </rPr>
          <t>Axel Langer:</t>
        </r>
        <r>
          <rPr>
            <sz val="8"/>
            <color indexed="81"/>
            <rFont val="Segoe UI"/>
            <family val="2"/>
          </rPr>
          <t xml:space="preserve">
Zeilen übernommen in Waschstation</t>
        </r>
      </text>
    </comment>
    <comment ref="A80" authorId="4" shapeId="0">
      <text>
        <r>
          <rPr>
            <b/>
            <sz val="8"/>
            <color indexed="81"/>
            <rFont val="Segoe UI"/>
            <family val="2"/>
          </rPr>
          <t>Axel Langer:</t>
        </r>
        <r>
          <rPr>
            <sz val="8"/>
            <color indexed="81"/>
            <rFont val="Segoe UI"/>
            <family val="2"/>
          </rPr>
          <t xml:space="preserve">
Zeilen übernommen in Waschstation</t>
        </r>
      </text>
    </comment>
    <comment ref="A81" authorId="4" shapeId="0">
      <text>
        <r>
          <rPr>
            <b/>
            <sz val="8"/>
            <color indexed="81"/>
            <rFont val="Segoe UI"/>
            <family val="2"/>
          </rPr>
          <t>Axel Langer:</t>
        </r>
        <r>
          <rPr>
            <sz val="8"/>
            <color indexed="81"/>
            <rFont val="Segoe UI"/>
            <family val="2"/>
          </rPr>
          <t xml:space="preserve">
Zeilen übernommen in Waschstation</t>
        </r>
      </text>
    </comment>
    <comment ref="A84" authorId="4" shapeId="0">
      <text>
        <r>
          <rPr>
            <b/>
            <sz val="8"/>
            <color indexed="81"/>
            <rFont val="Segoe UI"/>
            <family val="2"/>
          </rPr>
          <t>Axel Langer:</t>
        </r>
        <r>
          <rPr>
            <sz val="8"/>
            <color indexed="81"/>
            <rFont val="Segoe UI"/>
            <family val="2"/>
          </rPr>
          <t xml:space="preserve">
Zeilen übernommen in Waschstation</t>
        </r>
      </text>
    </comment>
    <comment ref="A139" authorId="4" shapeId="0">
      <text>
        <r>
          <rPr>
            <b/>
            <sz val="8"/>
            <color indexed="81"/>
            <rFont val="Segoe UI"/>
            <family val="2"/>
          </rPr>
          <t>Axel Langer:</t>
        </r>
        <r>
          <rPr>
            <sz val="8"/>
            <color indexed="81"/>
            <rFont val="Segoe UI"/>
            <family val="2"/>
          </rPr>
          <t xml:space="preserve">
Zeilen übernommen in Waschstation</t>
        </r>
      </text>
    </comment>
    <comment ref="A140" authorId="4" shapeId="0">
      <text>
        <r>
          <rPr>
            <b/>
            <sz val="8"/>
            <color indexed="81"/>
            <rFont val="Segoe UI"/>
            <family val="2"/>
          </rPr>
          <t>Axel Langer:</t>
        </r>
        <r>
          <rPr>
            <sz val="8"/>
            <color indexed="81"/>
            <rFont val="Segoe UI"/>
            <family val="2"/>
          </rPr>
          <t xml:space="preserve">
Zeilen übernommen in Waschstation</t>
        </r>
      </text>
    </comment>
    <comment ref="A141" authorId="4" shapeId="0">
      <text>
        <r>
          <rPr>
            <b/>
            <sz val="8"/>
            <color indexed="81"/>
            <rFont val="Segoe UI"/>
            <family val="2"/>
          </rPr>
          <t>Axel Langer:</t>
        </r>
        <r>
          <rPr>
            <sz val="8"/>
            <color indexed="81"/>
            <rFont val="Segoe UI"/>
            <family val="2"/>
          </rPr>
          <t xml:space="preserve">
Zeilen übernommen in Waschstation</t>
        </r>
      </text>
    </comment>
    <comment ref="A142" authorId="4" shapeId="0">
      <text>
        <r>
          <rPr>
            <b/>
            <sz val="8"/>
            <color indexed="81"/>
            <rFont val="Segoe UI"/>
            <family val="2"/>
          </rPr>
          <t>Axel Langer:</t>
        </r>
        <r>
          <rPr>
            <sz val="8"/>
            <color indexed="81"/>
            <rFont val="Segoe UI"/>
            <family val="2"/>
          </rPr>
          <t xml:space="preserve">
Zeilen übernommen in Waschstation</t>
        </r>
      </text>
    </comment>
    <comment ref="A174" authorId="4" shapeId="0">
      <text>
        <r>
          <rPr>
            <b/>
            <sz val="8"/>
            <color indexed="81"/>
            <rFont val="Segoe UI"/>
            <family val="2"/>
          </rPr>
          <t>Axel Langer:</t>
        </r>
        <r>
          <rPr>
            <sz val="8"/>
            <color indexed="81"/>
            <rFont val="Segoe UI"/>
            <family val="2"/>
          </rPr>
          <t xml:space="preserve">
Zeilen übernommen in Waschstation</t>
        </r>
      </text>
    </comment>
  </commentList>
</comments>
</file>

<file path=xl/comments3.xml><?xml version="1.0" encoding="utf-8"?>
<comments xmlns="http://schemas.openxmlformats.org/spreadsheetml/2006/main">
  <authors>
    <author>gessner</author>
  </authors>
  <commentList>
    <comment ref="O35" authorId="0" shapeId="0">
      <text>
        <r>
          <rPr>
            <b/>
            <sz val="9"/>
            <color indexed="81"/>
            <rFont val="Tahoma"/>
            <family val="2"/>
          </rPr>
          <t>gessner:</t>
        </r>
        <r>
          <rPr>
            <sz val="9"/>
            <color indexed="81"/>
            <rFont val="Tahoma"/>
            <family val="2"/>
          </rPr>
          <t xml:space="preserve">
added this interlock</t>
        </r>
      </text>
    </comment>
  </commentList>
</comments>
</file>

<file path=xl/comments4.xml><?xml version="1.0" encoding="utf-8"?>
<comments xmlns="http://schemas.openxmlformats.org/spreadsheetml/2006/main">
  <authors>
    <author>Johannes-Christoph Klimanek</author>
    <author>Klimanek</author>
  </authors>
  <commentList>
    <comment ref="D6" authorId="0" shapeId="0">
      <text>
        <r>
          <rPr>
            <sz val="8"/>
            <color indexed="81"/>
            <rFont val="Tahoma"/>
            <family val="2"/>
          </rPr>
          <t xml:space="preserve">Welche Folgen hat der Eintritt der Gefährdung für den Benutzer? </t>
        </r>
      </text>
    </comment>
    <comment ref="E6" authorId="0" shapeId="0">
      <text>
        <r>
          <rPr>
            <sz val="8"/>
            <color indexed="81"/>
            <rFont val="Tahoma"/>
            <family val="2"/>
          </rPr>
          <t>- Wann kann die Gefährdung auftreten (Tätigkeit, Betriebszustand der Maschine, etc.)?
- Kann der Verwender die Gefährdung voraussehen oder ist die Gefahr ersichtlich?</t>
        </r>
      </text>
    </comment>
    <comment ref="F6" authorId="0" shapeId="0">
      <text>
        <r>
          <rPr>
            <b/>
            <sz val="8"/>
            <color indexed="81"/>
            <rFont val="Tahoma"/>
            <family val="2"/>
          </rPr>
          <t>Lebensphasen</t>
        </r>
        <r>
          <rPr>
            <sz val="8"/>
            <color indexed="81"/>
            <rFont val="Tahoma"/>
            <family val="2"/>
          </rPr>
          <t xml:space="preserve"> (s. AA_Sicherheitskonzept, Abschn. 8)
Erfolgt die </t>
        </r>
        <r>
          <rPr>
            <b/>
            <sz val="8"/>
            <color indexed="81"/>
            <rFont val="Tahoma"/>
            <family val="2"/>
          </rPr>
          <t>Montage und Inbetriebnahme durch VA</t>
        </r>
        <r>
          <rPr>
            <sz val="8"/>
            <color indexed="81"/>
            <rFont val="Tahoma"/>
            <family val="2"/>
          </rPr>
          <t xml:space="preserve">, gelten für diese Lebensphasen die Maßgaben des Arbeitsschutzes (BetrSichV, BG-Vorschriften etc.) und es ist eine gesonderte Gefährdungsbeurteilung zu erstellen. Hier werden nur die Lebensphasen betrachtet, in denen </t>
        </r>
        <r>
          <rPr>
            <b/>
            <sz val="8"/>
            <color indexed="81"/>
            <rFont val="Tahoma"/>
            <family val="2"/>
          </rPr>
          <t xml:space="preserve">nach Übergabe </t>
        </r>
        <r>
          <rPr>
            <sz val="8"/>
            <color indexed="81"/>
            <rFont val="Tahoma"/>
            <family val="2"/>
          </rPr>
          <t xml:space="preserve">der Maschine an den Kunden Gefährdungen auftreten können.
Erfolgt die </t>
        </r>
        <r>
          <rPr>
            <b/>
            <sz val="8"/>
            <color indexed="81"/>
            <rFont val="Tahoma"/>
            <family val="2"/>
          </rPr>
          <t>Montage und Inbetriebnahme durch den Kunden</t>
        </r>
        <r>
          <rPr>
            <sz val="8"/>
            <color indexed="81"/>
            <rFont val="Tahoma"/>
            <family val="2"/>
          </rPr>
          <t xml:space="preserve">, sind </t>
        </r>
        <r>
          <rPr>
            <b/>
            <sz val="8"/>
            <color indexed="81"/>
            <rFont val="Tahoma"/>
            <family val="2"/>
          </rPr>
          <t>alle</t>
        </r>
        <r>
          <rPr>
            <sz val="8"/>
            <color indexed="81"/>
            <rFont val="Tahoma"/>
            <family val="2"/>
          </rPr>
          <t xml:space="preserve"> Lebensphasen hier zu betrachten.</t>
        </r>
      </text>
    </comment>
    <comment ref="M6" authorId="0" shapeId="0">
      <text>
        <r>
          <rPr>
            <b/>
            <sz val="8"/>
            <color indexed="81"/>
            <rFont val="Tahoma"/>
            <family val="2"/>
          </rPr>
          <t xml:space="preserve">Lebensphasen </t>
        </r>
        <r>
          <rPr>
            <sz val="8"/>
            <color indexed="81"/>
            <rFont val="Tahoma"/>
            <family val="2"/>
          </rPr>
          <t>(s. AA_Sicherheitskonzept, Abschn. 8)
Erfolgt die</t>
        </r>
        <r>
          <rPr>
            <b/>
            <sz val="8"/>
            <color indexed="81"/>
            <rFont val="Tahoma"/>
            <family val="2"/>
          </rPr>
          <t xml:space="preserve"> Montage und Inbetriebnahme durch VA</t>
        </r>
        <r>
          <rPr>
            <sz val="8"/>
            <color indexed="81"/>
            <rFont val="Tahoma"/>
            <family val="2"/>
          </rPr>
          <t xml:space="preserve">, gelten für diese Lebensphasen die Maßgaben des Arbeitsschutzes (BetrSichV, BG-Vorschriften etc.) und es ist eine gesonderte Gefährdungsbeurteilung zu erstellen.
Hier werden nur die Lebensphasen betrachtet, in denen </t>
        </r>
        <r>
          <rPr>
            <b/>
            <sz val="8"/>
            <color indexed="81"/>
            <rFont val="Tahoma"/>
            <family val="2"/>
          </rPr>
          <t>nach</t>
        </r>
        <r>
          <rPr>
            <sz val="8"/>
            <color indexed="81"/>
            <rFont val="Tahoma"/>
            <family val="2"/>
          </rPr>
          <t xml:space="preserve"> Übergabe der Maschine an den Kunden Gefährdungen auftreten können.
Erfolgt die </t>
        </r>
        <r>
          <rPr>
            <b/>
            <sz val="8"/>
            <color indexed="81"/>
            <rFont val="Tahoma"/>
            <family val="2"/>
          </rPr>
          <t>Montage und Inbetriebnahme durch den Kunden</t>
        </r>
        <r>
          <rPr>
            <sz val="8"/>
            <color indexed="81"/>
            <rFont val="Tahoma"/>
            <family val="2"/>
          </rPr>
          <t xml:space="preserve">, sind </t>
        </r>
        <r>
          <rPr>
            <b/>
            <sz val="8"/>
            <color indexed="81"/>
            <rFont val="Tahoma"/>
            <family val="2"/>
          </rPr>
          <t>alle</t>
        </r>
        <r>
          <rPr>
            <sz val="8"/>
            <color indexed="81"/>
            <rFont val="Tahoma"/>
            <family val="2"/>
          </rPr>
          <t xml:space="preserve"> Lebensphasen hier zu betrachten.
</t>
        </r>
      </text>
    </comment>
    <comment ref="AD6" authorId="0" shapeId="0">
      <text>
        <r>
          <rPr>
            <sz val="8"/>
            <color indexed="81"/>
            <rFont val="Tahoma"/>
            <family val="2"/>
          </rPr>
          <t>Festlegung der durchzuführenden Prüfungen zur Bestätigung der Wirksamkeit der Maßnahmen zur Beseitigung bzw. Minderung des mit der Gefährdung verbundenen Risikos. Jede notwendige Prüfung muss definiert werden. Nicht aufgeführte festzulegende Prüfungen werden unter Bemerkungen aufgeführt.
Bei bereits prozesstechnisch festgelegten Prüfungen in der Entwicklung gilt die Festlegung der Prüfart als Verweis darauf. Der Prüfnachweis wird entsprechend den Prozessvorgaben im Prozess dokumentiert (z. B. Vieraugenprüfung und Freigabe im PSP).
Fetsgelegte Prüfungen an der fertig hergestellten Maschine/Anlage, die im Rahmen der Montage/Inbetriebnahme stattfinden, werden in diesem oder einem separaten Dokument, auf welches verwiesen wird dokumentiert.</t>
        </r>
      </text>
    </comment>
    <comment ref="BB6" authorId="0" shapeId="0">
      <text>
        <r>
          <rPr>
            <sz val="8"/>
            <color indexed="81"/>
            <rFont val="Tahoma"/>
            <family val="2"/>
          </rPr>
          <t xml:space="preserve">Festlegung der durchzuführenden Prüfungen zur Bestätigung der Wirksamkeit der Maßnahmen zur Beseitigung bzw. Minderung des mit der Gefährdung verbundenen Risikos. Jede notwendige Prüfung muss definiert werden. Nicht aufgeführte festzulegende Prüfungen werden unter Bemerkungen aufgeführt.
Bei bereits prozesstechnisch festgelegten Prüfungen in der Entwicklung gilt die Festlegung der Prüfart als Verweis darauf. Der Prüfnachweis wird entsprechend den Prozessvorgaben im Prozess dokumentiert (z. B. Vieraugenprüfung und Freigabe im PSP).
Fetsgelegte Prüfungen an der fertig hergestellten Maschine/Anlage, die im Rahmen der Montage/Inbetriebnahme stattfinden, werden in diesem oder einem separaten Dokument, auf welches verwiesen wird dokumentiert.
</t>
        </r>
      </text>
    </comment>
    <comment ref="BQ6" authorId="0" shapeId="0">
      <text>
        <r>
          <rPr>
            <sz val="8"/>
            <color indexed="81"/>
            <rFont val="Tahoma"/>
            <family val="2"/>
          </rPr>
          <t>Benennung des Prozesses, in dessen Ablauf die Prüfung stattfinden muss. Bei unterschiedlichen Prüfungen für eine Maßnahme muss für jede festgelegte Prüfung der Prozess benannt werden, in dessen Ablauf die Prüfung stattfinden muss.</t>
        </r>
      </text>
    </comment>
    <comment ref="BT6" authorId="0" shapeId="0">
      <text>
        <r>
          <rPr>
            <b/>
            <sz val="8"/>
            <color indexed="81"/>
            <rFont val="Tahoma"/>
            <family val="2"/>
          </rPr>
          <t xml:space="preserve">+ = Maßnahme wirksam, Schutzziel erreicht
</t>
        </r>
        <r>
          <rPr>
            <sz val="8"/>
            <color indexed="81"/>
            <rFont val="Tahoma"/>
            <family val="2"/>
          </rPr>
          <t xml:space="preserve">
</t>
        </r>
        <r>
          <rPr>
            <b/>
            <sz val="8"/>
            <color indexed="81"/>
            <rFont val="Tahoma"/>
            <family val="2"/>
          </rPr>
          <t>o = Maßnahme eingeschränkt wirksam, Änderung der
       Maßnahme oder weitere Maßnahmen notwendig
- = Maßnahme nicht wirksam, Risiko neu beurteilen</t>
        </r>
      </text>
    </comment>
    <comment ref="BU6" authorId="0" shapeId="0">
      <text>
        <r>
          <rPr>
            <sz val="8"/>
            <color indexed="81"/>
            <rFont val="Tahoma"/>
            <family val="2"/>
          </rPr>
          <t>Bei mehrfachen Prüfungen zu einer Maßnahme muss für jede durchgeführte Prüfung durch den Prüfer gezeichnet werden.
Bei bereits prozesstechnisch festgelegten Prüfungen in der Entwicklung gilt der Verweis darauf als Wirksamkeitsnachweis. Der Prüfnachweis wird entsprechend den Prozessvorgaben im Prozess dokumentiert (z. B. Vieraugenprüfung und Freigabe im PSP).</t>
        </r>
      </text>
    </comment>
    <comment ref="BV6" authorId="0" shapeId="0">
      <text>
        <r>
          <rPr>
            <sz val="8"/>
            <color indexed="81"/>
            <rFont val="Tahoma"/>
            <family val="2"/>
          </rPr>
          <t>Bei mehrfachen Prüfungen zu einer Maßnahme muss für jede durchgeführte Prüfung das Prüfdatum angegeben werden.</t>
        </r>
      </text>
    </comment>
    <comment ref="C7" authorId="1" shapeId="0">
      <text>
        <r>
          <rPr>
            <b/>
            <sz val="8"/>
            <color indexed="81"/>
            <rFont val="Tahoma"/>
            <family val="2"/>
          </rPr>
          <t>Lagebezeichnung der Gefährdung an der Anlage, Komponente</t>
        </r>
        <r>
          <rPr>
            <sz val="8"/>
            <color indexed="81"/>
            <rFont val="Tahoma"/>
            <family val="2"/>
          </rPr>
          <t xml:space="preserve">
(z.B. C1/Klappenventil; C4/Transportantrieb etc.) 
</t>
        </r>
        <r>
          <rPr>
            <b/>
            <sz val="8"/>
            <color indexed="81"/>
            <rFont val="Tahoma"/>
            <family val="2"/>
          </rPr>
          <t xml:space="preserve">Für jeden neuen Gefährdungsort ist eine neue Zeile zu bilden und unter lfd. Nr. entsprechend zu bezeichnen. </t>
        </r>
      </text>
    </comment>
    <comment ref="N7" authorId="1" shapeId="0">
      <text>
        <r>
          <rPr>
            <b/>
            <sz val="8"/>
            <color indexed="81"/>
            <rFont val="Tahoma"/>
            <family val="2"/>
          </rPr>
          <t>Ausmaß der Verletzung oder der Gesundheitsschädigung
1 - Keine Folgen
2 - Keine Folgen
3 - Bagatellschäden
4 - Bagatellschäden
5 - Mäßig schwere Folgen (ohne  Dauerschädigung)
6 - Mäßig schwere Folgen (ohne Dauerschädigung)
7 - Schwere Folgen (Dauerschäden möglich)
8 - Schwere Folgen (Dauerschäden möglich)
9 - Tödliche Folgen
10 - Tödliche Folgen 
Wenn mehr als eine Person gefährdet ist, sind die höheren Wichtungszahlen anzusetzen.</t>
        </r>
      </text>
    </comment>
    <comment ref="O7" authorId="1" shapeId="0">
      <text>
        <r>
          <rPr>
            <b/>
            <sz val="8"/>
            <color indexed="81"/>
            <rFont val="Tahoma"/>
            <family val="2"/>
          </rPr>
          <t xml:space="preserve">Häufigkeit und Dauer der Gefährdungsexposition
1 - selten bis öfter und /oder kurze Dauer der Exposition
2 - häufig bis dauernd und/oder lange Dauer der Exposition
</t>
        </r>
      </text>
    </comment>
    <comment ref="P7" authorId="1" shapeId="0">
      <text>
        <r>
          <rPr>
            <b/>
            <sz val="8"/>
            <color indexed="81"/>
            <rFont val="Tahoma"/>
            <family val="2"/>
          </rPr>
          <t>Eintrittswahrscheinlichkeit des Gefährdungsereignisses
1 - gering (kaum möglich)
3 - mittel (durchaus möglich)
5 - groß (sehr wahrscheinlich)</t>
        </r>
      </text>
    </comment>
    <comment ref="Q7" authorId="1" shapeId="0">
      <text>
        <r>
          <rPr>
            <b/>
            <sz val="8"/>
            <color indexed="81"/>
            <rFont val="Tahoma"/>
            <family val="2"/>
          </rPr>
          <t>Vorhersehbarkeit der Gefährdung zur Vermeidung oder Begrenzung des Schadens
1 - Gefährdung vorhersehbar
2 - Gefährdung vorhersehbar unter bestimmten Bedingungen
3 - Gefährdung nicht vorhersehbar</t>
        </r>
      </text>
    </comment>
    <comment ref="R7" authorId="1" shapeId="0">
      <text>
        <r>
          <rPr>
            <b/>
            <sz val="8"/>
            <color indexed="81"/>
            <rFont val="Tahoma"/>
            <family val="2"/>
          </rPr>
          <t>Risikozahl
R = S*(F+W+P)</t>
        </r>
      </text>
    </comment>
    <comment ref="V7" authorId="0" shapeId="0">
      <text>
        <r>
          <rPr>
            <b/>
            <sz val="8"/>
            <color indexed="81"/>
            <rFont val="Tahoma"/>
            <family val="2"/>
          </rPr>
          <t>Gilt für mechanische, pneumatische, hydraulische und elektrische Steuerungen!</t>
        </r>
        <r>
          <rPr>
            <sz val="8"/>
            <color indexed="81"/>
            <rFont val="Tahoma"/>
            <family val="2"/>
          </rPr>
          <t xml:space="preserve">
Die Ermittlung erfolgt näherungsweise und schließt die genaue Betrachtung unter Beachtung der DIN EN ISO 13849-1 nicht aus!
Ermittlung nur bei steuerungstechnischer Maßnahme notwendig.</t>
        </r>
      </text>
    </comment>
    <comment ref="W7" authorId="0" shapeId="0">
      <text>
        <r>
          <rPr>
            <b/>
            <sz val="8"/>
            <color indexed="81"/>
            <rFont val="Tahoma"/>
            <family val="2"/>
          </rPr>
          <t xml:space="preserve">Gilt nur für elektrische und elektronische programmierbare Steuerungen!
</t>
        </r>
        <r>
          <rPr>
            <sz val="8"/>
            <color indexed="81"/>
            <rFont val="Tahoma"/>
            <family val="2"/>
          </rPr>
          <t>Die Ermittlung erfolgt näherungsweise und schließt die genaue Betrachtung unter Beachtung der DIN EN ISO 62061 nicht aus!
Ermittlung nur bei  steuerungstechnischer Maßnahme notwendig</t>
        </r>
      </text>
    </comment>
    <comment ref="X7" authorId="1" shapeId="0">
      <text>
        <r>
          <rPr>
            <b/>
            <sz val="8"/>
            <color indexed="81"/>
            <rFont val="Tahoma"/>
            <family val="2"/>
          </rPr>
          <t>Ausmaß der Verletzung oder der Gesundheitsschädigung
1 - Keine Folgen
2 - Bagatellschäden
3 - Bagatellschäden
4 - Mäßig schwere Folgen (ohne Dauerschädigung)
6 - Mäßig schwere Folgen (ohne Dauerschädigung)
7 - Schwere Folgen (Dauerschäden möglich)
8 - Schwere Folgen (Dauerschäden möglich)
9 - Tödliche Folgen
10 - Tödliche Folgen 
Wenn mehr als eine Person gefährdet ist, sind die höheren Wichtungszahlen anzusetzen.</t>
        </r>
      </text>
    </comment>
    <comment ref="Y7" authorId="1" shapeId="0">
      <text>
        <r>
          <rPr>
            <b/>
            <sz val="8"/>
            <color indexed="81"/>
            <rFont val="Tahoma"/>
            <family val="2"/>
          </rPr>
          <t>Häufigkeit und Dauer der Gefährdungsexposition
1 - selten bis öfter und /oder kurze Dauer der Exposition
2 - häufig bis dauernd und/oder lange Dauer der Exposition</t>
        </r>
      </text>
    </comment>
    <comment ref="Z7" authorId="1" shapeId="0">
      <text>
        <r>
          <rPr>
            <b/>
            <sz val="8"/>
            <color indexed="81"/>
            <rFont val="Tahoma"/>
            <family val="2"/>
          </rPr>
          <t>Eintrittswahrscheinlichkeit eines Gefährdungsereignisses
1 - gering (kaum möglich)
3 - mittel (durchaus möglich)
5 - groß (sehr wahrscheinlich)</t>
        </r>
      </text>
    </comment>
    <comment ref="AA7" authorId="1" shapeId="0">
      <text>
        <r>
          <rPr>
            <b/>
            <sz val="8"/>
            <color indexed="81"/>
            <rFont val="Tahoma"/>
            <family val="2"/>
          </rPr>
          <t>Vorhersehbarkeit der Gefährdung zur Vermeidung oder Begrenzung des Schadens
1 - Gefährdung vorhersehbar
2 - Gefährdungvorhersehbar unter bestimmten Bedingungen
3 - Gefährdung nicht vorhersehbar</t>
        </r>
      </text>
    </comment>
    <comment ref="AB7" authorId="1" shapeId="0">
      <text>
        <r>
          <rPr>
            <b/>
            <sz val="8"/>
            <color indexed="81"/>
            <rFont val="Tahoma"/>
            <family val="2"/>
          </rPr>
          <t>Risikozahl
R = S*(F+W+P)</t>
        </r>
      </text>
    </comment>
    <comment ref="AD7" authorId="0" shapeId="0">
      <text>
        <r>
          <rPr>
            <b/>
            <sz val="8"/>
            <color indexed="81"/>
            <rFont val="Tahoma"/>
            <family val="2"/>
          </rPr>
          <t>Prüfung der konstruktiven Unterlagen (mechanisch, elektrisch, pneumatisch, hydraulisch)</t>
        </r>
        <r>
          <rPr>
            <sz val="8"/>
            <color indexed="81"/>
            <rFont val="Tahoma"/>
            <family val="2"/>
          </rPr>
          <t xml:space="preserve">
</t>
        </r>
      </text>
    </comment>
    <comment ref="AE7" authorId="0" shapeId="0">
      <text>
        <r>
          <rPr>
            <b/>
            <sz val="8"/>
            <color indexed="81"/>
            <rFont val="Tahoma"/>
            <family val="2"/>
          </rPr>
          <t>Softwareprüfung</t>
        </r>
        <r>
          <rPr>
            <sz val="8"/>
            <color indexed="81"/>
            <rFont val="Tahoma"/>
            <family val="2"/>
          </rPr>
          <t xml:space="preserve">
</t>
        </r>
      </text>
    </comment>
    <comment ref="AF7" authorId="0" shapeId="0">
      <text>
        <r>
          <rPr>
            <b/>
            <sz val="8"/>
            <color indexed="81"/>
            <rFont val="Tahoma"/>
            <family val="2"/>
          </rPr>
          <t>EG-Baumusterprüfung</t>
        </r>
        <r>
          <rPr>
            <sz val="8"/>
            <color indexed="81"/>
            <rFont val="Tahoma"/>
            <family val="2"/>
          </rPr>
          <t xml:space="preserve">
</t>
        </r>
      </text>
    </comment>
    <comment ref="AG7" authorId="0" shapeId="0">
      <text>
        <r>
          <rPr>
            <b/>
            <sz val="8"/>
            <color indexed="81"/>
            <rFont val="Tahoma"/>
            <family val="2"/>
          </rPr>
          <t>Validierung für sicherheitsbezogene Teile von Steuerungen</t>
        </r>
        <r>
          <rPr>
            <sz val="8"/>
            <color indexed="81"/>
            <rFont val="Tahoma"/>
            <family val="2"/>
          </rPr>
          <t xml:space="preserve">
</t>
        </r>
      </text>
    </comment>
    <comment ref="AH7" authorId="0" shapeId="0">
      <text>
        <r>
          <rPr>
            <b/>
            <sz val="8"/>
            <color indexed="81"/>
            <rFont val="Tahoma"/>
            <family val="2"/>
          </rPr>
          <t>Prüfung der Betriebsanleitung</t>
        </r>
        <r>
          <rPr>
            <sz val="8"/>
            <color indexed="81"/>
            <rFont val="Tahoma"/>
            <family val="2"/>
          </rPr>
          <t xml:space="preserve">
</t>
        </r>
      </text>
    </comment>
    <comment ref="AI7" authorId="0" shapeId="0">
      <text>
        <r>
          <rPr>
            <b/>
            <sz val="8"/>
            <color indexed="81"/>
            <rFont val="Tahoma"/>
            <family val="2"/>
          </rPr>
          <t>Prüfung auf elektrische Sicherheit nach DIN EN ISO 60204</t>
        </r>
        <r>
          <rPr>
            <sz val="8"/>
            <color indexed="81"/>
            <rFont val="Tahoma"/>
            <family val="2"/>
          </rPr>
          <t xml:space="preserve">
</t>
        </r>
      </text>
    </comment>
    <comment ref="AJ7" authorId="0" shapeId="0">
      <text>
        <r>
          <rPr>
            <b/>
            <sz val="8"/>
            <color indexed="81"/>
            <rFont val="Tahoma"/>
            <family val="2"/>
          </rPr>
          <t>Prüfung auf elektromagnetische Verträglichkeit</t>
        </r>
        <r>
          <rPr>
            <sz val="8"/>
            <color indexed="81"/>
            <rFont val="Tahoma"/>
            <family val="2"/>
          </rPr>
          <t xml:space="preserve">
</t>
        </r>
      </text>
    </comment>
    <comment ref="AK7" authorId="0" shapeId="0">
      <text>
        <r>
          <rPr>
            <b/>
            <sz val="8"/>
            <color indexed="81"/>
            <rFont val="Tahoma"/>
            <family val="2"/>
          </rPr>
          <t>Sichtprüfung</t>
        </r>
        <r>
          <rPr>
            <sz val="8"/>
            <color indexed="81"/>
            <rFont val="Tahoma"/>
            <family val="2"/>
          </rPr>
          <t xml:space="preserve">
</t>
        </r>
      </text>
    </comment>
    <comment ref="AL7" authorId="0" shapeId="0">
      <text>
        <r>
          <rPr>
            <b/>
            <sz val="8"/>
            <color indexed="81"/>
            <rFont val="Tahoma"/>
            <family val="2"/>
          </rPr>
          <t>Prüfung vor erster Inbetriebnahme
(schließt Inbetriebnahmeprüfungen durch zugelassene Stellen ein)</t>
        </r>
        <r>
          <rPr>
            <sz val="8"/>
            <color indexed="81"/>
            <rFont val="Tahoma"/>
            <family val="2"/>
          </rPr>
          <t xml:space="preserve">
</t>
        </r>
      </text>
    </comment>
    <comment ref="AM7" authorId="0" shapeId="0">
      <text>
        <r>
          <rPr>
            <b/>
            <sz val="8"/>
            <color indexed="81"/>
            <rFont val="Tahoma"/>
            <family val="2"/>
          </rPr>
          <t>Funktionsprüfung</t>
        </r>
        <r>
          <rPr>
            <sz val="8"/>
            <color indexed="81"/>
            <rFont val="Tahoma"/>
            <family val="2"/>
          </rPr>
          <t xml:space="preserve">
</t>
        </r>
      </text>
    </comment>
    <comment ref="AN7" authorId="0" shapeId="0">
      <text>
        <r>
          <rPr>
            <b/>
            <sz val="8"/>
            <color indexed="81"/>
            <rFont val="Tahoma"/>
            <family val="2"/>
          </rPr>
          <t>Praktische Prüfung unter Praxisbedingungen</t>
        </r>
        <r>
          <rPr>
            <sz val="8"/>
            <color indexed="81"/>
            <rFont val="Tahoma"/>
            <family val="2"/>
          </rPr>
          <t xml:space="preserve">
</t>
        </r>
      </text>
    </comment>
    <comment ref="AO7" authorId="0" shapeId="0">
      <text>
        <r>
          <rPr>
            <b/>
            <sz val="8"/>
            <color indexed="81"/>
            <rFont val="Tahoma"/>
            <family val="2"/>
          </rPr>
          <t>Prüfung relevanter Parameter für die Funktion</t>
        </r>
        <r>
          <rPr>
            <sz val="8"/>
            <color indexed="81"/>
            <rFont val="Tahoma"/>
            <family val="2"/>
          </rPr>
          <t xml:space="preserve">
</t>
        </r>
      </text>
    </comment>
    <comment ref="AT7" authorId="0" shapeId="0">
      <text>
        <r>
          <rPr>
            <b/>
            <sz val="8"/>
            <color indexed="81"/>
            <rFont val="Tahoma"/>
            <family val="2"/>
          </rPr>
          <t>Gilt für sicherheitsbezogene Teile mechanischer, pneumatischer, hydraulischer und elektrischer Steuerungen!</t>
        </r>
        <r>
          <rPr>
            <sz val="8"/>
            <color indexed="81"/>
            <rFont val="Tahoma"/>
            <family val="2"/>
          </rPr>
          <t xml:space="preserve">
Die Ermittlung erfolgt näherungsweise und schließt die genaue Betrachtung unter Beachtung der DIN EN ISO 13849-1 nicht aus!
Ermittlung nur bei steuerungstechnischer Maßnahme notwendig.</t>
        </r>
      </text>
    </comment>
    <comment ref="AU7" authorId="0" shapeId="0">
      <text>
        <r>
          <rPr>
            <b/>
            <sz val="8"/>
            <color indexed="81"/>
            <rFont val="Tahoma"/>
            <family val="2"/>
          </rPr>
          <t xml:space="preserve">Gilt nur für elektrische und elektronische programmierbare Steuerungen!
</t>
        </r>
        <r>
          <rPr>
            <sz val="8"/>
            <color indexed="81"/>
            <rFont val="Tahoma"/>
            <family val="2"/>
          </rPr>
          <t>Die Ermittlung erfolgt näherungsweise und schließt die genaue Betrachtung unter Beachtung der DIN EN ISO 62061 nicht aus!
Ermittlung nur bei  steuerungstechnischer Maßnahme notwendig</t>
        </r>
      </text>
    </comment>
    <comment ref="AV7" authorId="1" shapeId="0">
      <text>
        <r>
          <rPr>
            <b/>
            <sz val="8"/>
            <color indexed="81"/>
            <rFont val="Tahoma"/>
            <family val="2"/>
          </rPr>
          <t>Ausmaß der Verletzung oder der Gesundheitsschädigung
1 - Keine Folgen
2 - Bagatellschäden
3 - Bagatellschäden
4 - Mäßig schwere Folgen (ohne Dauerschädigung)
6 - Mäßig schwere Folgen (ohne Dauerschädigung)
7 - Schwere Folgen (Dauerschäden möglich)
8 - Schwere Folgen (Dauerschäden möglich)
9 - Tödliche Folgen
10 - Tödliche Folgen 
Wenn mehr als eine Person gefährdet ist, sind die höheren Wichtungszahlen anzusetzen.</t>
        </r>
      </text>
    </comment>
    <comment ref="AW7" authorId="1" shapeId="0">
      <text>
        <r>
          <rPr>
            <b/>
            <sz val="8"/>
            <color indexed="81"/>
            <rFont val="Tahoma"/>
            <family val="2"/>
          </rPr>
          <t>Häufigkeit und Dauer der Gefährdungsexposition
1 - selten bis öfter und /oder kurze Dauer der Exposition
2 - häufig bis dauernd und/oder lange Dauer der Exposition</t>
        </r>
      </text>
    </comment>
    <comment ref="AX7" authorId="1" shapeId="0">
      <text>
        <r>
          <rPr>
            <b/>
            <sz val="8"/>
            <color indexed="81"/>
            <rFont val="Tahoma"/>
            <family val="2"/>
          </rPr>
          <t>Eintrittswahrscheinlichkeit des Gefährdungsereignisses
1 - gering (kaum möglich)
3 - mittel (durchaus möglich)
5 - groß (sehr wahrscheinlich)</t>
        </r>
      </text>
    </comment>
    <comment ref="AY7" authorId="1" shapeId="0">
      <text>
        <r>
          <rPr>
            <b/>
            <sz val="8"/>
            <color indexed="81"/>
            <rFont val="Tahoma"/>
            <family val="2"/>
          </rPr>
          <t>Vorhersehbarkeit der Gefährdung zur Vermeidung oder Begrenzung des Schadens
1 - Gefährdung vorhersehbar
2 - Gefährdung vorhersehbar unter bestimmten Bedingungen
3 - Gefährdung nicht vorhersehbar</t>
        </r>
      </text>
    </comment>
    <comment ref="AZ7" authorId="1" shapeId="0">
      <text>
        <r>
          <rPr>
            <b/>
            <sz val="8"/>
            <color indexed="81"/>
            <rFont val="Tahoma"/>
            <family val="2"/>
          </rPr>
          <t>Risikozahl
R = S*(F+W+P)</t>
        </r>
      </text>
    </comment>
    <comment ref="BB7" authorId="0" shapeId="0">
      <text>
        <r>
          <rPr>
            <b/>
            <sz val="8"/>
            <color indexed="81"/>
            <rFont val="Tahoma"/>
            <family val="2"/>
          </rPr>
          <t>Prüfung der konstruktiven Unterlagen (mechanisch, elektrisch, pneumatisch, hydraulisch)</t>
        </r>
        <r>
          <rPr>
            <sz val="8"/>
            <color indexed="81"/>
            <rFont val="Tahoma"/>
            <family val="2"/>
          </rPr>
          <t xml:space="preserve">
</t>
        </r>
      </text>
    </comment>
    <comment ref="BC7" authorId="0" shapeId="0">
      <text>
        <r>
          <rPr>
            <b/>
            <sz val="8"/>
            <color indexed="81"/>
            <rFont val="Tahoma"/>
            <family val="2"/>
          </rPr>
          <t>Softwareprüfung</t>
        </r>
        <r>
          <rPr>
            <sz val="8"/>
            <color indexed="81"/>
            <rFont val="Tahoma"/>
            <family val="2"/>
          </rPr>
          <t xml:space="preserve">
</t>
        </r>
      </text>
    </comment>
    <comment ref="BD7" authorId="0" shapeId="0">
      <text>
        <r>
          <rPr>
            <b/>
            <sz val="8"/>
            <color indexed="81"/>
            <rFont val="Tahoma"/>
            <family val="2"/>
          </rPr>
          <t>EG-Baumusterprüfung</t>
        </r>
        <r>
          <rPr>
            <sz val="8"/>
            <color indexed="81"/>
            <rFont val="Tahoma"/>
            <family val="2"/>
          </rPr>
          <t xml:space="preserve">
</t>
        </r>
      </text>
    </comment>
    <comment ref="BE7" authorId="0" shapeId="0">
      <text>
        <r>
          <rPr>
            <b/>
            <sz val="8"/>
            <color indexed="81"/>
            <rFont val="Tahoma"/>
            <family val="2"/>
          </rPr>
          <t>Validierung für sicherheitsbezogene Teile von Steuerungen</t>
        </r>
        <r>
          <rPr>
            <sz val="8"/>
            <color indexed="81"/>
            <rFont val="Tahoma"/>
            <family val="2"/>
          </rPr>
          <t xml:space="preserve">
</t>
        </r>
      </text>
    </comment>
    <comment ref="BF7" authorId="0" shapeId="0">
      <text>
        <r>
          <rPr>
            <b/>
            <sz val="8"/>
            <color indexed="81"/>
            <rFont val="Tahoma"/>
            <family val="2"/>
          </rPr>
          <t>Prüfung der Betriebsanleitung</t>
        </r>
        <r>
          <rPr>
            <sz val="8"/>
            <color indexed="81"/>
            <rFont val="Tahoma"/>
            <family val="2"/>
          </rPr>
          <t xml:space="preserve">
</t>
        </r>
      </text>
    </comment>
    <comment ref="BG7" authorId="0" shapeId="0">
      <text>
        <r>
          <rPr>
            <b/>
            <sz val="8"/>
            <color indexed="81"/>
            <rFont val="Tahoma"/>
            <family val="2"/>
          </rPr>
          <t>Prüfung auf elektrische Sicherheit nach DIN EN ISO 60204</t>
        </r>
        <r>
          <rPr>
            <sz val="8"/>
            <color indexed="81"/>
            <rFont val="Tahoma"/>
            <family val="2"/>
          </rPr>
          <t xml:space="preserve">
</t>
        </r>
      </text>
    </comment>
    <comment ref="BH7" authorId="0" shapeId="0">
      <text>
        <r>
          <rPr>
            <b/>
            <sz val="8"/>
            <color indexed="81"/>
            <rFont val="Tahoma"/>
            <family val="2"/>
          </rPr>
          <t>Prüfung auf elektromagnetische Verträglichkeit</t>
        </r>
        <r>
          <rPr>
            <sz val="8"/>
            <color indexed="81"/>
            <rFont val="Tahoma"/>
            <family val="2"/>
          </rPr>
          <t xml:space="preserve">
</t>
        </r>
      </text>
    </comment>
    <comment ref="BI7" authorId="0" shapeId="0">
      <text>
        <r>
          <rPr>
            <b/>
            <sz val="8"/>
            <color indexed="81"/>
            <rFont val="Tahoma"/>
            <family val="2"/>
          </rPr>
          <t>Sichtprüfung</t>
        </r>
        <r>
          <rPr>
            <sz val="8"/>
            <color indexed="81"/>
            <rFont val="Tahoma"/>
            <family val="2"/>
          </rPr>
          <t xml:space="preserve">
</t>
        </r>
      </text>
    </comment>
    <comment ref="BJ7" authorId="0" shapeId="0">
      <text>
        <r>
          <rPr>
            <b/>
            <sz val="8"/>
            <color indexed="81"/>
            <rFont val="Tahoma"/>
            <family val="2"/>
          </rPr>
          <t>Prüfung vor erster Inbetriebnahme
(schließt Inbetriebnahmeprüfungen durch zugelassene Stellen ein)</t>
        </r>
        <r>
          <rPr>
            <sz val="8"/>
            <color indexed="81"/>
            <rFont val="Tahoma"/>
            <family val="2"/>
          </rPr>
          <t xml:space="preserve">
</t>
        </r>
      </text>
    </comment>
    <comment ref="BK7" authorId="0" shapeId="0">
      <text>
        <r>
          <rPr>
            <b/>
            <sz val="8"/>
            <color indexed="81"/>
            <rFont val="Tahoma"/>
            <family val="2"/>
          </rPr>
          <t>Funktionsprüfung</t>
        </r>
        <r>
          <rPr>
            <sz val="8"/>
            <color indexed="81"/>
            <rFont val="Tahoma"/>
            <family val="2"/>
          </rPr>
          <t xml:space="preserve">
</t>
        </r>
      </text>
    </comment>
    <comment ref="BL7" authorId="0" shapeId="0">
      <text>
        <r>
          <rPr>
            <b/>
            <sz val="8"/>
            <color indexed="81"/>
            <rFont val="Tahoma"/>
            <family val="2"/>
          </rPr>
          <t>Praktische Prüfung unter Praxisbedingungen</t>
        </r>
        <r>
          <rPr>
            <sz val="8"/>
            <color indexed="81"/>
            <rFont val="Tahoma"/>
            <family val="2"/>
          </rPr>
          <t xml:space="preserve">
</t>
        </r>
      </text>
    </comment>
    <comment ref="BM7" authorId="0" shapeId="0">
      <text>
        <r>
          <rPr>
            <b/>
            <sz val="8"/>
            <color indexed="81"/>
            <rFont val="Tahoma"/>
            <family val="2"/>
          </rPr>
          <t>Prüfung relevanter Parameter für die Funktion</t>
        </r>
        <r>
          <rPr>
            <sz val="8"/>
            <color indexed="81"/>
            <rFont val="Tahoma"/>
            <family val="2"/>
          </rPr>
          <t xml:space="preserve">
</t>
        </r>
      </text>
    </comment>
  </commentList>
</comments>
</file>

<file path=xl/sharedStrings.xml><?xml version="1.0" encoding="utf-8"?>
<sst xmlns="http://schemas.openxmlformats.org/spreadsheetml/2006/main" count="12998" uniqueCount="3348">
  <si>
    <t>SEQ</t>
  </si>
  <si>
    <t>HAZARD</t>
  </si>
  <si>
    <t>SEVERITY</t>
  </si>
  <si>
    <t>TASK DESCRIPTION</t>
  </si>
  <si>
    <t>Prior to Safeguard Selection</t>
  </si>
  <si>
    <t>After Safeguard Installation</t>
  </si>
  <si>
    <t>PROBABILITY</t>
  </si>
  <si>
    <t>RISK INDEX</t>
  </si>
  <si>
    <t>Four Levels</t>
  </si>
  <si>
    <t>Five Levels</t>
  </si>
  <si>
    <t>PROJECT
PHASE</t>
  </si>
  <si>
    <t>-</t>
  </si>
  <si>
    <t>ITEM ID</t>
  </si>
  <si>
    <t>MACHINE OR SUB-PROCESS</t>
  </si>
  <si>
    <t>USER</t>
  </si>
  <si>
    <t>HAZARD CATEGORY</t>
  </si>
  <si>
    <t>CAUSE OR FAILURE MODE</t>
  </si>
  <si>
    <t>RISK LEVEL</t>
  </si>
  <si>
    <t>RISK MITIGATION</t>
  </si>
  <si>
    <t>STATUS</t>
  </si>
  <si>
    <t>PERSON
RESPONSIBLE</t>
  </si>
  <si>
    <t>COMMENTS</t>
  </si>
  <si>
    <t>Mechanical Equipment Room</t>
  </si>
  <si>
    <t>All Personnel</t>
  </si>
  <si>
    <t>Maintenance or operations / visiting</t>
  </si>
  <si>
    <t>All</t>
  </si>
  <si>
    <t>Critical</t>
  </si>
  <si>
    <t>Safety Officer</t>
  </si>
  <si>
    <t>Electrical Equipment Room</t>
  </si>
  <si>
    <t>Unsafe access and evacuation</t>
  </si>
  <si>
    <t>Noisy equipment</t>
  </si>
  <si>
    <t>Occasional</t>
  </si>
  <si>
    <t>Relocate access door from computer shop to electrical room.</t>
  </si>
  <si>
    <t>Jeff Barr</t>
  </si>
  <si>
    <t>ingress / egress</t>
  </si>
  <si>
    <t>Catastrophic</t>
  </si>
  <si>
    <t>Remote</t>
  </si>
  <si>
    <t>Consider moving tank outside.</t>
  </si>
  <si>
    <t>Improbable</t>
  </si>
  <si>
    <t>Slipping, contamination, fumes, fire</t>
  </si>
  <si>
    <t>Demarcation and verify clear space around equipment.</t>
  </si>
  <si>
    <t>1 to 21</t>
  </si>
  <si>
    <t>Probable</t>
  </si>
  <si>
    <t>Battery failure</t>
  </si>
  <si>
    <t>defective ground</t>
  </si>
  <si>
    <t>use GFCI outlets</t>
  </si>
  <si>
    <t>hose rupture</t>
  </si>
  <si>
    <t>Circuit breaker cabinets build on cement pads</t>
  </si>
  <si>
    <t>Use weatherproof cabinets, install lines far enough from breaker cabinets</t>
  </si>
  <si>
    <t>defective connection</t>
  </si>
  <si>
    <t>Oliver Wiecha</t>
  </si>
  <si>
    <t>Six Levels</t>
  </si>
  <si>
    <t>Fluid release or debris under pressure</t>
  </si>
  <si>
    <t>mechanical</t>
  </si>
  <si>
    <t>Computer Room</t>
  </si>
  <si>
    <t>Computer and Electronics Lab</t>
  </si>
  <si>
    <t>Computer room</t>
  </si>
  <si>
    <t>Bathroom</t>
  </si>
  <si>
    <t>Add floor drains in the bathroom next to the computer room to ensure drainage</t>
  </si>
  <si>
    <t>Kitchen</t>
  </si>
  <si>
    <t>Deck</t>
  </si>
  <si>
    <t>Add railing</t>
  </si>
  <si>
    <t>Add roof above deck exit</t>
  </si>
  <si>
    <t>Marginal</t>
  </si>
  <si>
    <t>Receiving area</t>
  </si>
  <si>
    <t>support building</t>
  </si>
  <si>
    <t>Contamination, fumes, fire</t>
  </si>
  <si>
    <t>Use wireless crane remote control for free positioning of operator</t>
  </si>
  <si>
    <t>use GFCI protected outlets</t>
  </si>
  <si>
    <t>install glass to enclose catwalk</t>
  </si>
  <si>
    <t xml:space="preserve">Delineate floor below catwalk to prevent storage of items below catwalk. Keep catwalk width to minimum </t>
  </si>
  <si>
    <t>Catwalk level</t>
  </si>
  <si>
    <t>Lower Enclosure</t>
  </si>
  <si>
    <t>include floor drainage and monitor pressure</t>
  </si>
  <si>
    <t>include hazardous storage area and emergency response kit</t>
  </si>
  <si>
    <t>delineate floor below hatch</t>
  </si>
  <si>
    <t>Delineate pathways in lower enclosure</t>
  </si>
  <si>
    <t>Maintenance or operations</t>
  </si>
  <si>
    <t>Procedural and add emergency response kit in that space</t>
  </si>
  <si>
    <t>fire, fumes</t>
  </si>
  <si>
    <t>Add ventilation, fire protection and eye wash station</t>
  </si>
  <si>
    <t>add interlock to allow door opening/closing only when platform lift stationed at this level</t>
  </si>
  <si>
    <t>M1M3 Hard Points</t>
  </si>
  <si>
    <t>Operations</t>
  </si>
  <si>
    <t>Glass Safety</t>
  </si>
  <si>
    <t>faulty mechanism generates a wrong Hard Point length detected by comparing the six hard points lengths</t>
  </si>
  <si>
    <t>If at least one hard point length is not right at the beginning of operation, the mirror is not raised from its park position. The hard point length is measured using the breakaway LVDT sensor and the actuator drive rotary encoder. If there is a sudden large change of length during operation, the mirror is lowered on the static supports automatically to protect the mirror and problem needs to be investigated.</t>
  </si>
  <si>
    <t>The air pressure in the hard points is suddenly above the operating pressure (125psi)</t>
  </si>
  <si>
    <t>One of the hard point load cells failed.</t>
  </si>
  <si>
    <t xml:space="preserve">Line continuity is monitored between the load cells and the acquisition electronics to identify broken connection cases. Before the start of the operations, a quick bump test is applied to verify the integrity of the load cells. This test moves the hard points a pre-determined amount to generate a predefined load. if the measured load value is different </t>
  </si>
  <si>
    <t>The air pressure for the 6 hard points is distributed via a common loop header. Only one pressure regulator is installed in that pneumatic loop so that if one of the hard point supply lines breaks, pressure is lost for all the hard points. A pressure sensor on that loop monitors the pressure. A safety valve is also used for protection. If the pressure is high before operation (10% higher than operation pressure), the mirror is not raised. If the pressure suddenly becomes high during operation, the mirror is lowered automatically on the static supports. This same system will help monitor low pressure incidents although glass safety is not a hazard when the pressure is lower than the operational pressure.</t>
  </si>
  <si>
    <t>Breakaway LVDT failure</t>
  </si>
  <si>
    <t>Rotary Encoder failure</t>
  </si>
  <si>
    <t>M1M3 Actuator</t>
  </si>
  <si>
    <t>Joe DeVries</t>
  </si>
  <si>
    <t xml:space="preserve">First, the design of the hard point breakaway mechanism will ensure that jamming has a very low probability: 1. Material selection and hardness ensures no galling between different components of the breakaway. All material CTEs will be identical or very close to each other to ensure no interferences from thermal expansion throughout the operating temperature range of the breakaway.
2. The upper piston will have enough engagement on the breakaway shaft so that the force to move it on the breakaway shaft during moment loading is within acceptable limits.                                                                                                                                                                           Second, the bump test done at the beginning of operation will be used to monitor over time the change of slope in the load cell measurements to ensure that the behavior of the breakaway mechanism is intact. If there is a change of behavior detected, the mirror will not be raised. </t>
  </si>
  <si>
    <t xml:space="preserve">The main possible cause identified for such a failure is electrical/electronics/cable failure. The consequence is a loss of knowledge of the hard point length (see hazard above). If this error is detected before operation, the mirror is not raised until the problem is fixed. If this error is detected during operation, the mirror position is acquired from the independent mirror location sensors  to lower the mirror on the static supports. </t>
  </si>
  <si>
    <t>Hard point drive run-away behavior</t>
  </si>
  <si>
    <t>Coded labeling on pipes and lines will be used inside the cell.</t>
  </si>
  <si>
    <t>By design, the maximum possible force generated by force actuator for the maximum pressure available is safe for the mirror. The actuator with the broken valve will be shutdown and operations can be continued.</t>
  </si>
  <si>
    <t>Air Compressor failure</t>
  </si>
  <si>
    <t>The system is designed with air compressor redundancy to be able to continue safe operations in case of failure of one of the air compressors. An air tank located in the cell will provide enough reserve during operations to accommodate the automatic change of air compressor.</t>
  </si>
  <si>
    <t>Ed Hileman</t>
  </si>
  <si>
    <t>The air distribution system is designed with multiple shut-off valves to isolate a piping failure and/or to bleed the system and the air pressure is monitored continuously at different levels. If the failure is detected in one of the main lines, the mirror will be lowered on the static supports. If only one actuator is affected, the actuator will be shutdown but operations will be continued.</t>
  </si>
  <si>
    <t>Force Actuator Power supply failure</t>
  </si>
  <si>
    <t>If the force actuator piston seal fails, there is no more force control from the actuator. Therefore, there is no glass safety involved but this actuator has to be shutdown.</t>
  </si>
  <si>
    <t>Force Actuator Piston Seal Failure</t>
  </si>
  <si>
    <t>Force actuator piston seizes or develops high friction</t>
  </si>
  <si>
    <t>Mirror Control System generates force pattern distribution that could harm the mirror</t>
  </si>
  <si>
    <t>Applied force exceeds commanded force</t>
  </si>
  <si>
    <t>Install stop bar along catwalk. Add structure to sturdy catwalk and install emergency stop in catwalk</t>
  </si>
  <si>
    <t>operations</t>
  </si>
  <si>
    <t>Insufficient exit due to bad storage layout</t>
  </si>
  <si>
    <t>construction</t>
  </si>
  <si>
    <t>The force distribution generated by the mirror support control system will be tested with a surrogate mirror to verify its behavior before installing the real mirror. An FEA analysis will be done to determine the force patterns that could stress the mirror, and the generated force pattern will be checked against the safety envelope determined by this analysis.</t>
  </si>
  <si>
    <t>use solid door</t>
  </si>
  <si>
    <t>Mirror Coating</t>
  </si>
  <si>
    <t>Coating</t>
  </si>
  <si>
    <t>Chemical</t>
  </si>
  <si>
    <t>Fumes concentration</t>
  </si>
  <si>
    <t>Toxic Chemical contact</t>
  </si>
  <si>
    <t>Toxic chemical fumes</t>
  </si>
  <si>
    <t>Mechanical</t>
  </si>
  <si>
    <t>Bump hazard</t>
  </si>
  <si>
    <t>Pinch hazard</t>
  </si>
  <si>
    <t>Personnel will be trained to use chemical gear adequately when required during the coating process. Rinse station and shower stations will be available in the coating area.</t>
  </si>
  <si>
    <t>John Andrew</t>
  </si>
  <si>
    <t>The air knife damages the mirror during deployment</t>
  </si>
  <si>
    <t>The air knife damages the mirror during lowering of boom</t>
  </si>
  <si>
    <t>The air knife damages the mirror because the mirror cart is not set at lowest elevation.</t>
  </si>
  <si>
    <t>Coating Area</t>
  </si>
  <si>
    <t>install shower + eye wash station at 2 opposite locations near coating area</t>
  </si>
  <si>
    <t>Pinch Hazard</t>
  </si>
  <si>
    <t>mirror cart or mechanism in motion</t>
  </si>
  <si>
    <t>Procedural - Flashing light and audible signal will be included in design of the main cleaning and coating systems when in motion</t>
  </si>
  <si>
    <t>Negligible</t>
  </si>
  <si>
    <t>Camera</t>
  </si>
  <si>
    <t>Trip Hazard</t>
  </si>
  <si>
    <t>Electrical</t>
  </si>
  <si>
    <t>Electric shock</t>
  </si>
  <si>
    <t>Possible wet area during usage of electric tools</t>
  </si>
  <si>
    <t>Use double insulated electrical tools and GFCI outlets</t>
  </si>
  <si>
    <t>Material</t>
  </si>
  <si>
    <t>Oxygen Depletion</t>
  </si>
  <si>
    <t>Confinement</t>
  </si>
  <si>
    <t>Glass hazard</t>
  </si>
  <si>
    <t>fall hazard</t>
  </si>
  <si>
    <t>Crane runs out with operator inside the white room</t>
  </si>
  <si>
    <t>Line rupture</t>
  </si>
  <si>
    <t>Fire</t>
  </si>
  <si>
    <t>Dismounting in Staging and Test area</t>
  </si>
  <si>
    <t>Camera Assembly Cart moved while camera attached to the crane</t>
  </si>
  <si>
    <t>Maintenance in White room or clean room</t>
  </si>
  <si>
    <t>Low oxygen by release of Nitrogen gas in enclosed room</t>
  </si>
  <si>
    <t>Maintenance in clean room</t>
  </si>
  <si>
    <t>Only one exit in the clean room that could be blocked</t>
  </si>
  <si>
    <t>Maintenance in all rooms</t>
  </si>
  <si>
    <t>Lenses break during maintenance (dropping, impact, lifting stress)</t>
  </si>
  <si>
    <t>Maintenance in white room</t>
  </si>
  <si>
    <t>Personel falls while on the white room roof to hook skylight cable to main crane</t>
  </si>
  <si>
    <t>Headache/Earing Loss</t>
  </si>
  <si>
    <t>Noisy equipment (air casters)</t>
  </si>
  <si>
    <t>Maintenance or operations in Camera Utility Room</t>
  </si>
  <si>
    <t>Refrigerant leakage</t>
  </si>
  <si>
    <t>Personel exposure to refrigerant due to insufficient protection</t>
  </si>
  <si>
    <t>Overturn</t>
  </si>
  <si>
    <t>Camera Cart overturn during earthquake</t>
  </si>
  <si>
    <t>Camera cart designed with brakes. These brakes will be activated before dismounting of the camera.</t>
  </si>
  <si>
    <t>addition of an emergency-only exit on the end wall of the clean room for emergency case only</t>
  </si>
  <si>
    <t xml:space="preserve">Concrete strength of at least 4000PSI and anchors or secure points to be provided in white room (to be defined by camera team) </t>
  </si>
  <si>
    <t>Op. Manager</t>
  </si>
  <si>
    <t>Dome</t>
  </si>
  <si>
    <t>Dome moves when platform lift is at highest level</t>
  </si>
  <si>
    <t>Calibration Screen Operation</t>
  </si>
  <si>
    <t>Interference with telescope mount</t>
  </si>
  <si>
    <t>Shutter Closure</t>
  </si>
  <si>
    <t>Lack of electrical power or slip ring damage</t>
  </si>
  <si>
    <t>Weather Damage</t>
  </si>
  <si>
    <t>Tripping over umbilical or other items during camera transfer to camera cart</t>
  </si>
  <si>
    <t>procedural. If rails are required, they should be embedded.</t>
  </si>
  <si>
    <t>O. Wiecha</t>
  </si>
  <si>
    <t>Ventilation and Installation of Oxygen level detectors. Oxygen Detectors power is from UPS system.</t>
  </si>
  <si>
    <t>Exposed lenses are covered. Use of safety glasses during dismounting. Procedures and lifting equipment pre-qualified.</t>
  </si>
  <si>
    <t>Use hoist installed in a recess inside the ceiling</t>
  </si>
  <si>
    <t>High pressure pipe ruptures (refrigerant ~350PSI)</t>
  </si>
  <si>
    <t>high pressure pipes will be secured to the wall and pipes have high safety factor.</t>
  </si>
  <si>
    <t>Maintenance or operations in white room or staging area</t>
  </si>
  <si>
    <t>Heat smoke damage to camera. Inadequate extinguisher available in case of fire</t>
  </si>
  <si>
    <t xml:space="preserve">Limit and control combustible material. Specify CO2 fire extinguisher at appropriate locations. Investigate smoke sensors types (high sensitivity) </t>
  </si>
  <si>
    <t>Maintenance or operations in clean room</t>
  </si>
  <si>
    <t>Cleaning of filter (TBD)</t>
  </si>
  <si>
    <t>Subgroup</t>
  </si>
  <si>
    <t>Facility</t>
  </si>
  <si>
    <t>CAUSE</t>
  </si>
  <si>
    <t>High</t>
  </si>
  <si>
    <t>Serious</t>
  </si>
  <si>
    <t>Medium</t>
  </si>
  <si>
    <t>total</t>
  </si>
  <si>
    <t>Low</t>
  </si>
  <si>
    <t>M1M3</t>
  </si>
  <si>
    <t>Dome motion</t>
  </si>
  <si>
    <t>Rear Doors</t>
  </si>
  <si>
    <t>Mechanical problem with drives</t>
  </si>
  <si>
    <t>Electrical shock</t>
  </si>
  <si>
    <t>Dome Maintenance</t>
  </si>
  <si>
    <t>Power ON during slip ring maintenance</t>
  </si>
  <si>
    <t>Pinching</t>
  </si>
  <si>
    <t>Dome moving during maintenance</t>
  </si>
  <si>
    <t>Dome/crane operation</t>
  </si>
  <si>
    <t xml:space="preserve">Light/wind screen </t>
  </si>
  <si>
    <t>Dropped tools hit the mirrors</t>
  </si>
  <si>
    <t>Dropped tools hit personnel</t>
  </si>
  <si>
    <t>Falling outdoors from dome</t>
  </si>
  <si>
    <t>Shutter doors seal leaks and rain drops on mirrors</t>
  </si>
  <si>
    <t>Camera Rooms</t>
  </si>
  <si>
    <t>Cam. Rooms</t>
  </si>
  <si>
    <t>Total</t>
  </si>
  <si>
    <t>Hazard Distribution</t>
  </si>
  <si>
    <t>Noise / Vibration</t>
  </si>
  <si>
    <t>Others</t>
  </si>
  <si>
    <t>Hazard Types</t>
  </si>
  <si>
    <t>M2</t>
  </si>
  <si>
    <t>M2 integration in telescope</t>
  </si>
  <si>
    <t>Telescope is in locked state (no motion possible).</t>
  </si>
  <si>
    <t>Telescope moves while M2 assembly attached to the crane</t>
  </si>
  <si>
    <t>M2 assembly rotates while on the crane</t>
  </si>
  <si>
    <t>High stress in the glass during load transfer</t>
  </si>
  <si>
    <t>Falling from top end</t>
  </si>
  <si>
    <t>Operator forgets to disconnect power cable to actuators</t>
  </si>
  <si>
    <t>M2 Hexapod leg failure</t>
  </si>
  <si>
    <t>M2 mirror hits the cell during integration/removal because not centered</t>
  </si>
  <si>
    <t>Mirror drops in the cell during detachment of the actuators from the mirror pads</t>
  </si>
  <si>
    <t>Mirror back surface hits actuators during installation</t>
  </si>
  <si>
    <t>M2 integration</t>
  </si>
  <si>
    <t>Maintenance</t>
  </si>
  <si>
    <t>M2 cell back panel falls down during maintenance</t>
  </si>
  <si>
    <t>D. Neill</t>
  </si>
  <si>
    <t>J. Andrew</t>
  </si>
  <si>
    <t>Mount</t>
  </si>
  <si>
    <t>Cabinets are protected against liquid spraying and no piping is above electrical area</t>
  </si>
  <si>
    <t>M2 mirror support system design</t>
  </si>
  <si>
    <t>OD aperture ring hits mirror during removal</t>
  </si>
  <si>
    <t>Tool bouncing on maintenance platform falls on mirror</t>
  </si>
  <si>
    <t>Mirror lifter legs hit the mirror during installation</t>
  </si>
  <si>
    <t>Stress in mirror exceeds 1000 psi during operation</t>
  </si>
  <si>
    <t>M2 Mirror cart moves when transferring M2 assembly to dome crane</t>
  </si>
  <si>
    <t>Bad placement of hands during mirror rotation on cart (horizontal-vertical)</t>
  </si>
  <si>
    <t>Pinching during locking pin insertion on cart</t>
  </si>
  <si>
    <t>Falling down while accessing the Hexapod to M2 mirror cell bolts (access is limited)</t>
  </si>
  <si>
    <t>M2 mirror removal</t>
  </si>
  <si>
    <t>M2 Mirror tangent link pad failure during removal</t>
  </si>
  <si>
    <t>Fall protection is required before accessing integrating structure. Handles are provided on integrating structure and tie off points are available on top end.</t>
  </si>
  <si>
    <t>L1 Cover installation/Removal</t>
  </si>
  <si>
    <t>Loss of balance while on platform</t>
  </si>
  <si>
    <t>Cover is dropped due to heavy weight, difficulty to handle or slippery surface</t>
  </si>
  <si>
    <t>Cover hits the L1 front surface during installation/removal</t>
  </si>
  <si>
    <t>Cover is dropped during installation/removal</t>
  </si>
  <si>
    <t>Camera rotator rotates during L1 cover installation/removal incurring contact between the L1 cover and the L1 front surface.</t>
  </si>
  <si>
    <t>Telescope motion during L1 cover installation/removal</t>
  </si>
  <si>
    <t>L1 cover exceeds camera maximum envelope diameter</t>
  </si>
  <si>
    <t>L1 cover falls from camera after installation</t>
  </si>
  <si>
    <t>M1M3 mirror cover opens/closes during L1 cover installation/removal.</t>
  </si>
  <si>
    <t>Filter change</t>
  </si>
  <si>
    <t>Camera rotator rotates during filter changer operation incurring problem for filter.</t>
  </si>
  <si>
    <t>Camera carousel rotates during filter changer operation incurring problem for filter.</t>
  </si>
  <si>
    <t>Personnel hands on rails during L1 cover installation/removal</t>
  </si>
  <si>
    <t>Personnel hands on camera during filter changer installation/removal</t>
  </si>
  <si>
    <t>Filter is not well positioned during operation</t>
  </si>
  <si>
    <t>Filter falls from filter changer during operation</t>
  </si>
  <si>
    <t>Auto Changer</t>
  </si>
  <si>
    <t>Filter is stuck inside auto changer</t>
  </si>
  <si>
    <t>Shutter Removal</t>
  </si>
  <si>
    <t>Unsafe evacuation</t>
  </si>
  <si>
    <t>Dropped screw inside mechanism</t>
  </si>
  <si>
    <t>Utility Trunk</t>
  </si>
  <si>
    <t>Loss of balance while on 5m high ladder</t>
  </si>
  <si>
    <t>Camera Removal</t>
  </si>
  <si>
    <t>L1 cover interferes with the M1M3 mirror cover after installation</t>
  </si>
  <si>
    <t>Deployable Platform Access</t>
  </si>
  <si>
    <t>Deployable platform hits M2 mirror due to flexure or earthquake</t>
  </si>
  <si>
    <t>Rotator Access</t>
  </si>
  <si>
    <t>Hexapod Access</t>
  </si>
  <si>
    <t>M2 mirror hits camera due to M2 hexapod motion during camera removal</t>
  </si>
  <si>
    <t>Hose rupture due to out-of-phase angle rotation between the camera rotator and the camera cable wrap</t>
  </si>
  <si>
    <t>cable failure</t>
  </si>
  <si>
    <t>cable failure due to out-of-phase angle rotation between the camera rotator and the camera cable wrap</t>
  </si>
  <si>
    <t>Camera rotation</t>
  </si>
  <si>
    <t>M2 on-telescope maintenance</t>
  </si>
  <si>
    <t>Deployable platform hits Camera due to interference during deployment</t>
  </si>
  <si>
    <t>Unexpected rotator motion during rotator access/ maintenance</t>
  </si>
  <si>
    <t>Unexpected hexapod motion during hexapod access/ maintenance</t>
  </si>
  <si>
    <t>Unexpected M2 hexapod motion during M2 cell access/ maintenance</t>
  </si>
  <si>
    <t>Ingress/egress</t>
  </si>
  <si>
    <t>Mount/Pier</t>
  </si>
  <si>
    <t>Personnel Falling</t>
  </si>
  <si>
    <t>These hazards are not counted in the total hazard count because</t>
  </si>
  <si>
    <t>they are included in the mount and pier hazard tab</t>
  </si>
  <si>
    <t>Do NOT modify here. These are just links to the mount and pier worksheet</t>
  </si>
  <si>
    <t>linked to camera on telescope</t>
  </si>
  <si>
    <t>hose overstressed due to high torque applied by rotator or cable wrap drives</t>
  </si>
  <si>
    <t>Camera hits M2 mirror due to Camera hexapod motion during M2 on-telescope maintenance in its special access configuration.</t>
  </si>
  <si>
    <t>Telescope maintenance</t>
  </si>
  <si>
    <t>Unexpected mount motion during maintenance</t>
  </si>
  <si>
    <t>Loss of balance because one foot on fixed floor and one foot on moving floor.</t>
  </si>
  <si>
    <t>Personnel falls in recessed mount floor</t>
  </si>
  <si>
    <t>Maintenance on perimeter walkway</t>
  </si>
  <si>
    <t>Personnel located on perimeter walkway is hit by cables or other component located too low during a mount motion.</t>
  </si>
  <si>
    <t>Maintenance in the pier</t>
  </si>
  <si>
    <t>Personnel exit from pier using the hatch in the telescope floor while the telescope is moving in elevation</t>
  </si>
  <si>
    <t>Personnel falls down inside the pier because hatch was left open or telescope starts moving in azimuth while personnel is using the hatch.</t>
  </si>
  <si>
    <t>Personnel falls while removing the bolts holding camera assembly to telescope top end</t>
  </si>
  <si>
    <t>M2 Removal</t>
  </si>
  <si>
    <t>Personnel falls while removing the bolts holding M2 assembly to telescope top end</t>
  </si>
  <si>
    <t>Personnel stays too close to camera assembly when camera assembly is coming out of guide rods.</t>
  </si>
  <si>
    <t>Guide rods are too short and camera assembly is not guided all the way before coming out of the telescope top end.</t>
  </si>
  <si>
    <t>Guide rods fall during installation</t>
  </si>
  <si>
    <t>M1M3 Removal</t>
  </si>
  <si>
    <t xml:space="preserve">Personnel in precarious situation to access camera assembly lifter to balance camera assembly while system is hanging on the crane. </t>
  </si>
  <si>
    <t>Capacitor bank</t>
  </si>
  <si>
    <t>Electrocution</t>
  </si>
  <si>
    <t>collapse of charged capacitors due to crash or earthquake.</t>
  </si>
  <si>
    <t>Capacitors are not fully discharged before personnel access.</t>
  </si>
  <si>
    <t>Floor loading will be indicated directly on the telescope maintenance platform floor</t>
  </si>
  <si>
    <t>Ladder to access pier from the telescope floor is not parked before a  telescope azimuth motion.</t>
  </si>
  <si>
    <t>Personnel falls down inside the pier because hatch was left open.</t>
  </si>
  <si>
    <t>The M1M3 transport cover hanging on the crane is lowered to the floor while personnel is below.</t>
  </si>
  <si>
    <t>The M1M3 mirror cart is moved under the M1M3 mirror cell while personnel is located behind the M1M3 mirror cell.</t>
  </si>
  <si>
    <t>Personnel need access to top level floor in the pier for telescope maintenance next to the capacitor bank cabinets.</t>
  </si>
  <si>
    <t>Coolant leak inside the capacitor bank cabinets</t>
  </si>
  <si>
    <t>M2 Baffle hits the mount during removal or installation.</t>
  </si>
  <si>
    <t>collision hazard</t>
  </si>
  <si>
    <t>camera</t>
  </si>
  <si>
    <t>Camera Rotator</t>
  </si>
  <si>
    <t>Camera Hexapod</t>
  </si>
  <si>
    <t>M2 hexapod</t>
  </si>
  <si>
    <t>M1M3 mirror cover</t>
  </si>
  <si>
    <t>#</t>
  </si>
  <si>
    <t>See Camera Rooms for hazards linked to the camera rooms</t>
  </si>
  <si>
    <t xml:space="preserve">Cabinets will be air-cooled and the exiting heated air is cooled after leaving the cabinets by heat exchanger. </t>
  </si>
  <si>
    <t>"Electrical Arcing"</t>
  </si>
  <si>
    <t>Falling during snow/ice cleaning on shutter doors</t>
  </si>
  <si>
    <t>Rear Doors Opening Size</t>
  </si>
  <si>
    <t>Falling</t>
  </si>
  <si>
    <t>Dome Crane Stowing</t>
  </si>
  <si>
    <t>Telescope moves before crane in stow position (bridge and hook)</t>
  </si>
  <si>
    <t>Dome crane moving during telescope operation</t>
  </si>
  <si>
    <t>Dome is not in position when platform lift roof rises</t>
  </si>
  <si>
    <t>Rear doors are opened when dome not in position</t>
  </si>
  <si>
    <t>Base Facility</t>
  </si>
  <si>
    <t>M1M3 Cart</t>
  </si>
  <si>
    <t>Dome Crane</t>
  </si>
  <si>
    <t>Dome crane collides with light/wind screen</t>
  </si>
  <si>
    <t>Dome Maintenance using Man-Lift</t>
  </si>
  <si>
    <t>Dome motion while personnel using Man-lift</t>
  </si>
  <si>
    <t>Dome rotation during M1M3 mirror removal due to outside forces (wind)</t>
  </si>
  <si>
    <t>TMA</t>
  </si>
  <si>
    <t>Camera-On-Telescope</t>
  </si>
  <si>
    <t>Cam-on-Tel</t>
  </si>
  <si>
    <t>M2 Cover or M2 baffle hits mirror during installation/removal</t>
  </si>
  <si>
    <t>Interlock</t>
  </si>
  <si>
    <t>Design</t>
  </si>
  <si>
    <t>Procedure</t>
  </si>
  <si>
    <t>Personnel</t>
  </si>
  <si>
    <t>Mitigation Type</t>
  </si>
  <si>
    <t>x</t>
  </si>
  <si>
    <t>Row Labels</t>
  </si>
  <si>
    <t>Grand Total</t>
  </si>
  <si>
    <t>Column Labels</t>
  </si>
  <si>
    <t>Count of RISK INDEX</t>
  </si>
  <si>
    <t>Percent</t>
  </si>
  <si>
    <t>(All)</t>
  </si>
  <si>
    <t>Hearing protection and training if needed, procure equipment that has less than 90dBa.</t>
  </si>
  <si>
    <t>Use of special oils for hydraulic or oil systems, install fire suppression system(s). Use low combustion and/or fire retardant materials. Fire separation in wall penetrations and fire rated doors.</t>
  </si>
  <si>
    <t>Oil collecting pans and drainage system for hydraulic and oil based equipment.</t>
  </si>
  <si>
    <t>Provide machine guarding for exposed moving parts on mechanical systems.</t>
  </si>
  <si>
    <t>Devise a piping demarcation plan.</t>
  </si>
  <si>
    <t>Use sealed batteries and enclosed cabinets.</t>
  </si>
  <si>
    <t>Add eye wash station in the electrical equipment room.</t>
  </si>
  <si>
    <t>Design higher lighting requirements.</t>
  </si>
  <si>
    <t>Mark floor to maintain proper clearance of 30 inches and mark electrical cabinets with ARC Flash warnings.</t>
  </si>
  <si>
    <t>Use double insulated power supplies (HiPot tested), PDUs and grounded racks.</t>
  </si>
  <si>
    <t>Add ventilation or portable fume filter.</t>
  </si>
  <si>
    <t>Operation done in facility shop- add electrical bench in facility shop + ventilation - no storage of chemicals in this lab.</t>
  </si>
  <si>
    <t>Build recessed floor to avoid a step (which is also useful for installing hardware in that room).</t>
  </si>
  <si>
    <t>Use modern gas type of fire suppression safe on people, clear to see thru and safe for computer hardware.</t>
  </si>
  <si>
    <t>Use sound proof material for computer room.</t>
  </si>
  <si>
    <t>use lightweight material with fire retardant for receiving area ceiling cover</t>
  </si>
  <si>
    <t>Design changed: air casters are not used. Instead rubber wheels will be used.</t>
  </si>
  <si>
    <t xml:space="preserve">Limit and control combustible material. Specify CO2 fire extinguisher at appropriate locations. Investigate smoke sensors types (high sensitivity). </t>
  </si>
  <si>
    <t>Ventilation and Installation of Oxygen level detectors and addition of pipe in the wall for possible evacuation of gases outside of the building.</t>
  </si>
  <si>
    <t xml:space="preserve">Dome track and bogies will be guarded to prevent unintended access.  </t>
  </si>
  <si>
    <t>Hard stop will be installed  on crane rails to limit the travel range of the crane and avoid any possible interference.</t>
  </si>
  <si>
    <t>The terminal blocks and the drive amplifiers will be insulated to protect from possible contact. When power is turned off, the capacitor bank will be grounded by design. The cabinets will be locked and interlocks will be attached to the front of the cabinets on the outside. A discharge procedure will be required before accessing the capacitors. Voltage monitoring will be provided on the front of the cabinets. Temperature inside the cabinets will be monitored. Warning signs will be posted on each cabinet.</t>
  </si>
  <si>
    <t>The telescope locking pins will have to be engaged which will disable elevation drives and the azimuth drive is de-energized for this operation. Only in this condition will the interlock system enable power to the deployable platforms.</t>
  </si>
  <si>
    <t>The deployable platforms will be designed to keep enough clearance from the M2 mirror to avoid any possibility of contact with the M2 mirror. In addition, soft padding material will be installed on the deployable platforms at the locations where contact could happen.</t>
  </si>
  <si>
    <t>Platform edges are designed with shields (toe boards) to stop objects from falling off the platform.</t>
  </si>
  <si>
    <t>The deployable platforms will be designed to keep enough clearance from the Camera to avoid any possibility of contact with the Camera. In addition, soft padding material will be installed on the deployable platforms at the locations where contact could happen.</t>
  </si>
  <si>
    <t>A device will be designed between the camera rotator and the camera cable wrap to stop their rotation in case of large angle difference. In addition, a torque limiter will be included in the camera rotator and camera cable wrap to limit the torque available.</t>
  </si>
  <si>
    <t>A device will be designed between the camera rotator and the camera cable wrap to stop their rotation in case of large angle difference.</t>
  </si>
  <si>
    <t>The torque available will be limited by design.</t>
  </si>
  <si>
    <t>An automated warning system will be used before any motion of the mount during maintenance.</t>
  </si>
  <si>
    <t>The mount floor will be visually different from the facility floor and markings will be installed on the facility floor to delineate the different surfaces and provide safe access.</t>
  </si>
  <si>
    <t>The recessed mount floor will have railing around it to stop personnel from falling. If railing is removed for maintenance, a temporary barrier will be installed to replace the railing.</t>
  </si>
  <si>
    <t xml:space="preserve">All cables and other components of the mount will be located as high as possible to minimize any possible contact with personnel standing on the perimeter walkway. Personnel will not be allowed on the perimeter walkway when telescope is moving. </t>
  </si>
  <si>
    <t>The hatch will be located outside of the telescope sweeping volume when moving in elevation. The hatch will be marked with "stand clear" signage or equivalent.</t>
  </si>
  <si>
    <t>Hatches are in locations that are difficult to access unintentionally.</t>
  </si>
  <si>
    <t>Tie off points will be available where the top end panels are located. Personnel will be required to wear fall protection equipment.</t>
  </si>
  <si>
    <t>A small motor will be available on camera assembly lifter to adjust center of gravity of the system remotely while the camera is hanging on the crane without requiring personnel to access the lifter.</t>
  </si>
  <si>
    <t>Personnel will be required to clear area around camera assembly before the camera assembly is free from the guide rods.</t>
  </si>
  <si>
    <t>Guide rods will be long enough to ensure the camera support assembly will be guided all the way until clear from the telescope top end. The guide rods length will be long enough to include the L1 cover mounted in front of the L1 lens.</t>
  </si>
  <si>
    <t>Guide rods will be installed/removed using the crane and rigged with twin straps.</t>
  </si>
  <si>
    <t>Tie off points will be available on the top end actuator reinforcement bracket. Personnel will be required to wear fall protection equipment.</t>
  </si>
  <si>
    <t>A small section of the middle light baffle will be removable to hook the M2 baffle to the mount using the crane. Installation/removal of that small baffle section will be done with the telescope pointing at zenith.</t>
  </si>
  <si>
    <t>The M2 baffle will be first removed from the M2 assembly and attached to the mount using the crane. Installation/removal of the M2 assembly will be practiced using surrogate mass before using the real M2 assembly. Laser tracker and cherry picker will be used to help guide the M2 assembly above the mount.</t>
  </si>
  <si>
    <t>Personnel will be required to stay away from the suspended load hanging on the crane at all times.</t>
  </si>
  <si>
    <t>Personnel will be required to not be behind the M1M3 mirror cell when the M1M3 mirror cart is moving under the M1M3 mirror cell. A warning will be issued before moving the M1M3 cart.</t>
  </si>
  <si>
    <t>Hard stops will be located at the end of the rails to stop the M1M3 mirror cell cart  motion.</t>
  </si>
  <si>
    <t>During operation, the capacitor bank system will be a closed safe system. Surplus capacitors will be included in the cabinets to accommodate the expected failure rate of the capacitors without personnel intervention required for the duration of the survey.</t>
  </si>
  <si>
    <t>Fuses will be included in the design to protect the equipment and the lines between the capacitors will be insulated with non combustible material. Sturdy cabinets will be used to house the capacitor banks.</t>
  </si>
  <si>
    <t>Personnel are required to wear fall protection equipment before using the L1 extension platforms.</t>
  </si>
  <si>
    <t>The 1-piece L1 cover is expected to be light to be handled by one person (~25kg) and designed with handles for manual transport. The cover will also have a tether to be carried by the dome crane.</t>
  </si>
  <si>
    <t>The cover will be attached to the crane using the tether line to support the cover during installation/removal.</t>
  </si>
  <si>
    <t>The cover will be made of plastic or covered with plastic to avoid direct contact of L1 surface with metal.</t>
  </si>
  <si>
    <t>The telescope pins will be engaged and the azimuth and elevation drives will be de-energized and locked out during this operation.</t>
  </si>
  <si>
    <t>The L1 cover will not exceed camera maximum envelope diameter to allow installation/removal through the M2 center hole. Handles and other necessary features will be added on the front of the cover. Tether line will be removable from the cover.</t>
  </si>
  <si>
    <t>The L1 cover will include an attachment mechanism to ensure secure connection to camera. As the L1 cover may stay on the camera during telescope motions, this connection will be tight enough to link solidly the cover to the camera.</t>
  </si>
  <si>
    <t>The L1 cover will be designed to not interfere with the M1M3 cover.</t>
  </si>
  <si>
    <t>Enough space will be kept between rails and camera to avoid pinching against the rails.</t>
  </si>
  <si>
    <t>The camera rotator will be locked out before starting this operation. (means to de-energize addressed in Mount 5)</t>
  </si>
  <si>
    <t>Interlock internal to the camera will prevent camera carousel rotation.</t>
  </si>
  <si>
    <t xml:space="preserve">Filter changer will be enclosed and handles will be designed on the filter changer for guiding. </t>
  </si>
  <si>
    <t>Limit switches will indicate position of filter and filter changer will have see-through port for personnel to visually assess the filter position.</t>
  </si>
  <si>
    <t>Cover will be installed at the bottom of the filter changer to ensure that the filter can not fall from the filter changer. The cover will be designed to support the load of the filter.</t>
  </si>
  <si>
    <t>The auto changer will be designed to be removable with a filter inside it.</t>
  </si>
  <si>
    <t>L1 extension will not be used/extended for this operation.</t>
  </si>
  <si>
    <t>Fire retardant material will be used.</t>
  </si>
  <si>
    <t>Tools with lanyards will be used during this operation.</t>
  </si>
  <si>
    <t>Depending on the shutter removal angle, a 5m high ladder may be required to access the bottom of the camera to mount rails for dismounting the shutter. Fall protection will be required for this operation.</t>
  </si>
  <si>
    <t>Captive screws will be used throughout this area.</t>
  </si>
  <si>
    <t>An additional cover will be installed between both platform shields to protect the M2 mirror.</t>
  </si>
  <si>
    <r>
      <t xml:space="preserve">During routing of pressurized air lines, tubing is attached to cell to reduce risk of </t>
    </r>
    <r>
      <rPr>
        <u/>
        <sz val="11"/>
        <color theme="1"/>
        <rFont val="Calibri"/>
        <family val="2"/>
        <scheme val="minor"/>
      </rPr>
      <t>slapping around</t>
    </r>
    <r>
      <rPr>
        <sz val="11"/>
        <color theme="1"/>
        <rFont val="Calibri"/>
        <family val="2"/>
        <scheme val="minor"/>
      </rPr>
      <t xml:space="preserve"> in case of connection failure. Each actuator will have only one input pressurized line.</t>
    </r>
  </si>
  <si>
    <t>Dryer(s) will be installed with air compressors. Drains at low points in the air supply line will be added on main air ring header for water evacuation.</t>
  </si>
  <si>
    <r>
      <t>Monitoring of load cell measurements while the mirror is lowered on the static supports will be done to continuously check on the piston health. Abnormal load cell measurements will be used to detect potential change in piston behavior and for inspection/change of the actuator.</t>
    </r>
    <r>
      <rPr>
        <i/>
        <sz val="11"/>
        <color indexed="8"/>
        <rFont val="Calibri"/>
        <family val="2"/>
      </rPr>
      <t xml:space="preserve"> If a piston is stuck, the mirror can still be lowered on the static support as the maximum force that can be generated by the actuator is safe for the mirror (To be verified by Ed analysis).</t>
    </r>
  </si>
  <si>
    <t xml:space="preserve">Proximity switches will define the range of motion of the hard point drive mechanism. When the switches are actuated, the power to the drive is cut. If the switches fail, the drive will stall when it reaches the mechanical stops. The breakaway driven by the mechanism is also designed with a longer range of travel than the drive mechanism so that it will not reach any limit before the motor stalls. </t>
  </si>
  <si>
    <t>Each of the hard points is designed with its own drive power supply. If one drive mechanism has failed, the breakaway mechanism will breakaway by design when the mirror is lowered so that the mirror is safe.</t>
  </si>
  <si>
    <t>If the rotary encoder on the drive mechanism fails, the LVDT located on the actuator drive can be used as a redundant sensor.</t>
  </si>
  <si>
    <t>If the lower flexure breaks or mechanically fails, its lateral motion is constrained by the counterweight to limit the rotation range of motion of the upper flexure. The upper flexure rotation capacity is also designed to exceed this potential rotation range. If the upper flexure breaks, no large motion are expected because the hard point is balanced. A broken flexure will be detected during the bump test before the mirror is raised as the stiffness is very low in case of flexure failure. This test will also detect partial flexure degradation prior to total failure. Discrepant measurements will be followed by inspection inside the cell to verify the integrity of the flexures. The mirror can not be raised until the problem is resolved.</t>
  </si>
  <si>
    <t>Tag lined are used to restrain possible rotation and glass is covered with protective cover.</t>
  </si>
  <si>
    <t>Tangent links and axial actuators are active during load transfer.</t>
  </si>
  <si>
    <t>Cart is equipped with brakes to hold it in position.</t>
  </si>
  <si>
    <t>Protective shields are added to the cart where necessary.</t>
  </si>
  <si>
    <t>Locking pin design forbids user to insert his finger inside hole.</t>
  </si>
  <si>
    <t>Fall protection equipment is required during operation. Design provides anchor points for personnel fall protection.</t>
  </si>
  <si>
    <t>Cover and Baffle designed with protective padding.</t>
  </si>
  <si>
    <t xml:space="preserve">Distance of 100mm is required between the mirror and the edge of the platform. </t>
  </si>
  <si>
    <t>Platform edges designed with shields to stop items from falling off the platform.</t>
  </si>
  <si>
    <t>Fall protection is required and chains are used for protection where railing can not be installed. Lexan shield is translucent and not transparent to reduce vertigo.</t>
  </si>
  <si>
    <t>Removal procedure will be written and electronics will be located inside cell if enough space is available.</t>
  </si>
  <si>
    <t>Addition of wire rope between M2 cell and integrating structure as back-up link to hold cell and actuator.</t>
  </si>
  <si>
    <t>Delrin is installed on the inside of the cell OD and on the cell ID for protection if misaligned.</t>
  </si>
  <si>
    <t>Lifter legs are designed to be positioned away from the mirror during installation.</t>
  </si>
  <si>
    <t>During mirror integration with the cell, the actuators are positioned to avoid contact with the mirror.</t>
  </si>
  <si>
    <t>Mirror is lowered on 12 support safety stops before detachment of the actuators.</t>
  </si>
  <si>
    <t>Back panels are designed to be lightweight to be handled easily by one person.</t>
  </si>
  <si>
    <t>Force limiting mechanism is designed into the actuators and mirror pads to avoid high stress to mirror.</t>
  </si>
  <si>
    <t>Safety stops are included in aperture ring design.</t>
  </si>
  <si>
    <t>Mirror lifter will be designed to include additional structure to retain mirror in case of pad failure.</t>
  </si>
  <si>
    <t>Personnel will be trained to use face masks and respirators adequately when required during the coating process.</t>
  </si>
  <si>
    <t>The air knife is design with mechanical stops to limit the vertical movement range.</t>
  </si>
  <si>
    <t>The bridge is stored along the coating chamber before deployment of the air knife and is not needed during final rinse. The bridge is equipped with brakes to stop any accidental motion.</t>
  </si>
  <si>
    <t>The mirror cart motion will be activated by operator using a "dead-man" switch to stop motion in case of operator problem.</t>
  </si>
  <si>
    <t>``</t>
  </si>
  <si>
    <t>Count of Interlock</t>
  </si>
  <si>
    <t>There is no mirror safety involved as the maximum force generated by a force actuator is safe for the mirror. However, this actuator will be shutdown during night operations to be fixed/replaced the next day.</t>
  </si>
  <si>
    <t>There will be a single redundant power supply to power all the force actuators. In case the first power supply fails, the second one continues to provide power with no interruption. If both fail, then the mirror lowers onto the static support.</t>
  </si>
  <si>
    <t>TS-061</t>
  </si>
  <si>
    <t>TS-059</t>
  </si>
  <si>
    <t>TS-063</t>
  </si>
  <si>
    <t>Integration</t>
  </si>
  <si>
    <t>The M1M3 mirror integration with the mirror cell is first done at vendor (SOML) with personnel and integration procedure already established. LSST Personnel will be trained during that integration and procedure corrected if required. The same procedure will be used on the summit with the trained LSST personnel.</t>
  </si>
  <si>
    <t>TS-065</t>
  </si>
  <si>
    <t>M1M3 overstress due to coating differential pumping error</t>
  </si>
  <si>
    <t>Summit Facility will be designed to IBC and Chilean Normas for the appropriate seismic zone where the telescope is built.</t>
  </si>
  <si>
    <t>TS-056</t>
  </si>
  <si>
    <t>TS-062</t>
  </si>
  <si>
    <t>The magnetron damages the mirror during deployment</t>
  </si>
  <si>
    <t>TS-052</t>
  </si>
  <si>
    <t>The M1M3 mirror cell cart moves too far under the telescope.</t>
  </si>
  <si>
    <t>M2 Assembly hits the mount or M2 baffle during removal or installation.</t>
  </si>
  <si>
    <t>TS-064</t>
  </si>
  <si>
    <t>M1M3 mirror damage during integration/removal with mirror cell</t>
  </si>
  <si>
    <t>The mirror cart will be first tested and calibrated for even lifting. Load cells will be included in the design of the mirror cart to monitor the load at each of the four lifting jacks.  The mirror cell with the surrogate mirror will be used to determine the limits for integration/removal.</t>
  </si>
  <si>
    <t>TS-67, TS-68</t>
  </si>
  <si>
    <t>TS-054; TS-066; TS-058</t>
  </si>
  <si>
    <t>The coating chamber jacks fail during M1M3 installation in chamber or after coating preventing raising of the chamber.</t>
  </si>
  <si>
    <t>TS-048, TS-050</t>
  </si>
  <si>
    <t>TS-047, TS-051</t>
  </si>
  <si>
    <t>Risk Register</t>
  </si>
  <si>
    <t>RISK Register</t>
  </si>
  <si>
    <t>Telescope moves in elevation during/after deployment of platforms</t>
  </si>
  <si>
    <t>pmo-257</t>
  </si>
  <si>
    <t>Dome motion while personnel on dome platform</t>
  </si>
  <si>
    <t>Unexpected Light/Wind Screen motion when personnel is on the dome platform.</t>
  </si>
  <si>
    <t>lower levels platform lift door opened before complete arrival of platform lift</t>
  </si>
  <si>
    <t>Platform lift control system will prevent rear doors opening until complete arrival of the platform lift. Procedural - training, equipment selection</t>
  </si>
  <si>
    <t xml:space="preserve">Boom is attached to building column and is out of the way when in storage position. The design will include a locking system on the rinse boom to ensure that it is stowed when not in use.  </t>
  </si>
  <si>
    <t>Telescope operations started before personnel exit pier or personnel access the pier during telescope operations.</t>
  </si>
  <si>
    <t>At least 2 ways out will be provided to exit the pier. The space inside the pier is considered a restricted access space. Procedures will be developed to restrict access, monitor entry and occupancy by interlock, and appropriate signs will be posted.</t>
  </si>
  <si>
    <t>Design Mitigation</t>
  </si>
  <si>
    <t>Procedure Mitigation</t>
  </si>
  <si>
    <t>Interlocks Mitigation</t>
  </si>
  <si>
    <t>Mitigations</t>
  </si>
  <si>
    <t>PMO-257</t>
  </si>
  <si>
    <t>Falling from light/wind screen access walkway</t>
  </si>
  <si>
    <t>Pinching or Crushing by dome shutters</t>
  </si>
  <si>
    <t>Pinching by light/wind screen</t>
  </si>
  <si>
    <t>Earthquake damage</t>
  </si>
  <si>
    <t>Calibration Hill</t>
  </si>
  <si>
    <t>Environment</t>
  </si>
  <si>
    <t>Maintenance or Operations</t>
  </si>
  <si>
    <t>Install fence around the site on calibration hill</t>
  </si>
  <si>
    <t>Calibration Telescope</t>
  </si>
  <si>
    <t>The space inside the pier is considered a restricted access space. Procedures will be developed to restrict access, monitor entry and occupancy by interlock, and appropriate signs will be posted.</t>
  </si>
  <si>
    <t>Building damage</t>
  </si>
  <si>
    <t>Earthquake</t>
  </si>
  <si>
    <t>Hazardous materials will not be stored inside the calibration telescope</t>
  </si>
  <si>
    <t>Calibration Telescope facility will be designed to IBC and Chilean Normas for the appropriate seismic zone where the telescope is built.</t>
  </si>
  <si>
    <t>Guard rail installed on access road to the top of calibration hill; Develop safety procedure regarding driving behavior on summit.</t>
  </si>
  <si>
    <t>Add bollards near access doors where required to protect personnel near entrance</t>
  </si>
  <si>
    <t>Doors locked by default to prevent unauthorized access</t>
  </si>
  <si>
    <t>Install fire extinguishers and fire detection system. Use low combustion and/or fire retardant materials. Use of low combustion oil for hydraulic system</t>
  </si>
  <si>
    <t>Usage of ground fault protected circuits</t>
  </si>
  <si>
    <t>Design piping flexible section for all fluid piping.</t>
  </si>
  <si>
    <t>Interlocks will be attached to the access doors to stop any motion of the telescope when the doors are opened. A local manual mode will have to be activated to override the interlock. The reset for the interlocks will be located near the entrance door.</t>
  </si>
  <si>
    <t>Noise level &gt; 85 dBa - headache and hearing loss</t>
  </si>
  <si>
    <t>Crane movement</t>
  </si>
  <si>
    <t>Struck by</t>
  </si>
  <si>
    <t>object falling if meshed/screened platform lift door</t>
  </si>
  <si>
    <t>If heavy equipment is positioned on light manufacturing floor on telescope maintenance platform.</t>
  </si>
  <si>
    <t>Structural failure of the floor</t>
  </si>
  <si>
    <t>Chemical exposure due to Acid leakage</t>
  </si>
  <si>
    <t>Structural Failure  - Building Damage</t>
  </si>
  <si>
    <t>Glass Safety - Struck by</t>
  </si>
  <si>
    <t>Glass Safety - Struck by, collision</t>
  </si>
  <si>
    <t>Object bouncing off deployable platform falls on M2 mirror when personnel are working on platforms</t>
  </si>
  <si>
    <t>glycol leak -spill hazard</t>
  </si>
  <si>
    <t>glycol leak - Spill hazard</t>
  </si>
  <si>
    <t>Gravity -Dropping of cover</t>
  </si>
  <si>
    <t>Collision - Glass Safety</t>
  </si>
  <si>
    <t>Gravity and collision hazard</t>
  </si>
  <si>
    <t>Rotation - Glass Safety</t>
  </si>
  <si>
    <t>Moving Elements - Glass Safety</t>
  </si>
  <si>
    <t>Gravity - Glass Safety</t>
  </si>
  <si>
    <t>Thermal  - fire</t>
  </si>
  <si>
    <t>Dropped tools hit a mirror when persons are working on telescope, or tools are left after a task</t>
  </si>
  <si>
    <t>Struck by - Glass Safety</t>
  </si>
  <si>
    <t>Approach of a moving element to a fixed part - Glass Safety</t>
  </si>
  <si>
    <t>Moving Elements and Gravity - Glass Safety</t>
  </si>
  <si>
    <t>Hard point drive mechanism broken or power supply failure</t>
  </si>
  <si>
    <t>Broken flexure in hard point actuator</t>
  </si>
  <si>
    <t>Hard point Breakaway Jamming</t>
  </si>
  <si>
    <t>Air piping failure, impact to the mirror</t>
  </si>
  <si>
    <t>water in lines, contamination - corrosion</t>
  </si>
  <si>
    <t>Gravity - Falling from top end</t>
  </si>
  <si>
    <t>Moving Elements, Collision Glass Safety</t>
  </si>
  <si>
    <t>Gravity - falling from platform</t>
  </si>
  <si>
    <t>Personnel falling down from maintenance platform due to loss of balance</t>
  </si>
  <si>
    <t>Electrical Shock due to cable rupture</t>
  </si>
  <si>
    <t>Gravity, Moving Elements, Collision Glass Safety</t>
  </si>
  <si>
    <t>Personnel falling down from integrating support structure</t>
  </si>
  <si>
    <t>Gravity - collision hazard</t>
  </si>
  <si>
    <t>Environmental -Waste disposal</t>
  </si>
  <si>
    <t>Gravity - Drop hazard</t>
  </si>
  <si>
    <t>Gravity - Fall hazard</t>
  </si>
  <si>
    <t>Airbone dust Hazard</t>
  </si>
  <si>
    <t>Height from Ground - Bump hazard</t>
  </si>
  <si>
    <t>Gravity, Environmental, Slipping due to Chemical leak</t>
  </si>
  <si>
    <t>Collision, Struck by - Glass safety</t>
  </si>
  <si>
    <t>Approach of a moving  element to a fix part - Glass safety</t>
  </si>
  <si>
    <t>High Pressure - Glass safety</t>
  </si>
  <si>
    <t>Moving Elements - Glass safety</t>
  </si>
  <si>
    <t>Gravity - Glass safety</t>
  </si>
  <si>
    <t>Struck by, hitting</t>
  </si>
  <si>
    <t>Gravity - snow or ice falling outdoors from dome</t>
  </si>
  <si>
    <t>Personal injury - rescue access</t>
  </si>
  <si>
    <t>defective ground in restroom</t>
  </si>
  <si>
    <t xml:space="preserve">insufficient emergency response when using chemical for cleaning </t>
  </si>
  <si>
    <t>Mechanical - Glass Safety</t>
  </si>
  <si>
    <t>Collision - Glass Safety and other equipment</t>
  </si>
  <si>
    <t>Collision hazard</t>
  </si>
  <si>
    <t>Moving elements and Rotator failure</t>
  </si>
  <si>
    <t>Personnel Safety- Pinching, Struck by, collision</t>
  </si>
  <si>
    <t>The camera rotator will have the means to be electrically de-energized and locked out before starting this operation.</t>
  </si>
  <si>
    <t>The camera hexapod will have the means to be electrically de-energize and locked out before starting this operation.</t>
  </si>
  <si>
    <t>The M2 hexapod will have an means to be electrically de-energized and will be locked out before starting this operation. Camera guide rods will be utilized during camera removal.</t>
  </si>
  <si>
    <t>The camera hexapod will be de-energized and locked out before starting this operation.</t>
  </si>
  <si>
    <t>The M2 hexapod will be de-energized and locked out before starting this operation.</t>
  </si>
  <si>
    <t>A position sensor will be attached to the ladder to monitor its safe position. If the ladder is not stowed, the telescope will be unable to move by the interlock system.</t>
  </si>
  <si>
    <t>A position sensor will be attached to the hatch to verify it is in closed position. If the hatch is not closed, the telescope will be unable to move by the interlock system.</t>
  </si>
  <si>
    <t>The M1M3 mirror cell cart lifts unevenly or over travels during integration with telescope.</t>
  </si>
  <si>
    <t>The camera rotator will be de-energized and locked out before starting this operation. (means to de-energized camera rotator already addressed - Item Mount 5)</t>
  </si>
  <si>
    <t>When the deployable platforms are not parked, the M1M3 mirror cover can not be operated due to the interlocks. The M1M3 mirror will have be opened before the deployable platforms are moved to allow installation/removal of L1 cover.</t>
  </si>
  <si>
    <t>Insufficient space to leave L1 extension platform during shutter removal operation.</t>
  </si>
  <si>
    <t>Personnel hits mirror while working inside utility trunk</t>
  </si>
  <si>
    <t>The cause is not important but personal rescue not possible using the ladders</t>
  </si>
  <si>
    <t>Mechanical -Glass Safety</t>
  </si>
  <si>
    <t>Falling from platform</t>
  </si>
  <si>
    <t>Louvers not closed before roof rises to it's highest level on the platform lift</t>
  </si>
  <si>
    <t>Water Leakage from outside moisture</t>
  </si>
  <si>
    <t>Limited crane operator positioning and line of sight causing collision with personnel or equipment</t>
  </si>
  <si>
    <t>Unprotected space between dome rear doors (opening size) and platform lift</t>
  </si>
  <si>
    <t>Loss of M1M3 cart control while moving towards dome rear doors.</t>
  </si>
  <si>
    <t>Dome motion while personnel are using Man-lift</t>
  </si>
  <si>
    <t>Personnel falling from ladder while climbing toward the dome platform</t>
  </si>
  <si>
    <t>Poor access for personnel to the louvers mechanisms in the vent gates on the outside of the dome</t>
  </si>
  <si>
    <t>Capacitors are not fully discharged before personnel access to the inside of the capacitors or other capacitor ancillary equipment.</t>
  </si>
  <si>
    <t>Crane movement creates excessive jerking  of loads due to rough control.</t>
  </si>
  <si>
    <t>Personnel injured by light/wind screen movement during maintenance of the light/wind screen.</t>
  </si>
  <si>
    <t>Personnel injured by dome shutter movement during maintenance of the dome shutters</t>
  </si>
  <si>
    <t>Personnel falling from walkway while accessing the light/wind screen from the arch girders.</t>
  </si>
  <si>
    <t>Light/wind screen panels falls down on personnel and equipment during earthquake.</t>
  </si>
  <si>
    <t>Cutting or Pinching</t>
  </si>
  <si>
    <t>Ingress / Egress</t>
  </si>
  <si>
    <t>Thermal</t>
  </si>
  <si>
    <t>Insufficient access due to conjestion of equipment.</t>
  </si>
  <si>
    <t>Hose rupture or tank leak of the Nitrogen system</t>
  </si>
  <si>
    <t>Hose rupture or tank leak, fumes of cooling systems</t>
  </si>
  <si>
    <t>Thermal - fire</t>
  </si>
  <si>
    <t>Oil leak vaporization, toxicity of hydraulic systems</t>
  </si>
  <si>
    <t>Tank or piping failure of hydraulic systems</t>
  </si>
  <si>
    <t>Exposed piping or structures where personnel walk and work</t>
  </si>
  <si>
    <t>Thermal or adverse chemical reactions</t>
  </si>
  <si>
    <t>Connecting the incorrect piping causing mixing of unlike materials during maintenance</t>
  </si>
  <si>
    <t>Exposed moving  mechanisms of fixed rotating or moving equipment</t>
  </si>
  <si>
    <t>Pinching or Cutting</t>
  </si>
  <si>
    <t>Piping rupture during an earthquake</t>
  </si>
  <si>
    <t>Vehicle hits rinse boom if too low or if the boom is not in storage position</t>
  </si>
  <si>
    <t>Contact with hazardous chemicals during cleaning of mirrors or ancillary equipment.</t>
  </si>
  <si>
    <t>Collision</t>
  </si>
  <si>
    <t>Crane load hits catwalk due to loss of crane control with personnel on catwalk.</t>
  </si>
  <si>
    <t>Crane loads hits equipment or personnel located below catwalk.</t>
  </si>
  <si>
    <t>Gravity</t>
  </si>
  <si>
    <t xml:space="preserve"> Personnel or materials falling from catwalk due to loss of balance, grip or proper stoage of tools while personnel on catwalk.</t>
  </si>
  <si>
    <t>Personnel loss of balance if dome rear doors are opened before complete arrival of platform lift in position and falling inside the platform lift shaft.</t>
  </si>
  <si>
    <t>Improper storage of hazardous material.</t>
  </si>
  <si>
    <t>Limited crane operator positioning and line of sight.</t>
  </si>
  <si>
    <t>Improper storage of chemical products.</t>
  </si>
  <si>
    <t>Hitting, pinching, cutting of personnel, equipment or structure</t>
  </si>
  <si>
    <t>Hitting, pinching, cutting of personnel</t>
  </si>
  <si>
    <t>Excessive heat from vehicles or sparks caused by maintenance due to improper canopy design material in receiving area.</t>
  </si>
  <si>
    <t>Personnel falling in platform lift shaft when lower levels platform lift door opened before complete arrival of platform lift</t>
  </si>
  <si>
    <t>Injury caused by improper use of power tools</t>
  </si>
  <si>
    <t>Due improper protective equipment when welding in the shop.</t>
  </si>
  <si>
    <t>Low Oxygen caused by Nitrogen release</t>
  </si>
  <si>
    <t>Tripping</t>
  </si>
  <si>
    <t>UPS design failure causing Hydrogen release.</t>
  </si>
  <si>
    <t>Explosion</t>
  </si>
  <si>
    <t>Inadequate lighting to do work such as electrical wiring or repair.</t>
  </si>
  <si>
    <t>When mirror cart or other mechanisms are in motion.</t>
  </si>
  <si>
    <t>High pressure Nitrogen release causing exposure or other injuries</t>
  </si>
  <si>
    <t>Defective ground of electrical system and subsystems</t>
  </si>
  <si>
    <t>Circuit breaker in contact with coolant due to hose rupture.</t>
  </si>
  <si>
    <t>Electrical cabinets sprayed with liquids due to hose rupture</t>
  </si>
  <si>
    <t>Hitting, pinching, cutting in shop space</t>
  </si>
  <si>
    <t>Tools or objects falling from open hatch above.</t>
  </si>
  <si>
    <t>Use chemical cabinets in telescope utility area for storage of chemical products</t>
  </si>
  <si>
    <t xml:space="preserve">Vehicle hits access door due to driver inattention </t>
  </si>
  <si>
    <t>Concentration of fumes above the PEL during maintenance soldering or welding.</t>
  </si>
  <si>
    <t>Cleaning chemical exposure above the PEL during electronics board cleaning</t>
  </si>
  <si>
    <t>Contamination, fumes</t>
  </si>
  <si>
    <t>Due to elevated floors or change in floor elevation in work space.</t>
  </si>
  <si>
    <t>Fire and asphyxiation</t>
  </si>
  <si>
    <t>Computers and related equipment overheating or shorting in the computer room.</t>
  </si>
  <si>
    <t>Water flooding in computer roomdue to water hose or piping rupture</t>
  </si>
  <si>
    <t>Electrical shock, Slipping and others</t>
  </si>
  <si>
    <t>Flooding</t>
  </si>
  <si>
    <t>Noise</t>
  </si>
  <si>
    <t>Fall hazard</t>
  </si>
  <si>
    <t>Ingress/Egress</t>
  </si>
  <si>
    <t>Sparks ignite cover located around the camera rotator</t>
  </si>
  <si>
    <t xml:space="preserve">Approaching of elastic moving elements (loose hoses) to a fix object (mirror). </t>
  </si>
  <si>
    <t>Loose hose slapping on mirror due to an air connection failure.</t>
  </si>
  <si>
    <t>Mixture of product due to piping error.</t>
  </si>
  <si>
    <t xml:space="preserve"> Contamination -  corrosion</t>
  </si>
  <si>
    <t>Machine Mobility - Actuator freezing due to broken actuator valve</t>
  </si>
  <si>
    <t>Mechanical _Glass Safety</t>
  </si>
  <si>
    <t>Elastic Elements - Glass Safety</t>
  </si>
  <si>
    <t>Working on platform</t>
  </si>
  <si>
    <t>Vehicle falls from the road due to bad weather conditions or bad driving behavior or mechanical failure</t>
  </si>
  <si>
    <t>Gravity and Poor visibility</t>
  </si>
  <si>
    <t>Personnel walks over the edge of the site and falls into the abyss.</t>
  </si>
  <si>
    <t>Vehicle hits building near entrance due to improper driving</t>
  </si>
  <si>
    <t>The telescope will have the means to be electrically de-energize and locked out before starting this operation.</t>
  </si>
  <si>
    <t>Unexpected telescope motion during maintenance and injures maintenance personnel.</t>
  </si>
  <si>
    <t>Unexpected telescope motion while people are on the telescope floor and near the telescope.</t>
  </si>
  <si>
    <t>Unsafe evacuation from Pier due to limited space.</t>
  </si>
  <si>
    <t>Access - limited</t>
  </si>
  <si>
    <t>Overheating of hydraulic or other mechanical or electrical systems causing fire.</t>
  </si>
  <si>
    <t>Failure of electrical equipment causing short to ground or electrical leak.</t>
  </si>
  <si>
    <t>Person or materials falling from upper deck due to loss of balance.</t>
  </si>
  <si>
    <t>Stuck by falling ice from above due to ice build up on upper structure and ice melting</t>
  </si>
  <si>
    <t>Improper storage of hazardous materials</t>
  </si>
  <si>
    <t>Structural Failure  - Building Damage and Piping rupture</t>
  </si>
  <si>
    <t>Calibration</t>
  </si>
  <si>
    <t>value</t>
  </si>
  <si>
    <t>nature</t>
  </si>
  <si>
    <t>Phase</t>
  </si>
  <si>
    <t>PMO-21</t>
  </si>
  <si>
    <t>Unauthorized person(s) enters calibration telescope and is struck by equipment.</t>
  </si>
  <si>
    <t>Main Dome Platform</t>
  </si>
  <si>
    <t>Light/wind screen walkway and dome main platform</t>
  </si>
  <si>
    <t>All dome platform(s) and elevated walkways will be designed with toe plates to minimize falling objects as well as properly designed railings per OSHA requirements. Mirror covers will be closed before working on platform and tools will be chained.</t>
  </si>
  <si>
    <t>Light/wind screen walkway and main dome platform</t>
  </si>
  <si>
    <t>Light/wind screen walkways</t>
  </si>
  <si>
    <t>Falling from dome light/wind screen walkways</t>
  </si>
  <si>
    <t>Personnel leaning over light/wind screen walkway to access/ inspect the dome crane and shutter drives and falls.</t>
  </si>
  <si>
    <t>Provide design provisions for a temporary mechanical stop that will be used to block M1M3 cart from colliding with rear doors.</t>
  </si>
  <si>
    <t>Unauthorized personnel access to dome track during dome rotation</t>
  </si>
  <si>
    <t>The overhead dome crane will be designed with interlock switches to ensure that the crane is properly stowed (bridge towards the rear doors, hook is at its highest position, and the drum is stowed per the manufacturer) to prevent collision hazard with the telescope or other equipment before the telescope can move. Procedure will be written to ensure that the telescope is locked before using the crane.</t>
  </si>
  <si>
    <t>The dome will be interlocked to prevent dome rotation when the platform lift is at its highest level preventing a collision hazard between the dome and the platform lift. The dome control system shall provide an independent contact closure indicating that the azimuth brakes have been applied. Power to the azimuth brakes shall be taken from the same circuit as the dome azimuth drives to guarantee they cannot be released after the global interlock system has removed power to the azimuth drives.</t>
  </si>
  <si>
    <t>The interlock system will forbid motion of the platform lift towards the highest level unless the dome is in its parked position to avoid collision of the dome and the platform lift.  The dome control system shall provide an independent contact closure indicating that the dome is located at its parked position.</t>
  </si>
  <si>
    <t>The rear doors will be interlocked to forbid the opening of the rear doors when the dome is not at the platform lift position and when the platform lift is not at highest level. Preventing collision hazard and falling hazards from the rear doors. A signal is necessary to assess readiness to release the opening of the rear doors only after the vertical reciprocating platform lift has arrived at the telescope maintenance floor. This rear door interlock will ensure the reciprocating lift platform is physically present at the upper level.</t>
  </si>
  <si>
    <t>The telescope envelope and the calibration screen envelope design will ensure that there is no interference possible to avoid collision between the telescope and the calibration screen.</t>
  </si>
  <si>
    <t>Dome will be designed with an auxiliary system/alternate power delivery path to close shutter doors in case of power loss due to slip ring damage and ensure that the shutters can be closed during inclement weather.</t>
  </si>
  <si>
    <t>Dome will be designed with an auxiliary mechanical system to close shutter doors in case of drive failure.</t>
  </si>
  <si>
    <t>Slip rings power will have the means to be electrically de-energized and locked out before starting the maintenance of the slip rings to prevent electrocution.</t>
  </si>
  <si>
    <t>Dome drive power will have the means to be electrically de-energized and lock out/tag out before starting the maintenance of the dome drives.</t>
  </si>
  <si>
    <t>The dome crane is stowed during regular telescope operation, preventing a collision hazard between the crane hook and cabling, telescope, and other equipment in the dome area.  Crane shall have the means to ensure it cannot move during regular telescope operation.</t>
  </si>
  <si>
    <t>The global interlock system and the dome control system shall provide a contact closure to enable/disable the dome power distribution to the dome azimuth drives and to the dome slip ring independently.  Attachment points around the perimeter railing will be added in the platform design as personnel will be required to wear fall protection to prevent a falling hazard. At least two dome emergency stops will be located on the dome maintenance platform.</t>
  </si>
  <si>
    <t xml:space="preserve">Dome light/wind screen will have the means to be electrically or mechanically de-energized and lock out/tag out before personnel climb on the main dome platform or the light/wind screen walkways to perform maintenance. </t>
  </si>
  <si>
    <t>All elevated dome platform(s) will be designed with toe plates to minimize falling objects as well as properly designed railings per OSHA requirements. Mirror covers will be closed before working on platform and tools will be chained. Personnel will wear hard hats during maintenance.</t>
  </si>
  <si>
    <t>Dome will be designed to minimize snow accumulation and ice build-up and will provide exterior upper platform or equivalent for safe maintenance during snow/ice cleaning or general maintenance to prevent ice and snow build up on the exterior of the dome. Heaters will be added to prevent ice and snow build up of the shutters and other critical areas on the exterior of the dome, which limits the need for exterior de-icing. Detailed procedure will be written to ensure safe exterior maintenance. Detailed procedure will be written to ensure safe exterior maintenance.</t>
  </si>
  <si>
    <t>The interlock system will forbid motion of the platform lift nearing the lift’s highest level until the dome louvers are closed preventing a collision hazard.</t>
  </si>
  <si>
    <t>Shutter will used redundant methods to prevent water leaking from the shutters and dropping on the mirror(s). This will include weather tight seals, interior catchment and exterior overlap.</t>
  </si>
  <si>
    <t>Use wireless crane controls for free positioning of the crane operator to allow for line of sight movement of the crane. Develop lifting procedure for crane operation.</t>
  </si>
  <si>
    <t>Rear doors opening size will match platform lift to ensure there is not unprotected space between dome rear doors and platform lift.</t>
  </si>
  <si>
    <t>The light/wind screen walkways will be designed to improve access to prevent personnel from leaning over light/wind screen walkway to access/ inspect the dome crane or other equipment. Use of fall protection will be required by procedure before access to the light/wind screen walkways.</t>
  </si>
  <si>
    <t>The man lift is normally stowed; if the man lift is moved, the dome and telescope are powered off by the global interlock system to prevent collision hazard.  Personnel will be required to use fall protection before using the man-lift and an emergency stop will be installed in the man-lift.</t>
  </si>
  <si>
    <t>Ladders with vertical fall protection system will be used as a tie point system for personnel to use with their fall protection equipment to prevent the hazard of personnel falling from ladder while climbing up or down from the dome main platform. Intermediate landing platforms will also be included along the climbing ladders up to the dome main platform. Railings will be extended around the ladders to facilitate transitions to the intermediate ladder platforms and the dome main platform.</t>
  </si>
  <si>
    <t>Vent gates will be designed to ensure full access to the louvers mechanisms from the inside of the dome for maintenance.</t>
  </si>
  <si>
    <t>A mechanical locking mechanism, with interlock, will be provided which is capable of holding the dome in its parked position under the influence of wind. The dome control system shall provide a contact closure indicating that the azimuth locking mechanism has been engaged. Power to the locking mechanism shall be taken from the same circuit as the dome azimuth drives to guarantee it cannot be retracted when the global interlock system removes power to the azimuth drives. This will be use when removing the M1M3 mirror and other equipment.</t>
  </si>
  <si>
    <t>The capacitor bank terminal blocks and the drive amplifiers will be insulated to protect from possible contact. When power is turned off for maintenance, the capacitor bank will be grounded by design. The cabinets will be locked and interlocks will be attached to the front of the cabinets on the outside. A discharge procedure will be required before accessing the capacitors to ensure safe access by personnel. Voltage monitoring will be provided on the front of the capacitor bank cabinets. Temperature inside the capacitor cabinets will be monitored. High Voltage - Do Not Open warning signs will be posted on each capacitor bank cabinets.</t>
  </si>
  <si>
    <t>The hazard of dome crane movement creates excessive jerking of loads due to rough control. Use of soft start, variable speed and anti-sway control systems for all overhead cranes will be included in the design. Hydro-sets will also be used when lifting critical equipment.</t>
  </si>
  <si>
    <t>In the event of a medical emergency while personnel are climbing the ladder or on the dome maintenance platform a rescue aid is required. An OSHA approved winch davit system will be installed to lower personal from the dome maintenance platform to the telescope maintenance floor if the injured person cannot use the ladders.</t>
  </si>
  <si>
    <t>In the event of a medical emergency while personnel are climbing the ladder or on the dome maintenance platform a rescue aid is required</t>
  </si>
  <si>
    <t>There is a hazard of personnel falling from light/wind screen walkways while accessing the light/wind screen from the arch girders. Personnel will be required to wear fall protection. Arch girders will be designed with tie points for personnel fall protection during maintenance of the light/wind screen.</t>
  </si>
  <si>
    <t>There is a hazard of personnel injured by dome shutter movement during maintenance of the dome shutters. Personnel will be required to wear fall protection. A lock out/ tag out procedure will be followed prior to working on the shutters to deactivate power to the shutter drives.</t>
  </si>
  <si>
    <t>Locking mechanism with a system interlock will be designed for the light/wind screen while in its upper maintenance park position to eliminate the hazard of personnel being injured by light/wind screen movement during maintenance.</t>
  </si>
  <si>
    <t>Earthquake restraints will be included in the design to ensure that panels will not be free of falling in case of earthquake to reduce the hazard of the light/wind screen panels falling down on personnel and equipment during an earthquake.</t>
  </si>
  <si>
    <t>Design piping flexible joints for all fluid piping.</t>
  </si>
  <si>
    <t xml:space="preserve">implemented and included by Besalco for both UPS </t>
  </si>
  <si>
    <t>Electrical equipment elevated from floor and separated from hoses. Proper drainage designed</t>
  </si>
  <si>
    <t>Exhaust fan designed in computer lab. portable fume filter solution could be also implemented</t>
  </si>
  <si>
    <t>JIRA Action</t>
  </si>
  <si>
    <t>open</t>
  </si>
  <si>
    <t>Use reinforced tubing and connections with appropriate safety factor</t>
  </si>
  <si>
    <t>Action: verify safety factor used for piping</t>
  </si>
  <si>
    <t>closed</t>
  </si>
  <si>
    <t>Doors are fire rated but Suppression fire system has not been considered yet. Action: Doug to check on the combustible category of the hydraulic oil</t>
  </si>
  <si>
    <t>Action: check that Equipment is delivered with appropriate guarding</t>
  </si>
  <si>
    <t>Action: verify the usage of flexible joints in between independent structures</t>
  </si>
  <si>
    <t>Doors was relocated in Arcadis Drawings</t>
  </si>
  <si>
    <t>Tank was relocated outside in Arcadis Drawings</t>
  </si>
  <si>
    <t>Oil system includes collecting pans and Drainage system in place in Arcadis Drawings</t>
  </si>
  <si>
    <t>Color coding and line of flow indication included in Arcadis Specification. Action: verify with Besalco application of color code</t>
  </si>
  <si>
    <t xml:space="preserve">Enough space around equipment in Arcadis Drawings - verify in final layout (currently under revision) and in final equipment submittals </t>
  </si>
  <si>
    <t>Action: need to check equipment noise levels in manufacturer's submittals and determine level of ear protection needed.</t>
  </si>
  <si>
    <t>Eye wash station included in Arcadis Drawings near electrical area</t>
  </si>
  <si>
    <t>Higher lighting requirements (680 lux min.) included in  Arcadis Drawings</t>
  </si>
  <si>
    <t>No 220V GFCI outlet available but equivalent protection specified/provided in the power distribution panel</t>
  </si>
  <si>
    <t>Included in Arcadis Drawings</t>
  </si>
  <si>
    <t>Included in Arcadis Specifications</t>
  </si>
  <si>
    <t>Exhaust fan included in Arcadis Drawings for electrical bench area</t>
  </si>
  <si>
    <t xml:space="preserve"> included in Arcadis Drawings</t>
  </si>
  <si>
    <t>Fire suppression system using modern gas (Inergen) and specifically for computer room</t>
  </si>
  <si>
    <t>Arcadis Drawings include sound absorbing material in computer room</t>
  </si>
  <si>
    <t>Arcadis Drawings include floor drains in bathrooms.</t>
  </si>
  <si>
    <t>Specified use of GFCI breaker instead</t>
  </si>
  <si>
    <t>Railing included in Arcadis Drawings</t>
  </si>
  <si>
    <t>Verified in Arcadis Drawings that sloping wall panels above deck protect the area around the door.</t>
  </si>
  <si>
    <t>Add to crane specification or include as post-installation safety equipment.</t>
  </si>
  <si>
    <t>Crane specification includes wireless control - verify</t>
  </si>
  <si>
    <t>Guard railings with glass panels included in Arcadis Drawings at catwalk.</t>
  </si>
  <si>
    <t>Implement during operations</t>
  </si>
  <si>
    <t>Appropriate storage procedures and emergency kits TBD in Operations</t>
  </si>
  <si>
    <t>Appropriate procedures and floor marking TBD in Operations</t>
  </si>
  <si>
    <t>Site Construction</t>
  </si>
  <si>
    <t>Personnel safety</t>
  </si>
  <si>
    <t>Summit Facility Construction</t>
  </si>
  <si>
    <t>Not enough clearance left between the temporary building and the access road</t>
  </si>
  <si>
    <t>Concrete Plant Operation</t>
  </si>
  <si>
    <t>Respiratory</t>
  </si>
  <si>
    <t>inhalation of cement</t>
  </si>
  <si>
    <t>Appropriate masks will be used during cement handling</t>
  </si>
  <si>
    <t>Environmental</t>
  </si>
  <si>
    <t>Dust, Noise</t>
  </si>
  <si>
    <t>large equipment used during construction</t>
  </si>
  <si>
    <t>Appropriate steps to limit dust and noise will be reviewed with contractor</t>
  </si>
  <si>
    <t>thermal</t>
  </si>
  <si>
    <t xml:space="preserve">Fire  </t>
  </si>
  <si>
    <t>welding in congested area with accumulation of debris</t>
  </si>
  <si>
    <t>chemical</t>
  </si>
  <si>
    <t>contamination, fumes, fire</t>
  </si>
  <si>
    <t>improper storage of hazardous material</t>
  </si>
  <si>
    <t>Structural design for seismic forces considers all appropriate IBC and Norma Chilena criteria as well as project specific direction.</t>
  </si>
  <si>
    <t>Appropriate signage and floor loading procedures to be determied in operations. For reference the live load on the platform is assumed for structural design to be 500 kg/m^2 (102 psf)</t>
  </si>
  <si>
    <t>Telescope maintenance platform Level 8</t>
  </si>
  <si>
    <t>Pending design of coating system equipment</t>
  </si>
  <si>
    <t>Pending design of rinse boom</t>
  </si>
  <si>
    <t>Eye wash station included in Arcadis Drawings directly adjacent to coating and on opposite wall of maintenance area</t>
  </si>
  <si>
    <t xml:space="preserve">closed </t>
  </si>
  <si>
    <t>Door provided is a solid insulated roll-up door</t>
  </si>
  <si>
    <t>Verify in Pflow design and safety interlock system</t>
  </si>
  <si>
    <t>Coninuous ventiolation provided in that area. Fire control assumed to be: fire detection - three smoke detectors provided in design and local portable extinguisher, two provuide close to shop - TBD in opertaions.
No eye wash station in the vicinity - add one by change order?</t>
  </si>
  <si>
    <t>Verify that bollards are provided in Arcadis Drawings</t>
  </si>
  <si>
    <t>Add bollards on both sides of door entrance</t>
  </si>
  <si>
    <t>Why is this a catwalk level risk??</t>
  </si>
  <si>
    <t>Catwalk width minimazed in Arcadis drawings.  Appropriate floor marking TBD during operation</t>
  </si>
  <si>
    <t>Location of all emergency stops pending completion of design of system. Consider adding auttomatic stop bar as post-consstruction safety improvement.</t>
  </si>
  <si>
    <t>Add flashing bright yellow light on crane to indicate when the crane is in use</t>
  </si>
  <si>
    <t>Design of canopy not included in Arcadis Drawings. Solution - including specification of material - will be provided as a post-constructuion  improvement.</t>
  </si>
  <si>
    <t>Unanticipated and/or unescoted visitors on work site</t>
  </si>
  <si>
    <t>Material/Equipment Delivery</t>
  </si>
  <si>
    <t>Due to physical topography and environmental concerns, it is not feasible to effectively prevent entry onto the construction site by means of fences and gates.  In lieu of those typical protections for construction sites, a number of measures have been taken to mitigate the risk of unauthorized entry. A sign is prominented posted at the turn-off to the construction site precluding access to unauthorized personnel. The site office for LSST supervision of the work site is located the main entry point to the site with a window affording a clear view of those entering and exiting via the principal access road.  A second sign is prominently displayed at that location requiring any visitors to check in at the office.  The work site is on AURA property remote from any public access.  Personnel of the neighboring facilities have been instructed, and are peridically reminded, that the LSST construction site is off limits except for authorized workers and officially sanctioned visitors.</t>
  </si>
  <si>
    <t>Concrete plant, or other potentially hazardous temporary facility, located in close to other facilities causing hazards due to emissions of dust, noise, or other potentially hazardous effect of close proximity.</t>
  </si>
  <si>
    <t>Layout of major equipment and facilities will be reviewed with Contractors.  Safe distance, appropriate separation/containment structures, safety barricades and any other appropriate protection will be provided.  In the particular case of the concrete plant, the Contractor (Besalco) has indicated that it will not be implemented. If this intention is changed the location and protection measure for the plant will be subject to the described review and measures.</t>
  </si>
  <si>
    <t>Noise, dust, collision hazards</t>
  </si>
  <si>
    <t>lack of communictions</t>
  </si>
  <si>
    <t>Lack of awareness of adjecent ongoing activities results in unsafe overlap or interference causing injury.</t>
  </si>
  <si>
    <t>Radios are required to be provided by contractors for key personnel of all crews working on the construction site.  These will be outfitted with at least 2 channels: one for the main safety, road traffic and general advisories that are transmitted for the benefit and awareness of all personnel working or driving on the AURA observatoies or roadways.  The other channel, a restricted sub-tone of one of the frequencies authorized to AURA, will be used for communications, including safety related, specific to the LSST construction site.
Additionally the prime Contractor on the construction site holds daily meetings at the initiation of work to advise all workers of planned activities and potential risks.  the site supervisor regularly meets with the LSST Technical Work Inspector and site Manager to coordinate advise them of ongoing activities and potential risks.</t>
  </si>
  <si>
    <t>Burns and asphyxiation</t>
  </si>
  <si>
    <t>Fire in the on-site dormitory or dining facility (provided by LSST for the construction contractors) due to electrical short, unsafe disposal of smoking materials, or other cause.</t>
  </si>
  <si>
    <t>Smoke detectors with alarms will be installed in the dormitory and dining facilities. LSST will verify that the contractors using the dorm include appropriate fire extinguishers at designated locations. LSST will also perform periodic inspections to make sure materials are stroed safely and clear exitways are maintained.</t>
  </si>
  <si>
    <t>Working or circulation of personnel at night in low light conditions</t>
  </si>
  <si>
    <t>fall, collision hazard</t>
  </si>
  <si>
    <t xml:space="preserve">No work is allowed to be performed on the construction site after sunset,  to avoid light pollution affecting observations at neighboring telescopes. Personnel who are on site after hours, will be instructed to avoid unncessary exterior cirulation and to utilize low beam flashlights if required. </t>
  </si>
  <si>
    <t>A person is missing, rendered unconcious, gets lost or otherwise cannot seek help</t>
  </si>
  <si>
    <t>The prime contractor and and sub contractors will be required to maintian an up-to-date list and check-in system to monitor personnel on site. LSST Technical Work Inspector and Site Manager will be aware of all LSST visitors will peridically verify the personnel monitoring carried out by the Contractors.</t>
  </si>
  <si>
    <t>Undetected injury or absence from the site of a worker or visitor</t>
  </si>
  <si>
    <t xml:space="preserve">fall, tripping, collision </t>
  </si>
  <si>
    <t xml:space="preserve">Congestion or otherwise hazardous condition due to accumulation of debris, improper storage of materials or equipment, </t>
  </si>
  <si>
    <t>A minimum clearance of 5m (TBR) from the center of the roadway to any temporary or permanent constructed facility or physical obstruction adjacent to the roadway has been be implemented in the work site planning, allowing a full clear width of 10m for safe passage of large equipment or materials.</t>
  </si>
  <si>
    <t>Contractors will be required to define and implement safe locations and procedures for storage and disposal of hazardous materials.  LSST Technical Work Inspector and Site Manager will periodically inspect to ensure that hazardous materials are being properly stored and disposed of. 
As an assistance to the Contractors, AURA will designate a location at the main gate to the observatory property where hazardous materials may be safely stored - away from the construction site - until thay can be picked up by the appropriate waste disposal providers.</t>
  </si>
  <si>
    <t>Contractors will be required to define and implement safe locations and procedures for welding or Hot Work.  LSST Technical Work Inspector and Site Manager will periodically inspect to ensure that good housekeeping practices are being implemented  throughout the construction site.</t>
  </si>
  <si>
    <t>Contractors will be required to define and implement safe locations and procedures for storage and disposal of general materials.  LSST Technical Work Inspector and Site Manager will periodically inspect to ensure that good housekeeping practices are being implemented  throughout the construction site.</t>
  </si>
  <si>
    <r>
      <rPr>
        <b/>
        <sz val="11"/>
        <color theme="1"/>
        <rFont val="Calibri"/>
        <family val="2"/>
        <scheme val="minor"/>
      </rPr>
      <t>The Safety Hazards identified for the Construction Site in the context of this analysis are those that are:
- Directly related to LSST staff presence on the Construction Site for supervision, inspection and coordination objectives;
- Inherent to the facilities provided by LSST (through NOAO-S and AURA) for the Construction Site, including: roads, dormatories, dining facility, potable water and electricity;
- Related to the coordination and overlap of the work multiple Contractors.</t>
    </r>
    <r>
      <rPr>
        <sz val="11"/>
        <color theme="1"/>
        <rFont val="Calibri"/>
        <family val="2"/>
        <scheme val="minor"/>
      </rPr>
      <t xml:space="preserve">
The primary responsibility for identifying and mitigating the risks associated with the specific work of each Contractor working on the LSST Summit Construction Site rests with the Contractors themselves,
as the responsible parties most familiar with the types of work, the related hazards and the proper planning of the activites.
During the main construction of the Summit Facility, that primary responsibility rests with the General Contractor for Construction.  
Information regarding the risk identification and safety plans for every Contractor working on the LSST Construction Site is maintained by AURA as an essential part of managing their contract.  All hazards on this list are considered procedural as LSST PO will verify compliance by observation.</t>
    </r>
  </si>
  <si>
    <t>Personnel will be required to use respirators. To be investigated as possible airborne hazard (MSDS sheet) requiring respirator use. A test will be performed to determine if airborne hazard exists. Possibility to mix with di-ionized water for liquid application.</t>
  </si>
  <si>
    <t>Protective rubber or foam will be installed on bridge edges. Manual motion of the bridge will be controlled during the process.</t>
  </si>
  <si>
    <t>The air knife will be designed with a mechanical stop to block any vertical movement until in position above the mirror.</t>
  </si>
  <si>
    <t>Mirror cart is set to lowest elevation for removal of cell from telescope mount. Platform around mirror cell can not be built if cell is not at lowest vertical position. The cart will indicate visually when it is on its lowest position.</t>
  </si>
  <si>
    <t>The mirror cart power is disabled by local hard stops/limit switches to set into position for mirror cleaning. Drive power will be disabled after cart is positioned. The mirror cart will be bolted to the floor during the mirror stripping.</t>
  </si>
  <si>
    <t>Jacks will be designed to avoid back-drive in case of any failure. At least one spare jack will be located on the summit for fast replacement. The possibility of raising the upper vessel with 3 jacks only will be discussed with the coating chamber vendor.</t>
  </si>
  <si>
    <t>Dome operation or maintenance</t>
  </si>
  <si>
    <t>Delivery of 400 V to 230 V loads</t>
  </si>
  <si>
    <t>Trolley malfunction or slip ring damage (perhaps during an earthquake).</t>
  </si>
  <si>
    <t>Neutral wire will not be distributed via slip ring.</t>
  </si>
  <si>
    <t>Fumes concentrate during the mixing of stripping chemicals.</t>
  </si>
  <si>
    <t>Coating Failure</t>
  </si>
  <si>
    <t>Personnel struck by</t>
  </si>
  <si>
    <t>Oxygen Deficiency</t>
  </si>
  <si>
    <t>Damage to Equiment- freezing</t>
  </si>
  <si>
    <t>Magnetron coolant freezing and damaging delivery system or magnetrons due to freezing ambient temperature.</t>
  </si>
  <si>
    <t>Purge coolent delivery systems after use and prevent operation if there are ambient freezing temperatures.  Design a way to determine if coolant system is ready for use.</t>
  </si>
  <si>
    <t>Use of local fans to flush area near the mirror and inside the cell to avoid fumes concentration. Fumes will be directed towards exhaust fans to the outside.</t>
  </si>
  <si>
    <t>Damage to Equiment</t>
  </si>
  <si>
    <t>Upper vessel should be designed to prevent jack failure.</t>
  </si>
  <si>
    <t>Damage to Equiment- collision</t>
  </si>
  <si>
    <t>Collision of magnatrons when changing from M1M3 coating to M2 coating or visa versa.</t>
  </si>
  <si>
    <t>Perform a collision test to ensure that the magnatrons do not collided with a mirror.  Design a system to prevent collsion such as an interlock.</t>
  </si>
  <si>
    <t>Falling Hazard</t>
  </si>
  <si>
    <t>Provide platforms and ladders to access equipment on upper chamber to enable repairs and maintenance.</t>
  </si>
  <si>
    <t>Employees fall from upper chamber half while attempting to access equipment, valves, viewing ports and other equipement on the upper chamber.</t>
  </si>
  <si>
    <t>Tripping -Slipping Hazard</t>
  </si>
  <si>
    <t>Employees are working in the lower chamber and fall due to slippery and angled curved floor.</t>
  </si>
  <si>
    <t>Design walking surfaces on the floor of the lower chamber.</t>
  </si>
  <si>
    <t>Struck By Hazard</t>
  </si>
  <si>
    <t>All parts shall be designed with rounded corners.</t>
  </si>
  <si>
    <t>Personnel on platform moving under the bridge and get hit by moving platform.</t>
  </si>
  <si>
    <t>Dropping of chemical container during preparation or use from a higher level striking the mirror or spilling onto walking surfaces.</t>
  </si>
  <si>
    <t>Employees bumping heads on magnatron supporting structure or other equipment and causing lacerations when working in the coating chamber.</t>
  </si>
  <si>
    <t>Water leaks in the chamber and damages the mirror coating or other equipment.</t>
  </si>
  <si>
    <t>Contamination</t>
  </si>
  <si>
    <t xml:space="preserve">Minimise the number of joints and fittings on liquid systems inside the chamber.  </t>
  </si>
  <si>
    <t>Arcing</t>
  </si>
  <si>
    <t xml:space="preserve">Magetron short circuits causing arcs because parts are not reassembled correctly after maintenance. </t>
  </si>
  <si>
    <t>Electrical arcing of the magnetron during coating causing damage to the mirror coating.</t>
  </si>
  <si>
    <t>Ensure design of the magnetron isolates eletrical wires and components and provide arc-suppressed power supplies.</t>
  </si>
  <si>
    <t>Employees are electrocuted due to a system is inadvertantly turned on while inspecting or providing maintenance on Magnetron or other electircal systems.</t>
  </si>
  <si>
    <t>Detailed maintenance plans will be provided to prevent inproper re-assembly.  Designers should strive to design to prevent inproper re-assembly.</t>
  </si>
  <si>
    <t>All electrical (and other stored energy systems) shall be provided with a means to disconnect  and isolated the energy.   The isolation system shall have a mean for employees place a lock on the system to preovent tampering (lock out  - tag out).</t>
  </si>
  <si>
    <t>Fumes concentrate toward the mirror center causing loss of consciousness for personnel located there.</t>
  </si>
  <si>
    <t>Skin contact with hydrochloric acid or other chemicals used during coating process due to insufficient personal protection.</t>
  </si>
  <si>
    <t>Breathing of toxic fumes during coating process due to insufficient personal protection.</t>
  </si>
  <si>
    <t>Mixing of hazardous waste with safe waste during coating process creating more unnecceary hazardous waste.</t>
  </si>
  <si>
    <t>Hazardous waste will be accumulated in separate bins to be treated accordingly (using different colors for the bins). Employees will be trained on the proper procedure for disposing of wastes.</t>
  </si>
  <si>
    <t>Personnel loss of balance or slipping while on the bridge or platforms.</t>
  </si>
  <si>
    <t xml:space="preserve">Rails and safeguards will be included in the design of the bridge and platforms to prevent personnel from falling our slipping.  </t>
  </si>
  <si>
    <t>Mops dropped on the mirror due to difficult handling and slippery surface while cleaning and stripping mirrors.</t>
  </si>
  <si>
    <t>Mops will be inspected before use to remove/cover any  exposed metal. Safety lanyard will be used to prevent mops and other equipment from falling on the mirrors. Mops will be very light and attached to the personnel.</t>
  </si>
  <si>
    <t>Calcium Carbonate application to mirror is at a longer distance than traditionally done (height from bridge to mirror).</t>
  </si>
  <si>
    <t>Preparation will be done with chemical protection near the adequate floor drainage. Spills will be contained to this area and will be removed using the waste disposal procedures.  Plastic containers shall be used as much as practible.</t>
  </si>
  <si>
    <t>Personnel too close or distracted during mechanical operations of the mirror cell and ancillary equipment.</t>
  </si>
  <si>
    <t>Only required personnel will be present during the movement of mirrors and other heavy equipment.  Safety oversight of the operations shall be planned.</t>
  </si>
  <si>
    <t>The air knife damages the mirror during  its deployment.</t>
  </si>
  <si>
    <t>The air knife damages the mirror during lowering of boom.</t>
  </si>
  <si>
    <t>The bridge is moved above mirror while air knife in operation.</t>
  </si>
  <si>
    <t>The air knife is deployed strikes personnel that are on the bridge/platform.</t>
  </si>
  <si>
    <t>Collision, Struck by</t>
  </si>
  <si>
    <t>A locking system will be built into the air knife system to keep it in the storage position to prevent any accidental motion. The air knife is deployed only after the bridge/platform is cleared. Control switch for the air knife will be designed using dead-man switch.</t>
  </si>
  <si>
    <t>Mirror cart is moved while personnel is on the mirror cleaning platforms.</t>
  </si>
  <si>
    <t>Operator loss of consciousness while operating the M1M3 cart.</t>
  </si>
  <si>
    <t>M1M3 overstress due to coating differential pumping error between the upper coating chamber and the mirror cell.</t>
  </si>
  <si>
    <t>A pressure relief mechanism will be included in the design to maintain the safe differential pressure range between the upper coating chamber and the mirror cell. The pressure inside the mirror cell will be around 10-3/10-4 mbar to avoid back flow towards the mirror surface during the coating.</t>
  </si>
  <si>
    <t>Approach of a moving  element to a fixed part - Glass safety</t>
  </si>
  <si>
    <t>The magnetron damages the mirror during deployment in the coatings chamber.</t>
  </si>
  <si>
    <t>The coating chamber will be designed to prevent any vertical movement of the magnetron until the mirror cell is in position.</t>
  </si>
  <si>
    <t>The coating chamber jacks fail during M1M3 installation or after coating preventing the lowering or raising of the  upper chamber.</t>
  </si>
  <si>
    <t>The bridge tilts or tips over with the possibility of striking  personnel or the mirror, or causing personnel to fall off the bridge.</t>
  </si>
  <si>
    <t>Bridge will be designed to eliminate any possibility to tip over.</t>
  </si>
  <si>
    <t>Electrical power loss during coating.</t>
  </si>
  <si>
    <t>Generator power will be used during coating.</t>
  </si>
  <si>
    <t>Mirror cart drive motors fail when under the coating chamber.</t>
  </si>
  <si>
    <t>Mirror Cart braking system will be designed with a manual release mechanism allowing the cart to be pulled out from under the coating chamber.</t>
  </si>
  <si>
    <t>Include chemical preparation area that includes a fume hood for mixing chemicals prior to the start of stripping.</t>
  </si>
  <si>
    <t>Personnel may be exposed to higher CO2 concentrations if they need to access the lower coating chamber after CO2 cleaning and before coating.</t>
  </si>
  <si>
    <t>Design a way to flush the chamber such as a port to attach a blower that vents to the outide. Consider any of the vessels as a confined space and procedurally check for oxygen levels.</t>
  </si>
  <si>
    <t>Upper chamber vertical motion jack failure.</t>
  </si>
  <si>
    <t>Compressor tanks falls during earthquake</t>
  </si>
  <si>
    <t>Tripping hazard due to the guide wires for the weather station.</t>
  </si>
  <si>
    <t>Employee is injured when inspecting or observing telescope behavior</t>
  </si>
  <si>
    <t>Employee is injured at night when troubleshooting problems</t>
  </si>
  <si>
    <t>Employee is caught in the slip rings while climbing stairs</t>
  </si>
  <si>
    <t>Employee falls when servicing the dome motor.</t>
  </si>
  <si>
    <t>Make the wires tie offs near the perimeter edges and mark the wires for visiblity.</t>
  </si>
  <si>
    <t>Install E stops that will deengergize the dome and telescope.</t>
  </si>
  <si>
    <t>Guard the interface between the slip rings and the stairswell.</t>
  </si>
  <si>
    <t>Rupture - High Pressure Release</t>
  </si>
  <si>
    <t>Pinch Point  -Crushing</t>
  </si>
  <si>
    <t>Fall  - tripping</t>
  </si>
  <si>
    <t>Entanglement</t>
  </si>
  <si>
    <t>Fall From Height</t>
  </si>
  <si>
    <t>Affix tank to floor and/or wall.</t>
  </si>
  <si>
    <t>Ensure that the telescope is truly robotic and provide a means to de-engergize or prevent movement.</t>
  </si>
  <si>
    <t>Provide fall protection by either scaffolding or by use of mechanical lifts.</t>
  </si>
  <si>
    <t>Non-Ionizing Radiation</t>
  </si>
  <si>
    <t>Multi-wavelenth laser</t>
  </si>
  <si>
    <t>Employees are exposed to the laser during calibration in LSST dome</t>
  </si>
  <si>
    <t>Frequent</t>
  </si>
  <si>
    <t>Mount, Camera and Mirror</t>
  </si>
  <si>
    <t>Cooling System</t>
  </si>
  <si>
    <t>Corrosion</t>
  </si>
  <si>
    <t>Coolant leak by failure or by human error, damaging various systems including mirrors</t>
  </si>
  <si>
    <t>Investigate alternative non corrosive coolants to prevent damage to other subsystems</t>
  </si>
  <si>
    <t>Tissue Damage</t>
  </si>
  <si>
    <t>Coolant leak exposing employees to toxic coolant</t>
  </si>
  <si>
    <t>The above mitigation or prepare procedures to minimize  coolant exposures to employees</t>
  </si>
  <si>
    <t>T&amp;S SAFETY HAZARD ASSESSMENT LIST - Document-11637</t>
  </si>
  <si>
    <t>Calibration Laser room</t>
  </si>
  <si>
    <t>Calibration Laser in Dome</t>
  </si>
  <si>
    <t>The laser shutter closes if someone enters the dome area when the laser is propagating .  Etablish Laser safety procedures.</t>
  </si>
  <si>
    <t>Employees open laser room door during laser propagation and  are exposed to the laser during calibration in LSST Laser room.</t>
  </si>
  <si>
    <t>The laser room door is locked. There is an interlock from the door to power off or decrease laser intensity if someone enters the laser room during propagation (solution will depend on the laser).</t>
  </si>
  <si>
    <t>Calibration Laser tube</t>
  </si>
  <si>
    <t>Calibration Laser Fiber</t>
  </si>
  <si>
    <t>Employees open laser tube access doors to inspect laser mirrors inside the laser tube during laser propagation</t>
  </si>
  <si>
    <t>Employees open laser fiber benches access doors to inspect laser mirrors inside the laser fiber benches during laser propagation</t>
  </si>
  <si>
    <t>Provide interlock to shutter the laser beam when access doors are open</t>
  </si>
  <si>
    <t>AHA, MLY, MED</t>
  </si>
  <si>
    <t>D</t>
  </si>
  <si>
    <t>Magnet segments must be handled with non-ferromagnetic tools and avoiding approach to ferromagnetic parts at distances bellow 150 mm.
Heavy or wide objects made of steel of iron must never be brought close to the rotor (at less than 150 mm) or by free hand.
Both warnings shall be appropriately indicated in the main drives magnets area and regulated by working procedures.</t>
  </si>
  <si>
    <t>C</t>
  </si>
  <si>
    <t>Maint./Instal</t>
  </si>
  <si>
    <t>Strong magnetic attraction forces on ferromagnetic parts (during magnets handling/transport)</t>
  </si>
  <si>
    <t>Effects by magnetic forces:
- Injury or illness
- Potential property damage</t>
  </si>
  <si>
    <t>Other Hazards</t>
  </si>
  <si>
    <t>All operational modes, other than ¨Observing¨</t>
  </si>
  <si>
    <t>Mount – Main drives magnets</t>
  </si>
  <si>
    <t>TMA-OH5</t>
  </si>
  <si>
    <t xml:space="preserve">Personnel having any type of ferromagnetic prosthesis shall not be qualified to work with/close to these kinds of devices, except they will keep at safe distance from the motor.
Avoid placing any electronic or magnetic data storage components within magnetic forces areas.
Both warnings shall be appropriately indicated in the main drives magnets area. </t>
  </si>
  <si>
    <t>Design Operation Maint./Instal.</t>
  </si>
  <si>
    <t>Strong magnetic forces on:
- personnel</t>
  </si>
  <si>
    <t>Effects by magnetic forces:
- Injury or illness</t>
  </si>
  <si>
    <t>All operational modes</t>
  </si>
  <si>
    <t>TMA-OH4</t>
  </si>
  <si>
    <t>E</t>
  </si>
  <si>
    <r>
      <t xml:space="preserve">x
</t>
    </r>
    <r>
      <rPr>
        <sz val="11"/>
        <color rgb="FFFF0000"/>
        <rFont val="Calibri"/>
        <family val="2"/>
      </rPr>
      <t>SIL1</t>
    </r>
  </si>
  <si>
    <r>
      <t xml:space="preserve">Lightning rod and conductor;
</t>
    </r>
    <r>
      <rPr>
        <b/>
        <sz val="11"/>
        <color theme="1"/>
        <rFont val="Calibri"/>
        <family val="2"/>
        <scheme val="minor"/>
      </rPr>
      <t>Safety Interlock Scenarios:  17
E- Stop Safety interlock pushbuttons; (D-25) (D-26)</t>
    </r>
    <r>
      <rPr>
        <sz val="11"/>
        <color theme="1"/>
        <rFont val="Calibri"/>
        <family val="2"/>
        <scheme val="minor"/>
      </rPr>
      <t xml:space="preserve">
Training;
Abnormal operating Procedures.</t>
    </r>
  </si>
  <si>
    <t>Design Operation</t>
  </si>
  <si>
    <t>Lightning.</t>
  </si>
  <si>
    <t>Lightning damage to LSST (TMA).
- Injury or illness
- Extensive potential property damage</t>
  </si>
  <si>
    <t>Mount – Lightning</t>
  </si>
  <si>
    <t>TMA-OH3</t>
  </si>
  <si>
    <t>AHA, GPU, MED</t>
  </si>
  <si>
    <t>D/E</t>
  </si>
  <si>
    <r>
      <t xml:space="preserve">x
</t>
    </r>
    <r>
      <rPr>
        <sz val="11"/>
        <color rgb="FFFF0000"/>
        <rFont val="Calibri"/>
        <family val="2"/>
      </rPr>
      <t>SIL1/2</t>
    </r>
  </si>
  <si>
    <r>
      <rPr>
        <b/>
        <sz val="11"/>
        <color theme="1"/>
        <rFont val="Calibri"/>
        <family val="2"/>
        <scheme val="minor"/>
      </rPr>
      <t>Safety Interlock Scenarios: 15 and 17
Earthquake detection safety interlock (D-28); and E- Stop Safety interlock pushbuttons; (D-25) (D-26) actuate the Safety interlocks (A-1) and (A-2) to stop the TMA.</t>
    </r>
    <r>
      <rPr>
        <sz val="11"/>
        <color theme="1"/>
        <rFont val="Calibri"/>
        <family val="2"/>
        <scheme val="minor"/>
      </rPr>
      <t xml:space="preserve">
Training;
Abnormal operating Procedures. </t>
    </r>
  </si>
  <si>
    <t>Earthquake.</t>
  </si>
  <si>
    <t>Loss of stability of TMA.
- Injury or illness
- Extensive potential property damage</t>
  </si>
  <si>
    <t>Mount – Earthquake</t>
  </si>
  <si>
    <t>TMA-OH2</t>
  </si>
  <si>
    <r>
      <t xml:space="preserve">X
</t>
    </r>
    <r>
      <rPr>
        <sz val="11"/>
        <color rgb="FFFF0000"/>
        <rFont val="Calibri"/>
        <family val="2"/>
      </rPr>
      <t>SIL1</t>
    </r>
  </si>
  <si>
    <r>
      <rPr>
        <b/>
        <sz val="11"/>
        <rFont val="Calibri"/>
        <family val="2"/>
        <scheme val="minor"/>
      </rPr>
      <t>Safety Interlock Scenarios:  15
E- Stop Safety interlock</t>
    </r>
    <r>
      <rPr>
        <b/>
        <sz val="11"/>
        <rFont val="Calibri"/>
        <family val="2"/>
      </rPr>
      <t xml:space="preserve"> pushbuttons; (D-25) (D-26);</t>
    </r>
    <r>
      <rPr>
        <sz val="11"/>
        <rFont val="Calibri"/>
        <family val="2"/>
      </rPr>
      <t xml:space="preserve">
Training.
Design compliant with Design requirements of EN ISO 13850, EN 60204-1.</t>
    </r>
  </si>
  <si>
    <t>Unforeseeable emergencies.</t>
  </si>
  <si>
    <t>Unforeseeable emergencies can require stop devices to impede or avert unforeseeable dangers
- Injury or fatality</t>
  </si>
  <si>
    <t>Mount – Un-foreseeable emergencies</t>
  </si>
  <si>
    <t>TMA-OH1</t>
  </si>
  <si>
    <t>TMA Structures (azimuth/elevation) movement out of parking position</t>
  </si>
  <si>
    <t>Uncontrolled movement during ¨Engineering¨ (Azimuth and altitude structures in parking position and locked or rotations under administrative control).
(See Hazards No. TMA-SC3 in table 6.5-15)</t>
  </si>
  <si>
    <t>Becoming Trapped in a Machine</t>
  </si>
  <si>
    <t>Mount – TMA movement</t>
  </si>
  <si>
    <t>TMA-TM5</t>
  </si>
  <si>
    <t>Unexpected start of machinery (TMA, movable platforms)
(See Hazards No. TMA-SR3 in table 6.5-11)</t>
  </si>
  <si>
    <t>Mount – Human error</t>
  </si>
  <si>
    <t>TMA-TM4</t>
  </si>
  <si>
    <t>Unexpected movement of machinery (TMA, movable platforms) with personnel in the way or inadequate conditions for operation
(See Hazards No. TMA-SR1 in table 6.5-11)</t>
  </si>
  <si>
    <t>Mount – Unexpected start</t>
  </si>
  <si>
    <t>TMA-TM3</t>
  </si>
  <si>
    <t>Inadequate control of movements of machinery (movable platforms)
(See Hazards No. TMA- HE3 in table 6.5-9)</t>
  </si>
  <si>
    <t>TMA-TM2</t>
  </si>
  <si>
    <t>GPU, AHA, MLY</t>
  </si>
  <si>
    <r>
      <t xml:space="preserve">Acoustic Warnings </t>
    </r>
    <r>
      <rPr>
        <sz val="11"/>
        <color rgb="FF000000"/>
        <rFont val="Calibri"/>
        <family val="2"/>
      </rPr>
      <t>of TMA/platforms/other moving parts - movement
during operating modes other than ¨Observing¨
Design compliant with Design requirements of EN 842, 981 and IEC 61310.</t>
    </r>
  </si>
  <si>
    <t>Inadequate design of warnings of TMA and platforms movements start.</t>
  </si>
  <si>
    <t>Inadequate design of acoustic or light signal warnings indicating to the personnel to leave out exposed areas.
- Injury or fatality</t>
  </si>
  <si>
    <t>Mount – Warnings</t>
  </si>
  <si>
    <t>TMA-TM1</t>
  </si>
  <si>
    <t xml:space="preserve">High Vibration levels in moving platforms/structures </t>
  </si>
  <si>
    <t>Personnel falling.
(See Hazard No. TMA-V1 in table 6.5-5)</t>
  </si>
  <si>
    <t>Slip, Trip, Fall of Persons</t>
  </si>
  <si>
    <t>Mount – Vibrations</t>
  </si>
  <si>
    <t>TMA-TF5</t>
  </si>
  <si>
    <t>No stationary stay or excessive difference in level of carriers during access of loads with consequential falling (Platforms used under work permits).</t>
  </si>
  <si>
    <t>Personnel falling.
(See Hazards No. TMA-FO1 &amp; FO2 in table 6.5-18)</t>
  </si>
  <si>
    <t>Mount – Access to platforms.</t>
  </si>
  <si>
    <t>TMA-TF4</t>
  </si>
  <si>
    <t>GPU, AHA</t>
  </si>
  <si>
    <r>
      <t xml:space="preserve">Fixed guards;
</t>
    </r>
    <r>
      <rPr>
        <b/>
        <sz val="11"/>
        <color theme="1"/>
        <rFont val="Calibri"/>
        <family val="2"/>
        <scheme val="minor"/>
      </rPr>
      <t>Safety Interlock Scenarios: 9, 8,10 and 11
Interlocking guards related to the hatches (D-18) (D-19) (D-20)
Safety Interlock Scenarios: 16
GIS Safety interlock (D-27) prevents any hazard related to telescope cranes.</t>
    </r>
    <r>
      <rPr>
        <sz val="11"/>
        <color theme="1"/>
        <rFont val="Calibri"/>
        <family val="2"/>
        <scheme val="minor"/>
      </rPr>
      <t xml:space="preserve">
Self closing guards;
Sensitive protection equipments;
Guard rails, safety cages.
Design compliant with Safety requirements of EN 14119, EN 14122.</t>
    </r>
  </si>
  <si>
    <t>B</t>
  </si>
  <si>
    <t>Falling or other damage as consequence of access to danger zones with hazard of fall, moving parts or other dangers.</t>
  </si>
  <si>
    <t>Access to danger zones .
Access to heights with risk of fall.
- Injury or fatality</t>
  </si>
  <si>
    <t>Mount – Access to danger zones</t>
  </si>
  <si>
    <t>TMA-TF3</t>
  </si>
  <si>
    <t>Design provisions to avoid risk of falling.
Design compliant with Safety requirements of EN 14119, EN 14122.</t>
  </si>
  <si>
    <t>Inadvertent opening.</t>
  </si>
  <si>
    <t>Inadvertent opening with risk of falling. 
- Injury or fatality</t>
  </si>
  <si>
    <t>Mount – Floors/Trapdoors</t>
  </si>
  <si>
    <t>TMA-TF2</t>
  </si>
  <si>
    <r>
      <t xml:space="preserve">Handholds;
</t>
    </r>
    <r>
      <rPr>
        <b/>
        <sz val="11"/>
        <color theme="1"/>
        <rFont val="Calibri"/>
        <family val="2"/>
        <scheme val="minor"/>
      </rPr>
      <t>Safety Interlock Scenarios: 15
E-stops Safety interlocks (D-25) stop the movement of the Movable platforms.</t>
    </r>
    <r>
      <rPr>
        <sz val="11"/>
        <color theme="1"/>
        <rFont val="Calibri"/>
        <family val="2"/>
        <scheme val="minor"/>
      </rPr>
      <t xml:space="preserve">
 Design compliant with safety requirements of EN 349, EN ISO 13857.
Safety requirements of EN 280 standards for Mobile elevating work platforms.</t>
    </r>
  </si>
  <si>
    <t>Accidental contact between moving persons and fixed or moving elements</t>
  </si>
  <si>
    <t>Excessive accelerations, decelerations, tilting or resulting in loss of stability or falling of persons during ¨Engineering¨ (Movable platforms used under work permits).
- Injury or fatality</t>
  </si>
  <si>
    <t xml:space="preserve">Mount – TMA platforms movement </t>
  </si>
  <si>
    <t>TMA-TF1</t>
  </si>
  <si>
    <t>GPU, AAM, AHA</t>
  </si>
  <si>
    <r>
      <rPr>
        <b/>
        <sz val="11"/>
        <color theme="1"/>
        <rFont val="Calibri"/>
        <family val="2"/>
        <scheme val="minor"/>
      </rPr>
      <t>Safety Interlock Scenarios:  4, 12 and 13
Safety interlocks related to the movable platforms (D-21) (D-22) (D-23) 
Safety Interlock Scenarios:  16
GIS Safety interlock (D-27) prevents any hazard related to telescope cranes.</t>
    </r>
    <r>
      <rPr>
        <sz val="11"/>
        <color theme="1"/>
        <rFont val="Calibri"/>
        <family val="2"/>
        <scheme val="minor"/>
      </rPr>
      <t xml:space="preserve">
Cherry Picker parked under Administrative procedures in specified parking areas and Altitude/Azimuth Structure engaged with locking pins required.
Design compliant with safety requirements of EN ISO 13857 and safety requirements of EN 280 standards for Mobile elevating work platforms.</t>
    </r>
  </si>
  <si>
    <t>Loss of stability, overturning, falling, uncontrolled movement during ¨Engineering¨ (Platforms used under work permits).
- Injury or fatality
- Significant potential property damage</t>
  </si>
  <si>
    <t>Loss of Stability</t>
  </si>
  <si>
    <t>TMA-SL2</t>
  </si>
  <si>
    <r>
      <rPr>
        <b/>
        <sz val="11"/>
        <color theme="1"/>
        <rFont val="Calibri"/>
        <family val="2"/>
        <scheme val="minor"/>
      </rPr>
      <t>Safety Interlock Scenarios: 6
Safety interlocks Elevation Locking Pins (D-15) actuates the STO Main Drives and Callipers the Safety Interlock (A-2)
Safety interlocks Brakes (D-5 &amp; 10) actuates the STO Platform Drives and Extension platform Locking pins the Safety Interlock (A-7&amp;8)</t>
    </r>
    <r>
      <rPr>
        <sz val="11"/>
        <color theme="1"/>
        <rFont val="Calibri"/>
        <family val="2"/>
        <scheme val="minor"/>
      </rPr>
      <t xml:space="preserve">
</t>
    </r>
  </si>
  <si>
    <t>Main structure (Azimuth/Elevation) accidental movement.</t>
  </si>
  <si>
    <t>Loss of stability, overturning, falling, uncontrolled movement during ¨Engineering¨ (structures normally in parking position and locked or rotations under administrative control).
- Injury or illness
- Significant potential property damage</t>
  </si>
  <si>
    <t xml:space="preserve">Mount – TMA movement </t>
  </si>
  <si>
    <t>TMA-SL1</t>
  </si>
  <si>
    <t>High Vibration levels in moving platforms/structures</t>
  </si>
  <si>
    <t>Movement and falling of not anchored parts.</t>
  </si>
  <si>
    <t>Falling Objects</t>
  </si>
  <si>
    <t>All operational modes
(See Hazard TMA-V1 in table 6.5-5)</t>
  </si>
  <si>
    <t>TMA-FO3</t>
  </si>
  <si>
    <t>Platform travel warnings;
Platform design to minimize risk of falling objects and persons.
Design compliant with Safety requirements of EN 280 standards for Mobile elevating work platforms.</t>
  </si>
  <si>
    <t>Falling or ejected objects during access to platforms.</t>
  </si>
  <si>
    <t>No stationary stay or excessive difference in level of carriers during access of loads with consequential falling.
- Injury or fatality
- Significant potential property damage</t>
  </si>
  <si>
    <t xml:space="preserve">Mount – Falling Objects </t>
  </si>
  <si>
    <t>TMA-FO2</t>
  </si>
  <si>
    <t>Falling or ejected objects from platforms.</t>
  </si>
  <si>
    <t>Falling or ejected objects, from platforms.
- Injury or fatality
- Significant potential property damage</t>
  </si>
  <si>
    <t>TMA-FO1</t>
  </si>
  <si>
    <t>OGR, EHG, AHA, MED</t>
  </si>
  <si>
    <r>
      <t xml:space="preserve">Fluid pressure control;
Fluid pressure alarms;
Relief valves (oil and cooling systems);
</t>
    </r>
    <r>
      <rPr>
        <b/>
        <sz val="11"/>
        <color theme="1"/>
        <rFont val="Calibri"/>
        <family val="2"/>
        <scheme val="minor"/>
      </rPr>
      <t>Safety Interlock Scenarios: 18
Bearing oil film loss Safety interlock (D-29) sends signal to main drives STO  (A-1), (A-2)</t>
    </r>
    <r>
      <rPr>
        <sz val="11"/>
        <color theme="1"/>
        <rFont val="Calibri"/>
        <family val="2"/>
        <scheme val="minor"/>
      </rPr>
      <t xml:space="preserve">
Acoustic Warnings of TMA movement during operating modes other than ¨Observing¨;
Hard stops (shock absorbers)
Fail safe design of brake solenoids;
Collection and confinement of leaked oil, to avoid environmental impact.
Design compliant with Design requirements of 97/23/EC, EN 982 (pressure equipment and pipes), and EN/ISO 4413, EN/ISO 4414</t>
    </r>
  </si>
  <si>
    <t>Pressure limiting device failure</t>
  </si>
  <si>
    <t>Break- up consequence of exceeding maximum rated pressure and failure of pressure limiting devices.
- Injury or illness
- Significant potential  property damage
- Local, short term environmental impact</t>
  </si>
  <si>
    <t>Break-down during Operation</t>
  </si>
  <si>
    <t xml:space="preserve">Mount – </t>
  </si>
  <si>
    <t>TMA-BD3</t>
  </si>
  <si>
    <r>
      <t xml:space="preserve">Design margins
Oil pressure alarms
</t>
    </r>
    <r>
      <rPr>
        <b/>
        <sz val="11"/>
        <color theme="1"/>
        <rFont val="Calibri"/>
        <family val="2"/>
        <scheme val="minor"/>
      </rPr>
      <t>Safety Interlock Scenarios:  3  and 18
Safety interlock (D-29) sends signal to main drives STO  (A-1), (A-2)
Braking oil pressure loss - Calliper brake safe position (actuated) state indication: (D-4)  (D-9)
Safety Interlock Scenarios: 5
Azimuth Cable Wrap Safety interlocks (D-13) (D-14) sending signal for actuation to (A-1, 2) to protect the cables and pipes for rupture.</t>
    </r>
    <r>
      <rPr>
        <sz val="11"/>
        <color theme="1"/>
        <rFont val="Calibri"/>
        <family val="2"/>
        <scheme val="minor"/>
      </rPr>
      <t xml:space="preserve">
Acoustic Warnings of TMA movement during operating modes other than ¨Observing¨;
Hard stops (shock absorbers)
Fail safe design of brake solenoids;
Collection and confinement of leaked oil, to avoid environmental impact.
Redundancy of brakes and conservative design condition.
Design compliant with Design requirements of 97/23/EC, EN 982 (pressure equipment and pipes), and EN/ISO 4413, EN/ISO 4414</t>
    </r>
  </si>
  <si>
    <t>Failures of rigid and flexible pipes carrying fluids under high pressure</t>
  </si>
  <si>
    <t>Break-up during operation, ruptures of rigid pipes and hoses carrying fluids under high pressure, potential oil fire. Potential actuation of a single brake with motors not disconnected.
- Injury or illness
- Significant potential  property damage
- Local, short term environmental impact</t>
  </si>
  <si>
    <t xml:space="preserve">Mount – Pipes/Hoses </t>
  </si>
  <si>
    <t>TMA-BD2</t>
  </si>
  <si>
    <t>MLY, AHA, MED</t>
  </si>
  <si>
    <r>
      <t xml:space="preserve">x
</t>
    </r>
    <r>
      <rPr>
        <sz val="11"/>
        <color rgb="FFFF0000"/>
        <rFont val="Calibri"/>
        <family val="2"/>
        <scheme val="minor"/>
      </rPr>
      <t>SIL2</t>
    </r>
  </si>
  <si>
    <r>
      <rPr>
        <b/>
        <sz val="11"/>
        <color theme="1"/>
        <rFont val="Calibri"/>
        <family val="2"/>
        <scheme val="minor"/>
      </rPr>
      <t xml:space="preserve">Safety Interlock Scenarios:  1,2 and 3
Safety interlocks </t>
    </r>
    <r>
      <rPr>
        <b/>
        <sz val="11"/>
        <color theme="1"/>
        <rFont val="Calibri"/>
        <family val="2"/>
      </rPr>
      <t>(A-1 to A-4) STO of cable wrap motors</t>
    </r>
    <r>
      <rPr>
        <sz val="11"/>
        <color theme="1"/>
        <rFont val="Calibri"/>
        <family val="2"/>
      </rPr>
      <t xml:space="preserve">
Operational testing;
Acoustic Warnings of TMA movement during operating modes other than ¨Observing¨
Hard stops (shock absorbers)
Fail safe design of brake solenoids; brake fail safe in case of oil low pressure
Redundancy of brakes and conservative design condition.
</t>
    </r>
  </si>
  <si>
    <t>Cable failures</t>
  </si>
  <si>
    <t>Break-up during operation of cables
Potential actuation of a single brake with motors not disconnected.
- Injury or illness
- Significant potential property damage</t>
  </si>
  <si>
    <t xml:space="preserve">Mount - Cables </t>
  </si>
  <si>
    <t>TMA-BD1</t>
  </si>
  <si>
    <t>OGR, EHG, RGR</t>
  </si>
  <si>
    <t>Design marking measures to prevent human errors;
Operating and maintenance instructions.
Design compliant with Design requirements of EN 894 and IEC 61310, EN 60204-1.</t>
  </si>
  <si>
    <t>Inadequate instructions for fitting or assembly</t>
  </si>
  <si>
    <t>Inadequate instructions according to man-machine interface requirements
Inadequate marking according to man-machine interface requirements
Dangerous connections caused by a wrong fitting or assembly:
- Injury or fatality
- Extensive potential property damage</t>
  </si>
  <si>
    <t>Fitting Error</t>
  </si>
  <si>
    <t>Mount - Fittings</t>
  </si>
  <si>
    <t>TMA-FT2</t>
  </si>
  <si>
    <t>Design measures to prevent faulty connection or assembly;
Requirements for testing.
Design compliant with Safety requirements of EN 614-1, EN 60204-1.</t>
  </si>
  <si>
    <t>Incorrect connection of fittings</t>
  </si>
  <si>
    <t>Dangerous connections caused by a wrong fitting or assembly:
- Injury or fatality
- Extensive potential property damage</t>
  </si>
  <si>
    <t>TMA-FT1</t>
  </si>
  <si>
    <t>Out of limit oil temperatures caused by control failure</t>
  </si>
  <si>
    <t>High friction torque for both Azimuth and Elevation axes in case of oil temperature lower than -8°C. Inadequate viscosity in case of oil temperature high
Inadequate cooling of Azimuth and Elevation motors to maintain thermal constrains can result in temperature gradients near optical beams beyond requirements.
(See hazards No. TMA-TH1 &amp; TH2 in table 6.5-3)</t>
  </si>
  <si>
    <t>Control System</t>
  </si>
  <si>
    <t>All operational modes.</t>
  </si>
  <si>
    <t>Mount – OSS</t>
  </si>
  <si>
    <t>TMA-CS8</t>
  </si>
  <si>
    <t>GPU, AHA, MED</t>
  </si>
  <si>
    <r>
      <rPr>
        <b/>
        <sz val="11"/>
        <color theme="1"/>
        <rFont val="Calibri"/>
        <family val="2"/>
        <scheme val="minor"/>
      </rPr>
      <t xml:space="preserve">Safety Interlock Scenarios: 4, 12 and 13
Movable platform Safety interlocks  (A-5)  (A-7), (A-8), (A-9) control the movement of the platforms;
</t>
    </r>
    <r>
      <rPr>
        <b/>
        <sz val="11"/>
        <color theme="1"/>
        <rFont val="Calibri"/>
        <family val="2"/>
      </rPr>
      <t>Emergency Stop command shall have prevalence over other control signals
Safety interlocks:
Safety Interlock Scenarios: 15
Safety interlocks:
E-Stops(D-25), (D-26)
Safety Interlock Scenarios: 16
GIS Safety interlocks to detect any problem in the Telescope equipment as telescope cranes: (D-27);  active Phase Cuoff power and AZC drive (A-3) ( A-12)</t>
    </r>
    <r>
      <rPr>
        <sz val="11"/>
        <color theme="1"/>
        <rFont val="Calibri"/>
        <family val="2"/>
      </rPr>
      <t xml:space="preserve">
Operator Warnings.
Design compliant with:
(Especially for cranes) Safety requirements of EN 12077-2, EN 13001, EN 13155, EN 13557.
Safety requirements of EN 349, EN 1037, EN/ISO 13849-1, EN/ISO 13850, EN ISO 13857 and EN 60204-1.
Safety requirements of EN 280 standards for Mobile elevating work platforms.</t>
    </r>
  </si>
  <si>
    <t>Movable platforms control failure.
Contact between moving persons and fixed or moving elements</t>
  </si>
  <si>
    <t>Loss of stability, overturning, falling, uncontrolled movement during ¨Engineering¨ mode.
- Injury or illness
- Significant potential property damage</t>
  </si>
  <si>
    <t>All operational modes, other than ¨Observing¨.</t>
  </si>
  <si>
    <t>Mount – Movable platforms</t>
  </si>
  <si>
    <t>TMA-CS7</t>
  </si>
  <si>
    <r>
      <t xml:space="preserve">Oil pressure alarms;
</t>
    </r>
    <r>
      <rPr>
        <b/>
        <sz val="11"/>
        <color theme="1"/>
        <rFont val="Calibri"/>
        <family val="2"/>
        <scheme val="minor"/>
      </rPr>
      <t>Safety Interlock Scenarios: 3 and 18
Bearing oil film loss safety interlocks (D-29); and Braking oil pressure safety interlocks (D-4) (D-9) actuate the STO main drives and callipers  safety interlocks (A-1) (A-2)
Safety Interlock Scenarios: 1 and 5
Azimuth Cable Wrap Limit Switches Safety Interlocks (D-13) (D-14) protects the hose breaks by actuating the Safety interlocks (D-1) and (D-3)</t>
    </r>
    <r>
      <rPr>
        <sz val="11"/>
        <color theme="1"/>
        <rFont val="Calibri"/>
        <family val="2"/>
        <scheme val="minor"/>
      </rPr>
      <t xml:space="preserve">
Acoustic Warnings of TMA movement during operating modes other than ¨Observing¨;
Hard stops (shock absorbers)
In case of failure of the Azimuth cable wrap control a physical connection with the azimuth structure is foreseen, through LVDT sensor.
Fail safe design of brake solenoids; brake fail safe in case of oil low pressure
Requirements of control signal testing and circuit monitoring;
Collection and confinement of leaked oil, to avoid environmental impact;
Design compliant with Safety requirements of EN 1037, EN/ISO 13849-1, EN/ISO 13850 and EN 60204-1</t>
    </r>
  </si>
  <si>
    <t>Break-up during operation, ruptures of cables and hoses carrying fluids under high pressure, potential oil fire. Potential actuation of a single brake with motors not disconnected.
a) Failure of solenoid valves control signal
b) Sensor failure
c) Inadequate sensor calibration
d) Power loss to control signal</t>
  </si>
  <si>
    <t>Control failure of azimuth cable and hose wrap.
- Injury or illness
- Significant potential property damage
- Local, short term environmental impact</t>
  </si>
  <si>
    <t>Mount – Azimuth Cable wrap</t>
  </si>
  <si>
    <t>TMA-CS6</t>
  </si>
  <si>
    <r>
      <t xml:space="preserve">Requirements of control signal testing and circuit monitoring;
Power supply warnings;
Acoustic Warnings of TMA movement during operating modes other than ¨Observing¨;
</t>
    </r>
    <r>
      <rPr>
        <b/>
        <sz val="11"/>
        <color theme="1"/>
        <rFont val="Calibri"/>
        <family val="2"/>
        <scheme val="minor"/>
      </rPr>
      <t>Safety Interlock Scenarios: 3
Braking oil pressure Safety interlocks: The interlocks (D-4) and (D-9) detect problems of the braking function and actuate the STO Az. /Elv. Main drives and callipers: (A-1), (A-2)</t>
    </r>
    <r>
      <rPr>
        <sz val="11"/>
        <color theme="1"/>
        <rFont val="Calibri"/>
        <family val="2"/>
        <scheme val="minor"/>
      </rPr>
      <t xml:space="preserve">
Hard stops (shock absorbers)
Redundancy of brakes and conservative design condition
Design compliant with Safety requirements of EN 1037, EN/ISO 13849-1, EN/ISO 13850 and EN 60204-1</t>
    </r>
  </si>
  <si>
    <t>During any operational mode, braking function signal not generated as required. Potential actuation of a single brake with motors not disconnected:
a) Failure of solenoid valve control signals
b) Sensor failure
c) Inadequate sensor calibration
d) Power loss to control signal</t>
  </si>
  <si>
    <t xml:space="preserve">Main structure (azimuth/elevation) break-up because of because of brake control failure.
- Injury or illness
- Significant potential property damage </t>
  </si>
  <si>
    <t>Mount – system Control</t>
  </si>
  <si>
    <t>TMA-CS5</t>
  </si>
  <si>
    <r>
      <t xml:space="preserve">Requirements of control signal testing and circuit monitoring;
</t>
    </r>
    <r>
      <rPr>
        <b/>
        <sz val="11"/>
        <color theme="1"/>
        <rFont val="Calibri"/>
        <family val="2"/>
        <scheme val="minor"/>
      </rPr>
      <t>Safety Interlock Scenarios: 18
Bearing oil film loss Safety interlocks; (D-29) sending signal to main drives STO  (A-1), (A-2)
Safety Interlock Scenarios:  3
Braking oil pressure Safety interlocks; (D-4) (D-9)</t>
    </r>
    <r>
      <rPr>
        <sz val="11"/>
        <color theme="1"/>
        <rFont val="Calibri"/>
        <family val="2"/>
        <scheme val="minor"/>
      </rPr>
      <t xml:space="preserve">
Oil pressure alarms. The Oil Supply System has own control and Safety System. The OSS Safety System is connected by the TMA IS
Acoustic Warnings of TMA movement during operating modes other than ¨Observing¨;
Hard stops (shock absorbers)
Requirements of valve testing;
Redundancy of filters and pumps
Design compliant with Safety requirements of EN 1037, EN/ISO 13849-1, EN/ISO 13850 and EN 60204-1</t>
    </r>
  </si>
  <si>
    <t>During any operational mode, bearing function signal not generated as required:
a) Control signal failure of valves for regulating flow to bearings
b) Control signal failure of oil pressure
c) High differential Pressure alarm failure for oil filter on duty
d) Oil pump trip alarm failure
e) Accumulator low pressure warning failure
f) Sensor failure
g) Inadequate sensor calibration
h) Power loss to control signals</t>
  </si>
  <si>
    <t xml:space="preserve">Main structure (azimuth/elevation) break-up because of bearing control failures.
- Injury or illness
- Significant potential property damage </t>
  </si>
  <si>
    <t>TMA-CS4</t>
  </si>
  <si>
    <r>
      <rPr>
        <b/>
        <sz val="11"/>
        <color theme="1"/>
        <rFont val="Calibri"/>
        <family val="2"/>
        <scheme val="minor"/>
      </rPr>
      <t>Safety Interlock Scenarios:  6
Safety interlocks: Elevation Locking Pins  (A-7) actuates the Safety interlocks STO main drives and callipers (A-1) (A-2)</t>
    </r>
    <r>
      <rPr>
        <sz val="11"/>
        <color theme="1"/>
        <rFont val="Calibri"/>
        <family val="2"/>
        <scheme val="minor"/>
      </rPr>
      <t xml:space="preserve">
Alarms and warnings for operator actuation;
Acoustic Warnings of TMA movement during operating modes other than ¨Observing¨;
Hard stops (shock absorbers)
Design compliant with Safety requirements of EN 1037, EN/ISO 13849-1 and EN60204-1</t>
    </r>
  </si>
  <si>
    <t>Uncontrolled movement from parking/locked position, during ¨Observing or ¨Engineering¨ (under administrative control).</t>
  </si>
  <si>
    <t xml:space="preserve">Main structure 
- Injury or illness(azimuth/elevation) movement out of parking position.
- Significant potential property damage </t>
  </si>
  <si>
    <t>TMA-CS3</t>
  </si>
  <si>
    <t>AHA, MLY</t>
  </si>
  <si>
    <t xml:space="preserve">x
</t>
  </si>
  <si>
    <r>
      <t xml:space="preserve">Alarms and warnings for operator actuation;
</t>
    </r>
    <r>
      <rPr>
        <b/>
        <sz val="11"/>
        <color theme="1"/>
        <rFont val="Calibri"/>
        <family val="2"/>
        <scheme val="minor"/>
      </rPr>
      <t>Safety Interlock Scenarios: 2
Azimuth and Elevation over-speed Safety interlocks  (D-3) (D-8) sending signal to main drives STO (A-1), (A-2);</t>
    </r>
    <r>
      <rPr>
        <sz val="11"/>
        <color theme="1"/>
        <rFont val="Calibri"/>
        <family val="2"/>
        <scheme val="minor"/>
      </rPr>
      <t xml:space="preserve">
Acoustic warnings of TMA movement during operating modes other than Öbserving¨;
Hard stops (shock absorbers)
Braking requirements and conservative design conditions
Design compliant with Safety requirements of EN 1037, EN/ISO 13849-1, EN/ISO 13850 and EN 60204-1</t>
    </r>
  </si>
  <si>
    <t>Movement beyond speed limits during ¨Observing or ¨Engineering¨ (under administrative control).
During any operational mode, speed control signal failure:
a) Control signal failure of azimuth and elevation structure rotation speed
b) Control signal failure of azimuth and elevation structure position
c) Sensor failure
d) Inadequate sensor calibration
e) Power loss to control signal</t>
  </si>
  <si>
    <t xml:space="preserve">Main structure (azimuth/elevation) over-speed control malfunction.
- Injury or illness
- Significant potential property damage </t>
  </si>
  <si>
    <t>TMA-CS2</t>
  </si>
  <si>
    <r>
      <t xml:space="preserve">Alarms and warnings for operator actuation
</t>
    </r>
    <r>
      <rPr>
        <b/>
        <sz val="11"/>
        <color theme="1"/>
        <rFont val="Calibri"/>
        <family val="2"/>
        <scheme val="minor"/>
      </rPr>
      <t>Safety Interlock Scenarios: 1, 5 and 14
Azimuth and Elevation travel limit safety interlocks: Limit switches (D-1) (D-2) (D-6) (D-7) (D-13) (D-14) (D-24) de-energized drives (A-1) (A-2) (A-4)
Safety Interlock Scenarios: 20 and 21
MCS failure detection Safety interlocks to detect the MCS failure (D-31) (D-32) active the GIS, Phase Cuoff power, Phase Discharge capacitor and AZC drive (A-3) (A-10 to A-13)</t>
    </r>
    <r>
      <rPr>
        <sz val="11"/>
        <color theme="1"/>
        <rFont val="Calibri"/>
        <family val="2"/>
        <scheme val="minor"/>
      </rPr>
      <t xml:space="preserve">
Hard stops (shock absorbers)
Design compliant with Safety requirements of EN 1037, EN/ISO 13849-1, EN/ISO 13850 and EN 60204-1</t>
    </r>
  </si>
  <si>
    <t>Design Opeartion</t>
  </si>
  <si>
    <t>Movement beyond travel limits during ¨Observing or ¨Engineering¨ (under administrative control).
During any operational mode, travel limit control signal not generated:
a) Control signal failure of azimuth and elevation structure travel limit
b) Control signal failure of azimuth and elevation structure position
c) Sensor failure
d) Inadequate sensor calibration
e) Power loss to control signal.</t>
  </si>
  <si>
    <t xml:space="preserve">Main structure (azimuth/elevation) travel limit control malfunction.
- Injury or illness
- Significant potential property damage </t>
  </si>
  <si>
    <t>TMA-CS1</t>
  </si>
  <si>
    <t>Loss of power supply can result in hazardous inertia and inadequate stop conditions of machinery (TMA and movable platforms)</t>
  </si>
  <si>
    <t>Loss of power supply
(See hazards No. TMA-SP4 &amp; SP5 in table 6.5-12)</t>
  </si>
  <si>
    <t>Failure of Energy Supply</t>
  </si>
  <si>
    <t>Mount – Energy supply</t>
  </si>
  <si>
    <t>TMA-ES4</t>
  </si>
  <si>
    <t>MLY, AHA</t>
  </si>
  <si>
    <r>
      <rPr>
        <b/>
        <sz val="11"/>
        <color theme="1"/>
        <rFont val="Calibri"/>
        <family val="2"/>
        <scheme val="minor"/>
      </rPr>
      <t xml:space="preserve">Safety Interlock Scenarios:  18
Bearing oil film loss sensors/safety interlocks. (D-29)
Safety Interlock Scenarios:  3
Braking oil pressure Safety Interlocks; (D-4)(D-9) </t>
    </r>
    <r>
      <rPr>
        <sz val="11"/>
        <color theme="1"/>
        <rFont val="Calibri"/>
        <family val="2"/>
        <scheme val="minor"/>
      </rPr>
      <t xml:space="preserve">
Acoustic warnings of TMA movement during operating modes other than ¨Observing;
Hard stops (shock absorbers)
Requirements of valve testing;
Oil pressure alarms;
Requirements of calibration, inspections and maintenances;
Redundancy of brakes and conservative design condition.</t>
    </r>
  </si>
  <si>
    <t>Bearing or braking functions not performed as specified by design. Potential actuation of a single brake with motors not disconnected:
a) Inadequate regulation of flow control valves to bearings
b) Break-up of oil supplying pipes and hoses
c) Oil pump failure to operate
d) Spurious opening of relief valves in pump discharges
e) Inadequate calibration and maintenance</t>
  </si>
  <si>
    <t>Azimuth and Elevation structures break-up due to oil supply failure
- Minor Injury
- Significant potential property damage</t>
  </si>
  <si>
    <t>TMA-ES3</t>
  </si>
  <si>
    <r>
      <t xml:space="preserve">x
</t>
    </r>
    <r>
      <rPr>
        <sz val="11"/>
        <color rgb="FFFF0000"/>
        <rFont val="Calibri"/>
        <family val="2"/>
      </rPr>
      <t>SIL2</t>
    </r>
  </si>
  <si>
    <r>
      <t xml:space="preserve">Fail safe design of solenoid valves; fail safe brake actuation if low pressure of oil.
Power supply warnings;
</t>
    </r>
    <r>
      <rPr>
        <b/>
        <sz val="11"/>
        <color theme="1"/>
        <rFont val="Calibri"/>
        <family val="2"/>
        <scheme val="minor"/>
      </rPr>
      <t>Safety interlocks: STO main drives and de-energized callipers (A-1), (A-2)</t>
    </r>
    <r>
      <rPr>
        <sz val="11"/>
        <color theme="1"/>
        <rFont val="Calibri"/>
        <family val="2"/>
        <scheme val="minor"/>
      </rPr>
      <t xml:space="preserve">
Acoustic warnings of TMA movement during operating modes other than ¨Observing;
Hard stops (shock absorbers)
Requirements of valve testing;
Requirements of calibration, inspections and maintenances;
Redundancy of brakes and conservative design condition.</t>
    </r>
  </si>
  <si>
    <t>Braking function not performed as specified by design. Potential actuation of a single brake with motors not de-energized:
a) Failure of solenoid valves power supply
b) Inadequate calibration and maintenance
c) Brake-up of mechanical spring</t>
  </si>
  <si>
    <t>Azimuth and Elevation structures break-up due to brake energy supply failure
- Injury or illness
- Significant potential property damage</t>
  </si>
  <si>
    <t>TMA-ES2</t>
  </si>
  <si>
    <r>
      <t>Alarms and warnings</t>
    </r>
    <r>
      <rPr>
        <sz val="11"/>
        <color rgb="FF000000"/>
        <rFont val="Calibri"/>
        <family val="2"/>
      </rPr>
      <t xml:space="preserve"> in case of Accumulator unavailability
The Oil Supply System has own control system to detect any problem. The OSS also has a own safety system that send signal to the TMA IS when safety actuation is required
</t>
    </r>
    <r>
      <rPr>
        <b/>
        <sz val="11"/>
        <color rgb="FF000000"/>
        <rFont val="Calibri"/>
        <family val="2"/>
      </rPr>
      <t>Safety Interlock Scenarios: 18
Safety interlocks  to detect the OSS failure (D-29)</t>
    </r>
  </si>
  <si>
    <t>Loss of pressure prevents of providing back-up oil for stopping in emergency conditions</t>
  </si>
  <si>
    <t xml:space="preserve">Loss of accumulator function:
- Negligible Injury
- Significant potential property damage </t>
  </si>
  <si>
    <t>TMA-ES1</t>
  </si>
  <si>
    <t>MED, AHA</t>
  </si>
  <si>
    <r>
      <t xml:space="preserve">Speed alarms and warnings for operator actuation;
</t>
    </r>
    <r>
      <rPr>
        <b/>
        <sz val="11"/>
        <color theme="1"/>
        <rFont val="Calibri"/>
        <family val="2"/>
        <scheme val="minor"/>
      </rPr>
      <t>Safety Interlock Scenarios:  2
Azimuth and Elevation over-speed limit safety interlocks (D-3), (D-8) actuate the  interlocks to stop the TMA (A-1) (A-2)</t>
    </r>
    <r>
      <rPr>
        <sz val="11"/>
        <color theme="1"/>
        <rFont val="Calibri"/>
        <family val="2"/>
        <scheme val="minor"/>
      </rPr>
      <t xml:space="preserve">
Acoustic warnings of TMA movement during operating modes other than ´Observing¨;
Hard stops (shock absorbers)
Braking requirements and conservative design conditions</t>
    </r>
  </si>
  <si>
    <t>Main structure (azimuth/altitude) rotational speed beyond limits.</t>
  </si>
  <si>
    <t xml:space="preserve">Personnel safety - Injury or illness
Significant potential property damage </t>
  </si>
  <si>
    <t>Variation in Rotational Speed</t>
  </si>
  <si>
    <t>Operational modes: ¨Observing¨, ¨Engineering</t>
  </si>
  <si>
    <t>Mount - Speed</t>
  </si>
  <si>
    <t>TMA-RS1</t>
  </si>
  <si>
    <t>MED, GPU</t>
  </si>
  <si>
    <t>Emergency lowering system;
Design provisions in compliance with Safety requirements of EN 280 standards for Mobile elevating work platforms</t>
  </si>
  <si>
    <t>Loss of power supply shall permit a safe descent of personnel from the Cherry Picker</t>
  </si>
  <si>
    <t>Inability to Stop in Optimum Position</t>
  </si>
  <si>
    <t>Mount - Stop in case of loss of power supply of Cherry Picker</t>
  </si>
  <si>
    <t>TMA-SP5</t>
  </si>
  <si>
    <t>MED, AHA, MLY</t>
  </si>
  <si>
    <r>
      <t>x</t>
    </r>
    <r>
      <rPr>
        <sz val="11"/>
        <color rgb="FFFF0000"/>
        <rFont val="Calibri"/>
        <family val="2"/>
      </rPr>
      <t xml:space="preserve">
SIL1/2</t>
    </r>
  </si>
  <si>
    <r>
      <t xml:space="preserve">Design provisions to avoid stopping out of specified conditions to prevent loss of stability, falls, ejections or excessive frictions;
</t>
    </r>
    <r>
      <rPr>
        <b/>
        <sz val="11"/>
        <color theme="1"/>
        <rFont val="Calibri"/>
        <family val="2"/>
        <scheme val="minor"/>
      </rPr>
      <t>Safety Interlock Scenarios: 20 and 21
Safety interlocks to detect the MCS failure (D-31) (D-32) active the GIS, Phase Cuoff power, Phase Discharge capacitor and AZC drive (A-3) (A-10 to A-13)
Safety Interlock Scenarios:  16
GIS Safety interlocks to detect any problem in the Telescope equipment (D-27) active Phase Cuoff power and AZC drive (A-3) ( A-12)</t>
    </r>
    <r>
      <rPr>
        <sz val="11"/>
        <color theme="1"/>
        <rFont val="Calibri"/>
        <family val="2"/>
        <scheme val="minor"/>
      </rPr>
      <t xml:space="preserve">
Hard stops (shock absorbers) 
UPS for power supply to control systems. Normal and emergency power supply for all systems.
Design provisions in compliance with Safety requirements of EN 1037, EN/ISO 13849-1 [OD8],  EN 60204-1 (for emergency stop, safety requirements of EN ISO13850)</t>
    </r>
  </si>
  <si>
    <t>Loss of power supply shall activate emergency stop movement of machinery (TMA and movable platforms, Cherry Picker) to avoid hazardous conditions</t>
  </si>
  <si>
    <t>Mount - Stop in case of loss of power supply</t>
  </si>
  <si>
    <t>TMA-SP4</t>
  </si>
  <si>
    <r>
      <t xml:space="preserve">Design criteria to send stop signal to all related equipment of assemblies;
</t>
    </r>
    <r>
      <rPr>
        <b/>
        <sz val="11"/>
        <color theme="1"/>
        <rFont val="Calibri"/>
        <family val="2"/>
        <scheme val="minor"/>
      </rPr>
      <t>Safety Interlock Scenarios: 2, 3 and 5
Safety interlocks:
(D-3 to D-4) (D-8 to D-9) (D13 &amp; D-14) to prevent undesirable movement and/or stop the components;
Safety interlocks:
Safety Interlock Scenarios:  15
E-Stops(D-25), (D-26) 
Safety Interlock Scenarios: 4, 6, 7, 8, 9, 10, 11, 12, 13 and 14
Safety interlocks (D-5) (D-10) (D-15 to D-24) to prevent undesirable movement and/or stop the components;
Safety Interlock Scenarios:  1
Safety interlocks Limit switches(D-1) (D-2) (D-6) (D-7)
Safety Interlock Scenarios: 20 and 21
Safety interlocks to detect the MCS failure (D-31) (D-32) active the GIS, Phase Cuoff power, Phase Discharge capacitor and AZC drive (A-3) (A-10 to A-13)
Safety Interlock Scenarios: 18
Safety interlocks to detect the OSS failure (D-29)
Safety Interlock Scenarios: 16
GIS Safety interlock to detect any problem in the Telescope equipment (D-27) active Phase Cuoff power and AZC drive (A-3) ( A-12)</t>
    </r>
    <r>
      <rPr>
        <sz val="11"/>
        <color theme="1"/>
        <rFont val="Calibri"/>
        <family val="2"/>
        <scheme val="minor"/>
      </rPr>
      <t xml:space="preserve">
Hard stops (shock absorbers)
Design provisions in compliance with Safety requirements of EN 1037, EN/ISO 13849-1 [OD8],  EN 60204-1 (for emergency stop, safety requirements of EN ISO13850)</t>
    </r>
  </si>
  <si>
    <t>Stop signal not sent to all related equipment of the assembly</t>
  </si>
  <si>
    <t>Mount - Stop of complex machinery</t>
  </si>
  <si>
    <t>TMA-SP3</t>
  </si>
  <si>
    <r>
      <t xml:space="preserve">Alarms and warnings for operator actuation;
</t>
    </r>
    <r>
      <rPr>
        <b/>
        <sz val="11"/>
        <color theme="1"/>
        <rFont val="Calibri"/>
        <family val="2"/>
        <scheme val="minor"/>
      </rPr>
      <t>Safety interlocks:
Safety Interlock Scenarios:  15 
E-Stops(D-25), (D-26) 
Safety Interlock Scenarios: 5 and 14
Safety interlocks (D-13) (D-14) (D-24) to prevent undesirable movement and/or stop the components; de-energized the drives (A-1), (A-4)
Safety Interlock Scenarios:  1
Safety interlocks Limit switches(D-1) (D-2) (D-6) (D-7)
Safety Interlock Scenarios: 20 and 21
Safety interlocks to detect the MCS failure (D-31) (D-32) active the GIS, Phase Cuoff power, Phase Discharge capacitor and AZC drive (A-3) (A-10 to A-13)
Safety Interlock Scenarios: 18
Safety interlocks to detect the OSS failure (D-29)</t>
    </r>
    <r>
      <rPr>
        <sz val="11"/>
        <color theme="1"/>
        <rFont val="Calibri"/>
        <family val="2"/>
        <scheme val="minor"/>
      </rPr>
      <t xml:space="preserve">
Hard stops (shock absorbers)
Design provisions in compliance with Safety requirements of EN 1037, EN/ISO 13849-1 [OD8],  EN 60204-1 (for emergency stop, safety requirements of EN ISO13850)</t>
    </r>
  </si>
  <si>
    <t>Normal stop control function failure</t>
  </si>
  <si>
    <t>Mount - Failure of normal stop control system</t>
  </si>
  <si>
    <t>TMA-SP2</t>
  </si>
  <si>
    <r>
      <t>Emergency Stop</t>
    </r>
    <r>
      <rPr>
        <sz val="11"/>
        <color rgb="FF000000"/>
        <rFont val="Calibri"/>
        <family val="2"/>
      </rPr>
      <t xml:space="preserve"> </t>
    </r>
    <r>
      <rPr>
        <b/>
        <sz val="11"/>
        <color theme="1"/>
        <rFont val="Calibri"/>
        <family val="2"/>
      </rPr>
      <t>and Earthquake</t>
    </r>
    <r>
      <rPr>
        <sz val="11"/>
        <color theme="1"/>
        <rFont val="Calibri"/>
        <family val="2"/>
      </rPr>
      <t xml:space="preserve"> detection related commands shall have prevalence over other control signals
Safety interlocks:
</t>
    </r>
    <r>
      <rPr>
        <b/>
        <sz val="11"/>
        <color theme="1"/>
        <rFont val="Calibri"/>
        <family val="2"/>
      </rPr>
      <t>Safety Interlock Scenarios:</t>
    </r>
    <r>
      <rPr>
        <sz val="11"/>
        <color theme="1"/>
        <rFont val="Calibri"/>
        <family val="2"/>
      </rPr>
      <t xml:space="preserve"> </t>
    </r>
    <r>
      <rPr>
        <b/>
        <sz val="11"/>
        <color theme="1"/>
        <rFont val="Calibri"/>
        <family val="2"/>
      </rPr>
      <t>15 and 17
E-Stops(D-25), (D-26) Earthquake (D-28)
Safety Interlock Scenarios:  5 and 14
Safety interlocks (D-13) (D-14) (D-24) to prevent undesirable movement and/or stop the components; de-energized the drives (A-1), (A-4)
Safety Interlock Scenarios: 1
Safety interlocks Limit switches (D-1) (D-2) (D-6) (D-7); de-energized the drives (A-1), (A-2)</t>
    </r>
    <r>
      <rPr>
        <sz val="11"/>
        <color theme="1"/>
        <rFont val="Calibri"/>
        <family val="2"/>
      </rPr>
      <t xml:space="preserve">
Hard stops (shock absorbers)
Operator warnings; sound warnings of TMA movement;
Design provisions in compliance with Safety requirements of EN 1037, EN/ISO 13849-1 [OD8], and EN 60204-1 (for emergency stop, safety requirements of EN ISO13850)</t>
    </r>
  </si>
  <si>
    <t>Prevention from stopping movement of machinery (TMA and movable platforms)</t>
  </si>
  <si>
    <t>Personnel safety - Injury or illness
Significant potential property damage
(Linked with Hazards No. TMA-SC1 &amp; SC3 in Table 6.5-15)</t>
  </si>
  <si>
    <t>Mount - Not stop</t>
  </si>
  <si>
    <t>TMA-SP1</t>
  </si>
  <si>
    <r>
      <t xml:space="preserve">Design measures to prevent faulty connection or assembly;
Safety interlocks to lock the TMA movable components;
</t>
    </r>
    <r>
      <rPr>
        <b/>
        <sz val="11"/>
        <color theme="1"/>
        <rFont val="Calibri"/>
        <family val="2"/>
        <scheme val="minor"/>
      </rPr>
      <t>Deployable Platforms (A-8) (A-9), elevation Locking Pins (A-7), and STO Elevation/Azimuth main drives and callipers (A-1), (A-2)</t>
    </r>
    <r>
      <rPr>
        <sz val="11"/>
        <color theme="1"/>
        <rFont val="Calibri"/>
        <family val="2"/>
        <scheme val="minor"/>
      </rPr>
      <t xml:space="preserve">
</t>
    </r>
    <r>
      <rPr>
        <b/>
        <sz val="11"/>
        <color theme="1"/>
        <rFont val="Calibri"/>
        <family val="2"/>
        <scheme val="minor"/>
      </rPr>
      <t>Safety Interlock Scenarios: 1
Safety interlocks to limit the TMA movement range; Limit switches(D-1) (D-2) (D-6) (D-7)</t>
    </r>
    <r>
      <rPr>
        <sz val="11"/>
        <color theme="1"/>
        <rFont val="Calibri"/>
        <family val="2"/>
        <scheme val="minor"/>
      </rPr>
      <t xml:space="preserve">
Hard stops (shock absorbers)
Acoustic Warnings of TMA movement during operating modes other than ¨Observing¨;
Design provisions in compliance with Safety requirements (EN 614-1)</t>
    </r>
  </si>
  <si>
    <t>Unexpected or faulty movement of machinery (TMA and deployable platforms) caused by a wrong fitting or assembly</t>
  </si>
  <si>
    <t xml:space="preserve">Personnel safety - Injury or fatality
Significant potential property damage </t>
  </si>
  <si>
    <t>Unexpected Starts/Rotation or Overwinding</t>
  </si>
  <si>
    <t>Mount – Unexpected and faulty movement</t>
  </si>
  <si>
    <t>TMA-SR6</t>
  </si>
  <si>
    <r>
      <t>Safety interlocks</t>
    </r>
    <r>
      <rPr>
        <sz val="11"/>
        <color rgb="FF000000"/>
        <rFont val="Calibri"/>
        <family val="2"/>
      </rPr>
      <t xml:space="preserve"> to lock the TMA movable components;
</t>
    </r>
    <r>
      <rPr>
        <b/>
        <sz val="11"/>
        <color rgb="FF000000"/>
        <rFont val="Calibri"/>
        <family val="2"/>
      </rPr>
      <t>Deployable Platforms (A-8) (A-9), elevation Locking Pins (A-7), and STO Elevation/Azimuth main drives and callipers (A-1), (A-2)</t>
    </r>
    <r>
      <rPr>
        <sz val="11"/>
        <color rgb="FF000000"/>
        <rFont val="Calibri"/>
        <family val="2"/>
      </rPr>
      <t xml:space="preserve">
</t>
    </r>
    <r>
      <rPr>
        <b/>
        <sz val="11"/>
        <color rgb="FF000000"/>
        <rFont val="Calibri"/>
        <family val="2"/>
      </rPr>
      <t>Safety Interlock Scenarios: 1, 2, 4 5, 6, 12, 13, 14 and 19</t>
    </r>
    <r>
      <rPr>
        <sz val="11"/>
        <color rgb="FF000000"/>
        <rFont val="Calibri"/>
        <family val="2"/>
      </rPr>
      <t xml:space="preserve">
</t>
    </r>
    <r>
      <rPr>
        <b/>
        <sz val="11"/>
        <color rgb="FF000000"/>
        <rFont val="Calibri"/>
        <family val="2"/>
      </rPr>
      <t>Safety interlocks limit the TMA movement range; Limit switches(D-1) (D-2) (D-3) (D-6) (D-7) (D-8) (D-13 to D-15) (D-21 to D-24) (D-30)
Safety Interlock Scenarios:</t>
    </r>
    <r>
      <rPr>
        <sz val="11"/>
        <color rgb="FF000000"/>
        <rFont val="Calibri"/>
        <family val="2"/>
      </rPr>
      <t xml:space="preserve"> </t>
    </r>
    <r>
      <rPr>
        <b/>
        <sz val="11"/>
        <color rgb="FF000000"/>
        <rFont val="Calibri"/>
        <family val="2"/>
      </rPr>
      <t xml:space="preserve"> 20 and 21
Safety interlocks to detect any problem in the MCS (D-31) (D-32); active the GIS, Phase Cuoff power, Phase Discharge capacitor and AZC drive (A-3) (A-10 to A-13)</t>
    </r>
    <r>
      <rPr>
        <sz val="11"/>
        <color rgb="FF000000"/>
        <rFont val="Calibri"/>
        <family val="2"/>
      </rPr>
      <t xml:space="preserve">
Hard stops (shock absorbers)
Acoustic Warnings of TMA movement during operating modes other than ¨Observing¨;
Control system logic design shall not lead to hazardous situations</t>
    </r>
  </si>
  <si>
    <t>Spurious signals (TMA and deployable platforms)</t>
  </si>
  <si>
    <t>Mount – Control: Software faults</t>
  </si>
  <si>
    <t>TMA-SR5</t>
  </si>
  <si>
    <t>Warnings from meteorological tower.
Compliance with safety requirements (EN 614-1)
Dome wind screen deployment.
Dome closure</t>
  </si>
  <si>
    <t>Loads higher than those of design (TMA and deployable platforms)</t>
  </si>
  <si>
    <t xml:space="preserve">Personnel safety - Injury or fatality
Extensive potential property damage </t>
  </si>
  <si>
    <t>Mount - Wind beyond design values</t>
  </si>
  <si>
    <t>TMA-SR4</t>
  </si>
  <si>
    <r>
      <t xml:space="preserve">Safety interlocks </t>
    </r>
    <r>
      <rPr>
        <b/>
        <sz val="11"/>
        <color rgb="FF000000"/>
        <rFont val="Calibri"/>
        <family val="2"/>
      </rPr>
      <t xml:space="preserve"> </t>
    </r>
    <r>
      <rPr>
        <sz val="11"/>
        <color rgb="FF000000"/>
        <rFont val="Calibri"/>
        <family val="2"/>
      </rPr>
      <t xml:space="preserve">to lock the TMA movable components;
</t>
    </r>
    <r>
      <rPr>
        <b/>
        <sz val="11"/>
        <color rgb="FF000000"/>
        <rFont val="Calibri"/>
        <family val="2"/>
      </rPr>
      <t>Deployable Platforms (A-8) (A-9), elevation Locking Pins (A-7), and STO Elevation/Azimuth main drives and callipers (A-1), (A-2)</t>
    </r>
    <r>
      <rPr>
        <sz val="11"/>
        <color rgb="FF000000"/>
        <rFont val="Calibri"/>
        <family val="2"/>
      </rPr>
      <t xml:space="preserve">
Means of control of movements by persons in the carrier
Hold-to-run control devices
Hard stops (shock absorbers)
Acoustic Warnings of TMA movement during operating modes other than ¨Observing¨.</t>
    </r>
  </si>
  <si>
    <t>Unexpected start of machinery (TMA and movable platforms)</t>
  </si>
  <si>
    <t>Mount - Human error</t>
  </si>
  <si>
    <t>TMA-SR3</t>
  </si>
  <si>
    <t>Design provisions in compliance with 2006/95/EC and requirements of  [CD5], EN 60204-1 [OD9], and safety requirements of EN 1037</t>
  </si>
  <si>
    <t>Inadequate removal of tag-outs of power sources or other energy sources (oil pressure)</t>
  </si>
  <si>
    <t>Mount - Unexpected connection or release of power or other energy sources</t>
  </si>
  <si>
    <t>TMA-SR2</t>
  </si>
  <si>
    <r>
      <t xml:space="preserve">Start or re-start of movable components shall not occur automatically without operator will;
Operating mode selector overriding capabilities and protective measures;
Safety interlocks to lock the TMA movable components;
</t>
    </r>
    <r>
      <rPr>
        <b/>
        <sz val="11"/>
        <color theme="1"/>
        <rFont val="Calibri"/>
        <family val="2"/>
        <scheme val="minor"/>
      </rPr>
      <t>Deployable Platforms (A-8) (A-9), elevation Locking Pins (A-7), and STO Elevation/Azimuth main drives and callipers (A-1), (A-2)</t>
    </r>
    <r>
      <rPr>
        <sz val="11"/>
        <color theme="1"/>
        <rFont val="Calibri"/>
        <family val="2"/>
        <scheme val="minor"/>
      </rPr>
      <t xml:space="preserve">
Acoustic warnings of TMA movement during operating modes other than ¨Observing¨;
Design provisions in compliance with Safety requirements of EN 1037.</t>
    </r>
  </si>
  <si>
    <t>Unexpected movement of machinery (TMA and movable platforms) during operations or after recovery of power supply or emergency stop, with personnel in the TMA area.</t>
  </si>
  <si>
    <t>Mount - Unexpected Start/Movement</t>
  </si>
  <si>
    <t>TMA-SR1</t>
  </si>
  <si>
    <r>
      <rPr>
        <b/>
        <sz val="11"/>
        <color theme="1"/>
        <rFont val="Calibri"/>
        <family val="2"/>
        <scheme val="minor"/>
      </rPr>
      <t>Safety Interlock Scenarios:  4, 12 and 13</t>
    </r>
    <r>
      <rPr>
        <sz val="11"/>
        <color theme="1"/>
        <rFont val="Calibri"/>
        <family val="2"/>
        <scheme val="minor"/>
      </rPr>
      <t xml:space="preserve">
</t>
    </r>
    <r>
      <rPr>
        <b/>
        <sz val="11"/>
        <color theme="1"/>
        <rFont val="Calibri"/>
        <family val="2"/>
        <scheme val="minor"/>
      </rPr>
      <t>Safety interlocks (D-21) (D-22) (D-23)</t>
    </r>
    <r>
      <rPr>
        <sz val="11"/>
        <color theme="1"/>
        <rFont val="Calibri"/>
        <family val="2"/>
        <scheme val="minor"/>
      </rPr>
      <t xml:space="preserve"> </t>
    </r>
    <r>
      <rPr>
        <sz val="11"/>
        <color rgb="FF000000"/>
        <rFont val="Calibri"/>
        <family val="2"/>
      </rPr>
      <t>to prevent foreseeable operator errors in moving the platforms;</t>
    </r>
    <r>
      <rPr>
        <sz val="11"/>
        <color theme="1"/>
        <rFont val="Arial"/>
        <family val="2"/>
      </rPr>
      <t xml:space="preserve"> </t>
    </r>
    <r>
      <rPr>
        <b/>
        <sz val="11"/>
        <color theme="1"/>
        <rFont val="Calibri"/>
        <family val="2"/>
        <scheme val="minor"/>
      </rPr>
      <t>de-energize different drives (A-1,2,6,8 &amp;9)</t>
    </r>
    <r>
      <rPr>
        <sz val="11"/>
        <color theme="1"/>
        <rFont val="Arial"/>
        <family val="2"/>
      </rPr>
      <t xml:space="preserve">
</t>
    </r>
    <r>
      <rPr>
        <sz val="11"/>
        <color theme="1"/>
        <rFont val="Calibri"/>
        <family val="2"/>
        <scheme val="minor"/>
      </rPr>
      <t>Incorporation of warnings to driver</t>
    </r>
  </si>
  <si>
    <t>Overloading or overturning of machinery moving working loads (movable platforms)</t>
  </si>
  <si>
    <t>Human Error</t>
  </si>
  <si>
    <t>TMA-HE3</t>
  </si>
  <si>
    <r>
      <t xml:space="preserve">x
</t>
    </r>
    <r>
      <rPr>
        <sz val="11"/>
        <color rgb="FFFF0000"/>
        <rFont val="Calibri"/>
        <family val="2"/>
      </rPr>
      <t>SIL 1</t>
    </r>
  </si>
  <si>
    <r>
      <t xml:space="preserve">Hold-to-run control devices
</t>
    </r>
    <r>
      <rPr>
        <b/>
        <sz val="11"/>
        <color theme="1"/>
        <rFont val="Calibri"/>
        <family val="2"/>
        <scheme val="minor"/>
      </rPr>
      <t>Safety Interlock Scenarios: 4, 12 and 13</t>
    </r>
    <r>
      <rPr>
        <sz val="11"/>
        <color theme="1"/>
        <rFont val="Calibri"/>
        <family val="2"/>
        <scheme val="minor"/>
      </rPr>
      <t xml:space="preserve">
Automatic stops at pre-selected positions - </t>
    </r>
    <r>
      <rPr>
        <b/>
        <sz val="11"/>
        <color theme="1"/>
        <rFont val="Calibri"/>
        <family val="2"/>
        <scheme val="minor"/>
      </rPr>
      <t>Safety interlocks (D-21) (D-22) (D-23)</t>
    </r>
    <r>
      <rPr>
        <sz val="11"/>
        <color theme="1"/>
        <rFont val="Calibri"/>
        <family val="2"/>
        <scheme val="minor"/>
      </rPr>
      <t xml:space="preserve"> to prevent foreseeable operator errors in moving  the platforms;
</t>
    </r>
    <r>
      <rPr>
        <b/>
        <sz val="11"/>
        <color theme="1"/>
        <rFont val="Calibri"/>
        <family val="2"/>
        <scheme val="minor"/>
      </rPr>
      <t>Safety Interlock Scenarios: 15
Safety interlocks (D-25) (D-26)</t>
    </r>
    <r>
      <rPr>
        <sz val="11"/>
        <color theme="1"/>
        <rFont val="Calibri"/>
        <family val="2"/>
        <scheme val="minor"/>
      </rPr>
      <t xml:space="preserve"> Local emergency stops
View of trajectories of guided loads
Limited maximum speed for the Cherry Picker elevating platform.</t>
    </r>
  </si>
  <si>
    <t>Inadequate control of movements of machinery (movable platforms)</t>
  </si>
  <si>
    <t>TMA-HE2</t>
  </si>
  <si>
    <r>
      <rPr>
        <b/>
        <sz val="11"/>
        <color theme="1"/>
        <rFont val="Calibri"/>
        <family val="2"/>
        <scheme val="minor"/>
      </rPr>
      <t>Safety Interlock Scenarios:  1, 4, 6, 7, 8, 9, 10, 11, 12, 13 and 19</t>
    </r>
    <r>
      <rPr>
        <sz val="11"/>
        <color theme="1"/>
        <rFont val="Calibri"/>
        <family val="2"/>
        <scheme val="minor"/>
      </rPr>
      <t xml:space="preserve">
</t>
    </r>
    <r>
      <rPr>
        <b/>
        <sz val="11"/>
        <color theme="1"/>
        <rFont val="Calibri"/>
        <family val="2"/>
        <scheme val="minor"/>
      </rPr>
      <t>Safety interlocks (D-5) (D-10) (D-11) (D-12) (D-15to D-23) (D-30)</t>
    </r>
    <r>
      <rPr>
        <sz val="11"/>
        <color theme="1"/>
        <rFont val="Calibri"/>
        <family val="2"/>
        <scheme val="minor"/>
      </rPr>
      <t xml:space="preserve"> to prevent foreseeable operator errors.
Safety interlocks - </t>
    </r>
    <r>
      <rPr>
        <b/>
        <sz val="11"/>
        <color theme="1"/>
        <rFont val="Calibri"/>
        <family val="2"/>
        <scheme val="minor"/>
      </rPr>
      <t>Limit Switches (D-1) (D-2) (D-6), (D-7).</t>
    </r>
    <r>
      <rPr>
        <sz val="11"/>
        <color theme="1"/>
        <rFont val="Calibri"/>
        <family val="2"/>
        <scheme val="minor"/>
      </rPr>
      <t xml:space="preserve">
Hard stops (shock absorbers)
Acoustic Warnings of TMA movement during operating modes other than ¨Observing¨
Operating mode selector overriding capabilities and protective measures
Design measures to prevent incorrect connections
View of trajectories of guided loads.</t>
    </r>
  </si>
  <si>
    <t>Foreseeable misuse of the TMA</t>
  </si>
  <si>
    <t>TMA-HE1</t>
  </si>
  <si>
    <r>
      <t xml:space="preserve">x
</t>
    </r>
    <r>
      <rPr>
        <sz val="11"/>
        <color rgb="FFFF0000"/>
        <rFont val="Calibri"/>
        <family val="2"/>
      </rPr>
      <t>SIL 1/2</t>
    </r>
  </si>
  <si>
    <r>
      <rPr>
        <b/>
        <sz val="11"/>
        <color theme="1"/>
        <rFont val="Calibri"/>
        <family val="2"/>
        <scheme val="minor"/>
      </rPr>
      <t>Safety Interlock Scenarios: 8, 9. 10 and 11</t>
    </r>
    <r>
      <rPr>
        <sz val="11"/>
        <color theme="1"/>
        <rFont val="Calibri"/>
        <family val="2"/>
        <scheme val="minor"/>
      </rPr>
      <t xml:space="preserve">
S</t>
    </r>
    <r>
      <rPr>
        <b/>
        <sz val="11"/>
        <color theme="1"/>
        <rFont val="Calibri"/>
        <family val="2"/>
      </rPr>
      <t>afety interlocks</t>
    </r>
    <r>
      <rPr>
        <sz val="11"/>
        <color theme="1"/>
        <rFont val="Calibri"/>
        <family val="2"/>
      </rPr>
      <t xml:space="preserve"> </t>
    </r>
    <r>
      <rPr>
        <b/>
        <sz val="11"/>
        <color theme="1"/>
        <rFont val="Calibri"/>
        <family val="2"/>
      </rPr>
      <t>(D-18) (D-19) (D-20)</t>
    </r>
    <r>
      <rPr>
        <sz val="11"/>
        <color theme="1"/>
        <rFont val="Calibri"/>
        <family val="2"/>
      </rPr>
      <t xml:space="preserve"> to  de-energize different drives </t>
    </r>
    <r>
      <rPr>
        <b/>
        <sz val="11"/>
        <color theme="1"/>
        <rFont val="Calibri"/>
        <family val="2"/>
      </rPr>
      <t>(A-1,2,5)</t>
    </r>
    <r>
      <rPr>
        <sz val="11"/>
        <color theme="1"/>
        <rFont val="Calibri"/>
        <family val="2"/>
      </rPr>
      <t xml:space="preserve">  and Warnings before start of TMA moveme</t>
    </r>
    <r>
      <rPr>
        <sz val="11"/>
        <color rgb="FF000000"/>
        <rFont val="Calibri"/>
        <family val="2"/>
      </rPr>
      <t>nts in modes with personnel access to TMA area;
Common warning language for all TMA devices
- in accordance with Design requirements of EN 842,894, 981 and EN 61310</t>
    </r>
  </si>
  <si>
    <t>A</t>
  </si>
  <si>
    <t>Inadequate design of acoustic or light signal warnings</t>
  </si>
  <si>
    <t>Ergonomic</t>
  </si>
  <si>
    <t>Mount - Warnings</t>
  </si>
  <si>
    <t>TMA-EG4</t>
  </si>
  <si>
    <r>
      <rPr>
        <b/>
        <sz val="11"/>
        <color theme="1"/>
        <rFont val="Calibri"/>
        <family val="2"/>
        <scheme val="minor"/>
      </rPr>
      <t>Safety Interlock Scenarios: 1, 4, 6, 7, 8, 9, 10, 11, 12, 13 and 19</t>
    </r>
    <r>
      <rPr>
        <sz val="11"/>
        <color theme="1"/>
        <rFont val="Calibri"/>
        <family val="2"/>
        <scheme val="minor"/>
      </rPr>
      <t xml:space="preserve">
</t>
    </r>
    <r>
      <rPr>
        <b/>
        <sz val="11"/>
        <color theme="1"/>
        <rFont val="Calibri"/>
        <family val="2"/>
        <scheme val="minor"/>
      </rPr>
      <t>Safety interlocks (D-5) (D-10)(D-11) (D-12) (D-15to D-23) (D-30)</t>
    </r>
    <r>
      <rPr>
        <sz val="11"/>
        <color theme="1"/>
        <rFont val="Calibri"/>
        <family val="2"/>
        <scheme val="minor"/>
      </rPr>
      <t xml:space="preserve"> to prevent foreseeable misoperation. These interlocks de-energize different drives </t>
    </r>
    <r>
      <rPr>
        <b/>
        <sz val="11"/>
        <color theme="1"/>
        <rFont val="Calibri"/>
        <family val="2"/>
        <scheme val="minor"/>
      </rPr>
      <t>(A-1), (A-2), (A-5 to A-9)</t>
    </r>
    <r>
      <rPr>
        <sz val="11"/>
        <color theme="1"/>
        <rFont val="Calibri"/>
        <family val="2"/>
        <scheme val="minor"/>
      </rPr>
      <t xml:space="preserve"> to avoid hazards.
</t>
    </r>
    <r>
      <rPr>
        <sz val="11"/>
        <color rgb="FF000000"/>
        <rFont val="Calibri"/>
        <family val="2"/>
      </rPr>
      <t>Operating mode selector overriding capabilities and protective measures
Design measures to prevent human errors
- in accordance with Design requirements of EN 842, 894, 981 and EN 61310.</t>
    </r>
  </si>
  <si>
    <t>Inadequate design of controls, inadequate marking</t>
  </si>
  <si>
    <t xml:space="preserve">Mount -Man-Machine interface </t>
  </si>
  <si>
    <t>TMA-EG3</t>
  </si>
  <si>
    <t>Emergency lighting design appropriate for required operations - design provisions in compliance with local lighting/emergency lighting requirements of EN 1837, EN 12464-1</t>
  </si>
  <si>
    <t xml:space="preserve">Inadequate local lighting/emergency lighting </t>
  </si>
  <si>
    <t>Personnel safety – Injury or illness</t>
  </si>
  <si>
    <t>Mount - Areas requiring personnel operations</t>
  </si>
  <si>
    <t>TMA-EG2</t>
  </si>
  <si>
    <t>Operator intervention limited to minimum required and possible to carry out safely
Safe access to operating positions and intervention areas.
Design provisions following ergonomic design principles (Ergonomic requirements of EN 614-1 and EN 1005; ISO 10075, EN ISO 14122)</t>
  </si>
  <si>
    <t>Main structure operator ergonomics provoking operator discomfort, fatigue and physical and psychological stress.</t>
  </si>
  <si>
    <t>Personnel safety – Injury or illness
Significant potential property damage</t>
  </si>
  <si>
    <t>Mount - Human-machine interface</t>
  </si>
  <si>
    <t>TMA-EG1</t>
  </si>
  <si>
    <t>MED, OGR</t>
  </si>
  <si>
    <t xml:space="preserve">Design provisions so that nitrogen pipes and hoses are routed through open or well ventilated areas.
If required, nitrogen leaks shall be alarmed. </t>
  </si>
  <si>
    <t xml:space="preserve">Design Operation </t>
  </si>
  <si>
    <t>Nitrogen leaks in closed or unventilated areas can displace oxygen</t>
  </si>
  <si>
    <t>Personnel safety - Asphyxia
Significant potential property damage</t>
  </si>
  <si>
    <t>Materials and Substances</t>
  </si>
  <si>
    <t>Mount - Nitrogen supply/ storage(accumulator)</t>
  </si>
  <si>
    <t>TMA-MS6</t>
  </si>
  <si>
    <t>Overheating of quick stops and accidental oil hose brakes to be considered 
Design provisions so that oil type shall minimize or exclude fire possibility and smoke and toxics emission
Collection and confinement of leaked oil</t>
  </si>
  <si>
    <t>Design Opearation</t>
  </si>
  <si>
    <t>Smoke generated by oil fires</t>
  </si>
  <si>
    <t>Personnel safety - Asphyxia
Significant potential property damage
Marginal environmental impact</t>
  </si>
  <si>
    <t xml:space="preserve">Mount area- Toxics and smoke </t>
  </si>
  <si>
    <t>TMA-MS5</t>
  </si>
  <si>
    <t>Design provisions so that all cables will be low smoke zero-halogen type
Design provisions in accordance with low smoke density and low emission of opaque fumes requirements (EN 61034-2)</t>
  </si>
  <si>
    <t>Design Opearion</t>
  </si>
  <si>
    <t>Smoke generated from cable fires</t>
  </si>
  <si>
    <t xml:space="preserve">Mount area- Smoke </t>
  </si>
  <si>
    <t>TMA-MS4</t>
  </si>
  <si>
    <t>Design provisions so that all cables will be low smoke zero-halogen type.
Design provisions in compliance with 94/9/EC
Design provisions so that design is compliant with toxic and corrosive gases requirements of IEC 60079-11, EN1127-1, and EN13478.</t>
  </si>
  <si>
    <t>Toxic/corrosive gases generated by cable fires</t>
  </si>
  <si>
    <t>Personnel safety - Health affected
Significant potential property damage</t>
  </si>
  <si>
    <t xml:space="preserve">Mount area- Toxic and corrosive materials </t>
  </si>
  <si>
    <t>TMA-MS3</t>
  </si>
  <si>
    <t>Design provisions so that design is compliant with EN 626-1, ISO 14123-1</t>
  </si>
  <si>
    <t>Contact with skin, eyes and mucous membranes or the inhalation of liquids, gases, lack of oxygen, mists, vapors, fibers, dust or aerosols</t>
  </si>
  <si>
    <t>Personnel safety – Health affected</t>
  </si>
  <si>
    <t>Mount area- Toxic materials</t>
  </si>
  <si>
    <t>TMA-MS2</t>
  </si>
  <si>
    <t>Design provisions to avoid the use of toxic materials by design.</t>
  </si>
  <si>
    <t>Toxic materials</t>
  </si>
  <si>
    <t>TMA-MS1</t>
  </si>
  <si>
    <t>Design provisions for compliance with the requirements of EN 12198, EN 60825</t>
  </si>
  <si>
    <t>Low-frequency, radio frequency, microwave radiation
Infrared, visual and ultraviolet light
Laser rays</t>
  </si>
  <si>
    <t>Personnel safety- injuries or illness</t>
  </si>
  <si>
    <t>Radiation</t>
  </si>
  <si>
    <t>Mount- TMA components</t>
  </si>
  <si>
    <t>TMA-R2</t>
  </si>
  <si>
    <t xml:space="preserve">Design provisions for compliance with the requirements of Directive 2004/108/EC (EMC Directive), </t>
  </si>
  <si>
    <t>Electromagnetic emissions levels beyond specified limits</t>
  </si>
  <si>
    <t xml:space="preserve">Electromagnetic emissions 
- Property damage/lossaffecting the control systems operability.
- Personnel safety- injuries or illness   </t>
  </si>
  <si>
    <t>TMA-R1</t>
  </si>
  <si>
    <t>Design provisions for compliance with SN CR 1030 Guidelines and safety requirements of EN 1299,1032</t>
  </si>
  <si>
    <t>Design  OperationOperation</t>
  </si>
  <si>
    <t>Use of hand-held tools resulting in discomfort and vascular diseases
Whole body vibration, specifically in conjunction with compulsory postures</t>
  </si>
  <si>
    <t xml:space="preserve">Personnel safety- injuries or illness              </t>
  </si>
  <si>
    <t>Vibration</t>
  </si>
  <si>
    <t>Any operational mode, other than ¨Observing¨</t>
  </si>
  <si>
    <t>TMA-V2</t>
  </si>
  <si>
    <t>MAB, NBP</t>
  </si>
  <si>
    <t>Design provisions for compliance with the requirements in [AD2] and EN ISO standards</t>
  </si>
  <si>
    <t>Vibration levels beyond specified limits</t>
  </si>
  <si>
    <t>Vibration affecting the observation accuracy.</t>
  </si>
  <si>
    <t>¨Observing¨ mode</t>
  </si>
  <si>
    <t>TMA-V1</t>
  </si>
  <si>
    <t xml:space="preserve">Design provisions for compliance with the Safety requirements of EN 1299 and EN ISO 11688, 11690, 15667 </t>
  </si>
  <si>
    <t>Airborne noise in TMA area</t>
  </si>
  <si>
    <t>Mount – TMA components operation</t>
  </si>
  <si>
    <t>TMA-N1</t>
  </si>
  <si>
    <t>EHG, RGR</t>
  </si>
  <si>
    <t>Design provisions to control cabinet temperature (sensors, etc.)</t>
  </si>
  <si>
    <t>Extreme differential temperatures regarding environment – Fail to maintain thermal constraints can result in temperature gradients near optical beams beyond requirements</t>
  </si>
  <si>
    <t>Inadequate cooling of the cabinets</t>
  </si>
  <si>
    <t>Observing mode</t>
  </si>
  <si>
    <t>Mount - Control Cabinets</t>
  </si>
  <si>
    <t>TMA-TH5</t>
  </si>
  <si>
    <t>Design provisions to control oil temperature (sensors, etc.)</t>
  </si>
  <si>
    <t>Inadequate cooling of oil</t>
  </si>
  <si>
    <t>Mount - Bearings</t>
  </si>
  <si>
    <t>TMA-TH4</t>
  </si>
  <si>
    <t>Design provisions in compliance with safety requirements of EN/ISO 13732-1</t>
  </si>
  <si>
    <t>Contact with heated surfaces and/or through radiation from heat sources)</t>
  </si>
  <si>
    <t xml:space="preserve">Personnel safety-Injuries or illness                    </t>
  </si>
  <si>
    <t>Mount – Drive Motors</t>
  </si>
  <si>
    <t>TMA-TH3</t>
  </si>
  <si>
    <t>Design provisions to ensure motor surfaces cooling.</t>
  </si>
  <si>
    <t>Extreme differential temperatures regarding environment – Fail to maintain thermal constraints can result in temperature gradients near optical beams beyond requirements.</t>
  </si>
  <si>
    <t xml:space="preserve">Inadequate cooling of Azimuth and Altitude motors </t>
  </si>
  <si>
    <t>Any operational mode</t>
  </si>
  <si>
    <t>TMA-TH2</t>
  </si>
  <si>
    <t>OGR</t>
  </si>
  <si>
    <t>Design provisions to control oil temperature (sensors, etc.)
The Oil Supply System has its own control system to check sand guarantee an adequate oil temperature.</t>
  </si>
  <si>
    <t>Extreme (low/high) oil temperatures</t>
  </si>
  <si>
    <t>High friction torque for both Azimuth and Altitude axes in case of oil temperature lower than -8°C.
Low viscosity in case of oil temperature high</t>
  </si>
  <si>
    <t>TMA-TH1</t>
  </si>
  <si>
    <t>MLY</t>
  </si>
  <si>
    <r>
      <t>Ser</t>
    </r>
    <r>
      <rPr>
        <sz val="11"/>
        <color theme="1"/>
        <rFont val="Calibri"/>
        <family val="2"/>
      </rPr>
      <t>---&gt;Medium</t>
    </r>
  </si>
  <si>
    <r>
      <t>D</t>
    </r>
    <r>
      <rPr>
        <sz val="11"/>
        <color rgb="FF000000"/>
        <rFont val="Calibri"/>
        <family val="2"/>
      </rPr>
      <t>---&gt;E
(SIL1+Procedure)</t>
    </r>
  </si>
  <si>
    <r>
      <t xml:space="preserve">x
</t>
    </r>
    <r>
      <rPr>
        <sz val="11"/>
        <color rgb="FFFF0000"/>
        <rFont val="Calibri"/>
        <family val="2"/>
        <scheme val="minor"/>
      </rPr>
      <t>SIL1/2</t>
    </r>
  </si>
  <si>
    <r>
      <t xml:space="preserve">The capacitor cabinets are designed with an interlock that avoids the open the doors when the voltage inside the cabinets are unsafe.
The terminal blocks and the drive amplifiers will be insulated to protect from possible contact. When power is turned off, the capacitor bank will be grounded by design
</t>
    </r>
    <r>
      <rPr>
        <b/>
        <sz val="11"/>
        <color theme="1"/>
        <rFont val="Calibri"/>
        <family val="2"/>
        <scheme val="minor"/>
      </rPr>
      <t>Safety Interlock Scenarios:  19</t>
    </r>
    <r>
      <rPr>
        <sz val="11"/>
        <color theme="1"/>
        <rFont val="Calibri"/>
        <family val="2"/>
        <scheme val="minor"/>
      </rPr>
      <t xml:space="preserve">
The NO close signal of capacitor doors safety interlock </t>
    </r>
    <r>
      <rPr>
        <b/>
        <sz val="11"/>
        <color theme="1"/>
        <rFont val="Calibri"/>
        <family val="2"/>
        <scheme val="minor"/>
      </rPr>
      <t>(D-30)</t>
    </r>
    <r>
      <rPr>
        <sz val="11"/>
        <color theme="1"/>
        <rFont val="Calibri"/>
        <family val="2"/>
        <scheme val="minor"/>
      </rPr>
      <t xml:space="preserve"> locks the main drives </t>
    </r>
    <r>
      <rPr>
        <b/>
        <sz val="11"/>
        <color theme="1"/>
        <rFont val="Calibri"/>
        <family val="2"/>
        <scheme val="minor"/>
      </rPr>
      <t xml:space="preserve">(A-1) (A-2) </t>
    </r>
    <r>
      <rPr>
        <sz val="11"/>
        <color theme="1"/>
        <rFont val="Calibri"/>
        <family val="2"/>
        <scheme val="minor"/>
      </rPr>
      <t>When the TMA IS detects the cabinet doors opening, it will block the main drive movements.
The capacitor doors will be attached to the front of the cabinets on the outside until the voltage inside the cabinets will be less than 40V.
A discharge procedure will be required before accessing the capacitors.
Voltage monitoring will be provided on the front of the cabinets.
Temperature inside the cabinets will be monitored
Warning signs will be posted on each cabinet</t>
    </r>
  </si>
  <si>
    <t>Personnel Injury or fatality (Electrocution)</t>
  </si>
  <si>
    <t>Mount - Capacitor bank</t>
  </si>
  <si>
    <t>TMA-E7</t>
  </si>
  <si>
    <t>Mount-37</t>
  </si>
  <si>
    <t>Eliminated</t>
  </si>
  <si>
    <t>F</t>
  </si>
  <si>
    <t>The Cabinets don’t require any forced ventilation and/or water cooling system, according to the supplier comments.</t>
  </si>
  <si>
    <t>TMA-E6</t>
  </si>
  <si>
    <t>Mount-35</t>
  </si>
  <si>
    <r>
      <t xml:space="preserve"> x
</t>
    </r>
    <r>
      <rPr>
        <sz val="11"/>
        <color rgb="FFFF0000"/>
        <rFont val="Calibri"/>
        <family val="2"/>
        <scheme val="minor"/>
      </rPr>
      <t>SIL 1</t>
    </r>
  </si>
  <si>
    <r>
      <rPr>
        <b/>
        <sz val="11"/>
        <color theme="1"/>
        <rFont val="Calibri"/>
        <family val="2"/>
        <scheme val="minor"/>
      </rPr>
      <t>Safety Interlock Scenarios: 6</t>
    </r>
    <r>
      <rPr>
        <sz val="11"/>
        <color theme="1"/>
        <rFont val="Calibri"/>
        <family val="2"/>
        <scheme val="minor"/>
      </rPr>
      <t xml:space="preserve">
Earthquake Safety Interlock </t>
    </r>
    <r>
      <rPr>
        <b/>
        <sz val="11"/>
        <color theme="1"/>
        <rFont val="Calibri"/>
        <family val="2"/>
      </rPr>
      <t>(D-28)</t>
    </r>
    <r>
      <rPr>
        <b/>
        <u/>
        <sz val="11"/>
        <color theme="1"/>
        <rFont val="Calibri"/>
        <family val="2"/>
      </rPr>
      <t xml:space="preserve"> </t>
    </r>
    <r>
      <rPr>
        <sz val="11"/>
        <color theme="1"/>
        <rFont val="Calibri"/>
        <family val="2"/>
      </rPr>
      <t>actuates the Safety interlock</t>
    </r>
    <r>
      <rPr>
        <b/>
        <u/>
        <sz val="11"/>
        <color theme="1"/>
        <rFont val="Calibri"/>
        <family val="2"/>
      </rPr>
      <t xml:space="preserve"> </t>
    </r>
    <r>
      <rPr>
        <b/>
        <sz val="11"/>
        <color theme="1"/>
        <rFont val="Calibri"/>
        <family val="2"/>
      </rPr>
      <t>(A-11)</t>
    </r>
    <r>
      <rPr>
        <sz val="11"/>
        <color theme="1"/>
        <rFont val="Calibri"/>
        <family val="2"/>
      </rPr>
      <t xml:space="preserve"> to discharge the capacitors.
Fuses will be included in the design to protect the equipment and the lines between the capacitors will be insulated with non combustible material, to prevent electrical arcing due to collisions or earthquakes. Sturdy cabinets will be used to house the capacitor banks</t>
    </r>
  </si>
  <si>
    <t>Collapse of charged capacitors due to crash or earthquake</t>
  </si>
  <si>
    <t>Property damage/loss
("Electrical Arcing")</t>
  </si>
  <si>
    <t>TMA-E5</t>
  </si>
  <si>
    <t>Mount-34</t>
  </si>
  <si>
    <t>During operation, the capacitor bank system will be a closed safe system. Surplus capacitors will be included in the cabinets to accommodate the expected failure rate of the capacitors without personnel intervention required for the duration of the survey</t>
  </si>
  <si>
    <t>Engineering -maintenance tasks</t>
  </si>
  <si>
    <t>TMA-E4</t>
  </si>
  <si>
    <t>Mount-33</t>
  </si>
  <si>
    <t>Design provisions of 2006/95/EC and compliance with the Safety requirements of EN 1037, EN 60204-1, EN 60204-11</t>
  </si>
  <si>
    <t>Short circuits
Ejection of melted parts in case of short-circuit</t>
  </si>
  <si>
    <t>Personnel safety -Injury or fatality
Property damage/loss</t>
  </si>
  <si>
    <t>Mount - Energized elements</t>
  </si>
  <si>
    <t>TMA-E3</t>
  </si>
  <si>
    <t>Direct contact with electrostatic charges</t>
  </si>
  <si>
    <t>Personnel Injury or fatality (Electrocution)
Property damage/loss</t>
  </si>
  <si>
    <t>Mount - Static electricity</t>
  </si>
  <si>
    <t>TMA-E2</t>
  </si>
  <si>
    <t>Direct contact with electrical energized parts</t>
  </si>
  <si>
    <t>TMA-E1</t>
  </si>
  <si>
    <t>Maint.</t>
  </si>
  <si>
    <t>Property damage/loss
– Glass Safety</t>
  </si>
  <si>
    <r>
      <t>TMA</t>
    </r>
    <r>
      <rPr>
        <b/>
        <sz val="11"/>
        <color rgb="FF000000"/>
        <rFont val="Calibri"/>
        <family val="2"/>
      </rPr>
      <t>-</t>
    </r>
    <r>
      <rPr>
        <sz val="11"/>
        <color theme="1"/>
        <rFont val="Calibri"/>
        <family val="2"/>
      </rPr>
      <t>M31</t>
    </r>
  </si>
  <si>
    <t>Mount-57</t>
  </si>
  <si>
    <t>Enough space will be kept between the camera guide rails and the camera rails and camera to avoid pinching against the rails.</t>
  </si>
  <si>
    <t>Design
Operation</t>
  </si>
  <si>
    <t>Personnel safety- Pinch hazard</t>
  </si>
  <si>
    <t>L1 Cover Installation/ Removal</t>
  </si>
  <si>
    <t>TMA-M30</t>
  </si>
  <si>
    <t>Mount-48</t>
  </si>
  <si>
    <t>AHA</t>
  </si>
  <si>
    <r>
      <t xml:space="preserve">x
</t>
    </r>
    <r>
      <rPr>
        <sz val="11"/>
        <color rgb="FFFF0000"/>
        <rFont val="Calibri"/>
        <family val="2"/>
        <scheme val="minor"/>
      </rPr>
      <t>SIL 1</t>
    </r>
  </si>
  <si>
    <r>
      <rPr>
        <b/>
        <sz val="11"/>
        <color theme="1"/>
        <rFont val="Calibri"/>
        <family val="2"/>
        <scheme val="minor"/>
      </rPr>
      <t>Safety Interlock Scenarios:  4, 6, 12 and 13</t>
    </r>
    <r>
      <rPr>
        <sz val="11"/>
        <color theme="1"/>
        <rFont val="Calibri"/>
        <family val="2"/>
        <scheme val="minor"/>
      </rPr>
      <t xml:space="preserve">
The platform </t>
    </r>
    <r>
      <rPr>
        <b/>
        <sz val="11"/>
        <color rgb="FF000000"/>
        <rFont val="Calibri"/>
        <family val="2"/>
      </rPr>
      <t>Safety Inte</t>
    </r>
    <r>
      <rPr>
        <b/>
        <sz val="11"/>
        <color theme="1"/>
        <rFont val="Calibri"/>
        <family val="2"/>
      </rPr>
      <t xml:space="preserve">rlock (D-21) and (D-23) </t>
    </r>
    <r>
      <rPr>
        <sz val="11"/>
        <color theme="1"/>
        <rFont val="Calibri"/>
        <family val="2"/>
      </rPr>
      <t>actuate the</t>
    </r>
    <r>
      <rPr>
        <b/>
        <sz val="11"/>
        <color theme="1"/>
        <rFont val="Calibri"/>
        <family val="2"/>
      </rPr>
      <t xml:space="preserve"> Safety Interlock (A-6) </t>
    </r>
    <r>
      <rPr>
        <sz val="11"/>
        <color theme="1"/>
        <rFont val="Calibri"/>
        <family val="2"/>
      </rPr>
      <t>to lock the M1M3 Mirror Cover. 
When the deployable platforms are not parked, the M1M3 mirror cover cannot be operated. The M1M3 mirror will have to be opened before the deployable platforms are moved to allow installation/removal of L1 cover.</t>
    </r>
  </si>
  <si>
    <t>Personnel safety- Fall hazard
Property damage/loss (Collision hazard)</t>
  </si>
  <si>
    <t>TMA-M29</t>
  </si>
  <si>
    <t>Mount-47</t>
  </si>
  <si>
    <r>
      <rPr>
        <b/>
        <sz val="11"/>
        <color theme="1"/>
        <rFont val="Calibri"/>
        <family val="2"/>
        <scheme val="minor"/>
      </rPr>
      <t>Safety Interlock Scenarios:  6</t>
    </r>
    <r>
      <rPr>
        <sz val="11"/>
        <color theme="1"/>
        <rFont val="Calibri"/>
        <family val="2"/>
        <scheme val="minor"/>
      </rPr>
      <t xml:space="preserve">
</t>
    </r>
    <r>
      <rPr>
        <b/>
        <sz val="11"/>
        <color theme="1"/>
        <rFont val="Calibri"/>
        <family val="2"/>
        <scheme val="minor"/>
      </rPr>
      <t xml:space="preserve">The Locking pins -Safety Interlock D-10)(D-15) </t>
    </r>
    <r>
      <rPr>
        <sz val="11"/>
        <color theme="1"/>
        <rFont val="Calibri"/>
        <family val="2"/>
        <scheme val="minor"/>
      </rPr>
      <t xml:space="preserve">actuates the Safety Interlock </t>
    </r>
    <r>
      <rPr>
        <b/>
        <sz val="11"/>
        <color theme="1"/>
        <rFont val="Calibri"/>
        <family val="2"/>
        <scheme val="minor"/>
      </rPr>
      <t>(A-2)</t>
    </r>
    <r>
      <rPr>
        <sz val="11"/>
        <color theme="1"/>
        <rFont val="Calibri"/>
        <family val="2"/>
        <scheme val="minor"/>
      </rPr>
      <t xml:space="preserve"> to lock the main drives and </t>
    </r>
    <r>
      <rPr>
        <b/>
        <sz val="11"/>
        <color theme="1"/>
        <rFont val="Calibri"/>
        <family val="2"/>
        <scheme val="minor"/>
      </rPr>
      <t>(A-7 and A-8)</t>
    </r>
    <r>
      <rPr>
        <sz val="11"/>
        <color theme="1"/>
        <rFont val="Calibri"/>
        <family val="2"/>
        <scheme val="minor"/>
      </rPr>
      <t xml:space="preserve"> to lock the platforms and extension platforms.
Locking pins will be engaged and the elevation drives will be de-energized and locked out during this operation Locking pins will be engaged and the elevation drives will be de-energized and locked out during this operation.
</t>
    </r>
    <r>
      <rPr>
        <b/>
        <sz val="11"/>
        <color theme="1"/>
        <rFont val="Calibri"/>
        <family val="2"/>
        <scheme val="minor"/>
      </rPr>
      <t>Safety Interlock Scenarios:  6</t>
    </r>
    <r>
      <rPr>
        <sz val="11"/>
        <color theme="1"/>
        <rFont val="Calibri"/>
        <family val="2"/>
        <scheme val="minor"/>
      </rPr>
      <t xml:space="preserve">
</t>
    </r>
    <r>
      <rPr>
        <b/>
        <sz val="11"/>
        <color theme="1"/>
        <rFont val="Calibri"/>
        <family val="2"/>
        <scheme val="minor"/>
      </rPr>
      <t>The brakes no actuated-Safety Interlock (D-5)</t>
    </r>
    <r>
      <rPr>
        <sz val="11"/>
        <color theme="1"/>
        <rFont val="Calibri"/>
        <family val="2"/>
        <scheme val="minor"/>
      </rPr>
      <t xml:space="preserve"> actuates the Safety Interlock</t>
    </r>
    <r>
      <rPr>
        <b/>
        <sz val="11"/>
        <color theme="1"/>
        <rFont val="Calibri"/>
        <family val="2"/>
        <scheme val="minor"/>
      </rPr>
      <t xml:space="preserve"> (A-8)</t>
    </r>
    <r>
      <rPr>
        <sz val="11"/>
        <color theme="1"/>
        <rFont val="Calibri"/>
        <family val="2"/>
        <scheme val="minor"/>
      </rPr>
      <t xml:space="preserve"> to lock the platforms</t>
    </r>
  </si>
  <si>
    <t>Property damage/loss
(Collision - Glass safety and other equipment)</t>
  </si>
  <si>
    <t>TMA-M28</t>
  </si>
  <si>
    <t>Mount-43</t>
  </si>
  <si>
    <t>Design
Operation Maint..</t>
  </si>
  <si>
    <t>Personnel safety- Fall hazard</t>
  </si>
  <si>
    <r>
      <t>TMA</t>
    </r>
    <r>
      <rPr>
        <b/>
        <sz val="11"/>
        <color rgb="FF000000"/>
        <rFont val="Calibri"/>
        <family val="2"/>
      </rPr>
      <t>-</t>
    </r>
    <r>
      <rPr>
        <sz val="11"/>
        <color theme="1"/>
        <rFont val="Calibri"/>
        <family val="2"/>
      </rPr>
      <t>M27</t>
    </r>
  </si>
  <si>
    <t>Mount-38</t>
  </si>
  <si>
    <t>Hard stops will be located at the end of the rails to stop the M1M3 mirror cell cart motion.</t>
  </si>
  <si>
    <t>Design
Operation Maint./Instal.</t>
  </si>
  <si>
    <t>Property damage/loss - Collision hazard</t>
  </si>
  <si>
    <r>
      <t>TMA</t>
    </r>
    <r>
      <rPr>
        <sz val="11"/>
        <color theme="1"/>
        <rFont val="Calibri"/>
        <family val="2"/>
      </rPr>
      <t>-M26</t>
    </r>
  </si>
  <si>
    <t>Mount-32</t>
  </si>
  <si>
    <t xml:space="preserve">A small section of the middle light baffle will be removable to hook the M2 baffle to the mount using the crane. Installation/removal of that small baffle section will be done with the telescope pointing at zenith. </t>
  </si>
  <si>
    <r>
      <t>TMA</t>
    </r>
    <r>
      <rPr>
        <b/>
        <sz val="11"/>
        <color rgb="FF000000"/>
        <rFont val="Calibri"/>
        <family val="2"/>
      </rPr>
      <t>-</t>
    </r>
    <r>
      <rPr>
        <sz val="11"/>
        <color theme="1"/>
        <rFont val="Calibri"/>
        <family val="2"/>
      </rPr>
      <t>M25</t>
    </r>
  </si>
  <si>
    <t>Mount-28</t>
  </si>
  <si>
    <t>Tie- off points will be available on the top end actuator reinforcement bracket.
Personnel will be required to wear fall protection equipment.</t>
  </si>
  <si>
    <t>Design Operation Maint.</t>
  </si>
  <si>
    <t>Personnel safety - Fall hazard</t>
  </si>
  <si>
    <t>TMA-M24</t>
  </si>
  <si>
    <t>Mount-27</t>
  </si>
  <si>
    <t>AAM, GPU</t>
  </si>
  <si>
    <r>
      <t>TMA</t>
    </r>
    <r>
      <rPr>
        <sz val="11"/>
        <color theme="1"/>
        <rFont val="Calibri"/>
        <family val="2"/>
      </rPr>
      <t>-M23</t>
    </r>
  </si>
  <si>
    <t>Mount-26</t>
  </si>
  <si>
    <t>Design
Operation Maint.</t>
  </si>
  <si>
    <t>Personnel stay too close to camera assembly when camera assembly is coming out of guide rods.</t>
  </si>
  <si>
    <t xml:space="preserve">Personnel safety </t>
  </si>
  <si>
    <r>
      <t>TMA</t>
    </r>
    <r>
      <rPr>
        <sz val="11"/>
        <color theme="1"/>
        <rFont val="Calibri"/>
        <family val="2"/>
      </rPr>
      <t>-M22</t>
    </r>
  </si>
  <si>
    <t>Mount-24</t>
  </si>
  <si>
    <r>
      <t>A small motor will be available on camera assembly lifter to adjust center of gravity of the system remotely while the camera is hanging on the crane without requiring personnel to access the lifter (</t>
    </r>
    <r>
      <rPr>
        <b/>
        <sz val="11"/>
        <color theme="1"/>
        <rFont val="Calibri"/>
        <family val="2"/>
      </rPr>
      <t>procedure</t>
    </r>
    <r>
      <rPr>
        <sz val="11"/>
        <color theme="1"/>
        <rFont val="Calibri"/>
        <family val="2"/>
      </rPr>
      <t>).</t>
    </r>
  </si>
  <si>
    <r>
      <t>TMA</t>
    </r>
    <r>
      <rPr>
        <sz val="11"/>
        <color theme="1"/>
        <rFont val="Calibri"/>
        <family val="2"/>
      </rPr>
      <t>-M21</t>
    </r>
  </si>
  <si>
    <t>Mount-23</t>
  </si>
  <si>
    <t>Guide rods will be long enough to ensure the camera support assembly will be guided all the way until clear from the telescope top end.
The guide rods length will be long enough to include the L1 cover mounted in front of the L1 lens of the camera.</t>
  </si>
  <si>
    <t>Guide rods are too short; camera assembly is not guided all the way before coming out of the telescope top end.</t>
  </si>
  <si>
    <t>Property damage/loss</t>
  </si>
  <si>
    <t>TMA-M20</t>
  </si>
  <si>
    <t>Mount-25</t>
  </si>
  <si>
    <t>Tie- off points will be available where the top end panels are located.
Personnel will be required to wear fall protection equipment.</t>
  </si>
  <si>
    <t>TMA-M19</t>
  </si>
  <si>
    <t>Mount-22</t>
  </si>
  <si>
    <r>
      <t xml:space="preserve">Hatches will be in locations difficult to access unintentionall and provided with automatic closing (access controlled by </t>
    </r>
    <r>
      <rPr>
        <b/>
        <sz val="11"/>
        <color rgb="FF000000"/>
        <rFont val="Calibri"/>
        <family val="2"/>
      </rPr>
      <t>procedure</t>
    </r>
    <r>
      <rPr>
        <sz val="11"/>
        <color rgb="FF000000"/>
        <rFont val="Calibri"/>
        <family val="2"/>
      </rPr>
      <t>)</t>
    </r>
  </si>
  <si>
    <t>Personnel fall down inside the pier because hatch was left open.</t>
  </si>
  <si>
    <t>TMA-M18</t>
  </si>
  <si>
    <t>Mount-21</t>
  </si>
  <si>
    <r>
      <t>Ser</t>
    </r>
    <r>
      <rPr>
        <sz val="11"/>
        <color rgb="FF000000"/>
        <rFont val="Calibri"/>
        <family val="2"/>
      </rPr>
      <t>---&gt;Medium</t>
    </r>
  </si>
  <si>
    <r>
      <rPr>
        <b/>
        <sz val="11"/>
        <color theme="1"/>
        <rFont val="Calibri"/>
        <family val="2"/>
        <scheme val="minor"/>
      </rPr>
      <t>Safety Interlock Scenarios: 9</t>
    </r>
    <r>
      <rPr>
        <sz val="11"/>
        <color theme="1"/>
        <rFont val="Calibri"/>
        <family val="2"/>
        <scheme val="minor"/>
      </rPr>
      <t xml:space="preserve">
A </t>
    </r>
    <r>
      <rPr>
        <b/>
        <sz val="11"/>
        <color rgb="FF000000"/>
        <rFont val="Calibri"/>
        <family val="2"/>
      </rPr>
      <t>position sensor</t>
    </r>
    <r>
      <rPr>
        <sz val="11"/>
        <color rgb="FF000000"/>
        <rFont val="Calibri"/>
        <family val="2"/>
      </rPr>
      <t xml:space="preserve"> will be attached to the hatch to verify it is in c</t>
    </r>
    <r>
      <rPr>
        <sz val="11"/>
        <color theme="1"/>
        <rFont val="Calibri"/>
        <family val="2"/>
      </rPr>
      <t>losed position. -</t>
    </r>
    <r>
      <rPr>
        <b/>
        <sz val="11"/>
        <color theme="1"/>
        <rFont val="Calibri"/>
        <family val="2"/>
      </rPr>
      <t xml:space="preserve">Safety Interlock (D-18) </t>
    </r>
    <r>
      <rPr>
        <sz val="11"/>
        <color theme="1"/>
        <rFont val="Calibri"/>
        <family val="2"/>
      </rPr>
      <t xml:space="preserve">signal to </t>
    </r>
    <r>
      <rPr>
        <b/>
        <sz val="11"/>
        <color theme="1"/>
        <rFont val="Calibri"/>
        <family val="2"/>
      </rPr>
      <t>(A-1)</t>
    </r>
    <r>
      <rPr>
        <sz val="11"/>
        <color theme="1"/>
        <rFont val="Calibri"/>
        <family val="2"/>
      </rPr>
      <t>-STO of elevation main drives. If the hatch is not closed, the telescope wil</t>
    </r>
    <r>
      <rPr>
        <sz val="11"/>
        <color rgb="FF000000"/>
        <rFont val="Calibri"/>
        <family val="2"/>
      </rPr>
      <t xml:space="preserve">l be unable to move by the interlock system.
Access procedure </t>
    </r>
  </si>
  <si>
    <t>TMA-M17</t>
  </si>
  <si>
    <t>Mount-20</t>
  </si>
  <si>
    <r>
      <rPr>
        <b/>
        <sz val="11"/>
        <color theme="1"/>
        <rFont val="Calibri"/>
        <family val="2"/>
        <scheme val="minor"/>
      </rPr>
      <t>Safety Interlock Scenarios:  9</t>
    </r>
    <r>
      <rPr>
        <sz val="11"/>
        <color theme="1"/>
        <rFont val="Calibri"/>
        <family val="2"/>
        <scheme val="minor"/>
      </rPr>
      <t xml:space="preserve">
The hatch will be located outside of the telescope sweeping volume when moving in elevation. The hatch will be marked with "stand clear" signage or equivalent. 
</t>
    </r>
    <r>
      <rPr>
        <b/>
        <sz val="11"/>
        <color theme="1"/>
        <rFont val="Calibri"/>
        <family val="2"/>
        <scheme val="minor"/>
      </rPr>
      <t>Safety Interlock (D-18) signal to (A-2)</t>
    </r>
    <r>
      <rPr>
        <sz val="11"/>
        <color theme="1"/>
        <rFont val="Calibri"/>
        <family val="2"/>
        <scheme val="minor"/>
      </rPr>
      <t>-STO of elevation main drives. If the hatch is not closed, the telescope will be unable to move by the interlock system.
Access procedure</t>
    </r>
  </si>
  <si>
    <t>Personnel safety- Collision hazard</t>
  </si>
  <si>
    <t>TMA-M16</t>
  </si>
  <si>
    <t>Mount-19</t>
  </si>
  <si>
    <r>
      <rPr>
        <b/>
        <sz val="11"/>
        <color theme="1"/>
        <rFont val="Calibri"/>
        <family val="2"/>
        <scheme val="minor"/>
      </rPr>
      <t>Safety Interlock Scenarios:  10</t>
    </r>
    <r>
      <rPr>
        <sz val="11"/>
        <color theme="1"/>
        <rFont val="Calibri"/>
        <family val="2"/>
        <scheme val="minor"/>
      </rPr>
      <t xml:space="preserve">
A </t>
    </r>
    <r>
      <rPr>
        <b/>
        <sz val="11"/>
        <color rgb="FF000000"/>
        <rFont val="Calibri"/>
        <family val="2"/>
      </rPr>
      <t>position sensor</t>
    </r>
    <r>
      <rPr>
        <sz val="11"/>
        <color rgb="FF000000"/>
        <rFont val="Calibri"/>
        <family val="2"/>
      </rPr>
      <t xml:space="preserve"> will be attached to the hatch ladder to monitor its safe position. -</t>
    </r>
    <r>
      <rPr>
        <b/>
        <sz val="11"/>
        <color rgb="FF000000"/>
        <rFont val="Calibri"/>
        <family val="2"/>
      </rPr>
      <t>Safety Interlock (D-19)</t>
    </r>
    <r>
      <rPr>
        <sz val="11"/>
        <color rgb="FF000000"/>
        <rFont val="Calibri"/>
        <family val="2"/>
      </rPr>
      <t xml:space="preserve"> to actuate the interlock </t>
    </r>
    <r>
      <rPr>
        <b/>
        <sz val="11"/>
        <color rgb="FF000000"/>
        <rFont val="Calibri"/>
        <family val="2"/>
      </rPr>
      <t>(A-1)</t>
    </r>
    <r>
      <rPr>
        <sz val="11"/>
        <color rgb="FF000000"/>
        <rFont val="Calibri"/>
        <family val="2"/>
      </rPr>
      <t>-STO of Azimuth main drives. If the ladder is not stowed, the telescope will be unable to move by the interlock system.</t>
    </r>
  </si>
  <si>
    <t>Ladder to access pier from the telescope floor is not parked before telescope azimuth motion.</t>
  </si>
  <si>
    <t>Property damage/loss (Collision hazard)</t>
  </si>
  <si>
    <t>TMA-M15</t>
  </si>
  <si>
    <t>Mount-18</t>
  </si>
  <si>
    <t xml:space="preserve">All cables and other components of the mount will be located as high as possible to minimize any possible contact with personnel standing on the perimeter walkway.
Personnel will not be allowed on the perimeter walkway when telescope is moving (procedure). </t>
  </si>
  <si>
    <t>Personnel located on perimeter walkway are hit by cables or other component located too low during a mount motion.</t>
  </si>
  <si>
    <t>TMA-M14</t>
  </si>
  <si>
    <t>Mount-17</t>
  </si>
  <si>
    <t>The recessed mount floor will have railing around it to stop personnel from falling.
If railing is removed for maintenance, a temporary barrier will be installed to replace the railing.</t>
  </si>
  <si>
    <t>TMA-M13</t>
  </si>
  <si>
    <t>Mount-16</t>
  </si>
  <si>
    <t>TMA-M12</t>
  </si>
  <si>
    <t>Mount-15</t>
  </si>
  <si>
    <t>An automated warning system will be designed to warn before any motion of the mount during maintenance.</t>
  </si>
  <si>
    <t>Personnel safety- Pinching, struck by, collision</t>
  </si>
  <si>
    <t>TMA-M11</t>
  </si>
  <si>
    <t>Mount-14</t>
  </si>
  <si>
    <t>Hose overstressed due to high torque applied by rotator or cable wrap drives</t>
  </si>
  <si>
    <t>Property damage/loss
(Spill hazard -glycol leak)</t>
  </si>
  <si>
    <t>TMA-M10</t>
  </si>
  <si>
    <t>Mount-9</t>
  </si>
  <si>
    <t>F
(Safety pull cord)</t>
  </si>
  <si>
    <r>
      <rPr>
        <b/>
        <sz val="11"/>
        <color theme="1"/>
        <rFont val="Calibri"/>
        <family val="2"/>
        <scheme val="minor"/>
      </rPr>
      <t>Safety Interlock Scenarios:  14</t>
    </r>
    <r>
      <rPr>
        <sz val="11"/>
        <color theme="1"/>
        <rFont val="Calibri"/>
        <family val="2"/>
        <scheme val="minor"/>
      </rPr>
      <t xml:space="preserve">
A device </t>
    </r>
    <r>
      <rPr>
        <sz val="11"/>
        <color theme="1"/>
        <rFont val="Calibri"/>
        <family val="2"/>
      </rPr>
      <t>(safety pull cord)</t>
    </r>
    <r>
      <rPr>
        <sz val="11"/>
        <color rgb="FF000000"/>
        <rFont val="Calibri"/>
        <family val="2"/>
      </rPr>
      <t xml:space="preserve"> will be designed between the camera rotator and the camera cable wrap to stop their rotation in case of large angle difference. </t>
    </r>
    <r>
      <rPr>
        <b/>
        <sz val="11"/>
        <color rgb="FF000000"/>
        <rFont val="Calibri"/>
        <family val="2"/>
      </rPr>
      <t>Safety interlock:</t>
    </r>
    <r>
      <rPr>
        <sz val="11"/>
        <color rgb="FF000000"/>
        <rFont val="Calibri"/>
        <family val="2"/>
      </rPr>
      <t xml:space="preserve">
</t>
    </r>
    <r>
      <rPr>
        <b/>
        <sz val="11"/>
        <color rgb="FF000000"/>
        <rFont val="Calibri"/>
        <family val="2"/>
      </rPr>
      <t>(D-24)</t>
    </r>
    <r>
      <rPr>
        <sz val="11"/>
        <color rgb="FF000000"/>
        <rFont val="Calibri"/>
        <family val="2"/>
      </rPr>
      <t xml:space="preserve"> signal to actuate the interlock </t>
    </r>
    <r>
      <rPr>
        <b/>
        <sz val="11"/>
        <color rgb="FF000000"/>
        <rFont val="Calibri"/>
        <family val="2"/>
      </rPr>
      <t>(A-4)</t>
    </r>
    <r>
      <rPr>
        <sz val="11"/>
        <color rgb="FF000000"/>
        <rFont val="Calibri"/>
        <family val="2"/>
      </rPr>
      <t xml:space="preserve"> to stop the camera cable wrap rotation;
In addition, a torque limiter will be included in the camera rotator and camera cable wrap to limit the torque available
</t>
    </r>
  </si>
  <si>
    <t>Hose rupture due to out-of-phase angle rotation between the camera rotator and the camera cable wrap
Cable failure due to out-of-phase angle rotation between the camera rotator and the camera cable wrap</t>
  </si>
  <si>
    <t>Glycol leak -spill hazard
Property damage/loss
(Cable failure)</t>
  </si>
  <si>
    <t>TMA-M9</t>
  </si>
  <si>
    <t>Mount-7,8</t>
  </si>
  <si>
    <t>Deployable platforms designed to keep enough clearance from the Camera to avoid any possibility of contact.
In addition, soft padding material will be installed on the deployable platforms at the locations where contact could happen with the camera.</t>
  </si>
  <si>
    <t xml:space="preserve">Personnel safety- Pinching, struck by, collision
(Collision hazard)
Property damage/loss    </t>
  </si>
  <si>
    <t>TMA-M8</t>
  </si>
  <si>
    <t>Mount-4</t>
  </si>
  <si>
    <t>Platform edges designed with shields (toe boards) to stop objects from falling off the platform, while personnel are working on the platform.
Smooth floor platforms (OSHAStandard Number 1910.23, Title: Guarding floor and wall openings and holes.) 
Tightening torques for nuts and screws
Falling tools/objects OSHAStandard Number: 1926.759 Title: Falling object protection + administrative procedure &amp; design for tools anti-drop (see: Mirror Cover in 4.2.5; 6.5.18; FO1 and FO2.</t>
  </si>
  <si>
    <t>Personnel safety- Pinching, struck by, collision
Property damage/loss    (Glass safety - struck by)</t>
  </si>
  <si>
    <t>TMA-M7</t>
  </si>
  <si>
    <t>Mount-3</t>
  </si>
  <si>
    <t>2
(SOFTPAD)</t>
  </si>
  <si>
    <t>Deployable platforms designed to keep enough clearance from the M2 mirror to avoid any possibility of contact with M2, due to flexure or earthquake.
In addition, soft padding material will be installed on the deployable platforms at the locations where contact could happen.</t>
  </si>
  <si>
    <t>Deployable platforms hit M2 mirror due to flexure or earthquake</t>
  </si>
  <si>
    <t>Personnel safety- Pinching, struck by, collision
Property damage/loss    (Glass safety - struck by, collision)</t>
  </si>
  <si>
    <t>Mechanical
Material</t>
  </si>
  <si>
    <t>TMA-M6</t>
  </si>
  <si>
    <t>Mount-2</t>
  </si>
  <si>
    <r>
      <rPr>
        <b/>
        <sz val="11"/>
        <color theme="1"/>
        <rFont val="Calibri"/>
        <family val="2"/>
        <scheme val="minor"/>
      </rPr>
      <t>Safety Interlock Scenarios:  6 and 12</t>
    </r>
    <r>
      <rPr>
        <sz val="11"/>
        <color theme="1"/>
        <rFont val="Calibri"/>
        <family val="2"/>
        <scheme val="minor"/>
      </rPr>
      <t xml:space="preserve">
</t>
    </r>
    <r>
      <rPr>
        <b/>
        <sz val="11"/>
        <color theme="1"/>
        <rFont val="Calibri"/>
        <family val="2"/>
        <scheme val="minor"/>
      </rPr>
      <t>Elevation locking pins Safety interlocks</t>
    </r>
    <r>
      <rPr>
        <b/>
        <u/>
        <sz val="11"/>
        <color theme="1"/>
        <rFont val="Calibri"/>
        <family val="2"/>
        <scheme val="minor"/>
      </rPr>
      <t xml:space="preserve">
</t>
    </r>
    <r>
      <rPr>
        <b/>
        <sz val="11"/>
        <color theme="1"/>
        <rFont val="Calibri"/>
        <family val="2"/>
        <scheme val="minor"/>
      </rPr>
      <t>(D-15)(D-21)</t>
    </r>
    <r>
      <rPr>
        <sz val="11"/>
        <color theme="1"/>
        <rFont val="Calibri"/>
        <family val="2"/>
        <scheme val="minor"/>
      </rPr>
      <t xml:space="preserve"> actuates the Safety interlock Elevation main drives and callipers</t>
    </r>
    <r>
      <rPr>
        <b/>
        <sz val="11"/>
        <color theme="1"/>
        <rFont val="Calibri"/>
        <family val="2"/>
        <scheme val="minor"/>
      </rPr>
      <t xml:space="preserve"> (A-2)</t>
    </r>
    <r>
      <rPr>
        <sz val="11"/>
        <color theme="1"/>
        <rFont val="Calibri"/>
        <family val="2"/>
        <scheme val="minor"/>
      </rPr>
      <t xml:space="preserve">
Elevation drives will be de-energized and locked out during maintenance operations, when the locking pins are inserted.
The platform drives only will be energized when the locking pins are inserted</t>
    </r>
  </si>
  <si>
    <t>TMA-M5</t>
  </si>
  <si>
    <t>Mount-1</t>
  </si>
  <si>
    <t xml:space="preserve">Design provisions to comply with the safety requirements in EN 349 and EN/ISO 13857 standards </t>
  </si>
  <si>
    <t>Sharp edges, sharp angles, rough surfaces.</t>
  </si>
  <si>
    <t>Personnel safety (Hazardous  edges, angles and surfaces)</t>
  </si>
  <si>
    <t>TMA-M4</t>
  </si>
  <si>
    <t>2
(Sensors)</t>
  </si>
  <si>
    <r>
      <t xml:space="preserve">x
</t>
    </r>
    <r>
      <rPr>
        <sz val="11"/>
        <color rgb="FFFF0000"/>
        <rFont val="Calibri"/>
        <family val="2"/>
        <scheme val="minor"/>
      </rPr>
      <t>SIL1</t>
    </r>
  </si>
  <si>
    <r>
      <rPr>
        <b/>
        <sz val="11"/>
        <color theme="1"/>
        <rFont val="Calibri"/>
        <family val="2"/>
        <scheme val="minor"/>
      </rPr>
      <t>Safety Interlock Scenarios: 18</t>
    </r>
    <r>
      <rPr>
        <sz val="11"/>
        <color theme="1"/>
        <rFont val="Calibri"/>
        <family val="2"/>
        <scheme val="minor"/>
      </rPr>
      <t xml:space="preserve">
</t>
    </r>
    <r>
      <rPr>
        <b/>
        <sz val="11"/>
        <color theme="1"/>
        <rFont val="Calibri"/>
        <family val="2"/>
        <scheme val="minor"/>
      </rPr>
      <t>Safety interlocks
OSS ¨NOT OK¨ signal (D-29)</t>
    </r>
    <r>
      <rPr>
        <sz val="11"/>
        <color theme="1"/>
        <rFont val="Calibri"/>
        <family val="2"/>
        <scheme val="minor"/>
      </rPr>
      <t xml:space="preserve">. The Oil Supply System has its own interlock safety controller that sent a signal to the Interlock Safety TMA System (TMA IS) to stop the Main Drives when it detects any problem in the Oil Supply System 
Alarms &amp; Sensors(The Oil Supply System has also its own control system to monitoring: oil pressure, pump status, film thickness, bulk oil and shoe/guide-pad oil outlet temperatures)     
High-reliability availability, redundancy requirements (OSS required to operate continuously Design compliant with [97/23/EC], ISO 14118 and EN/ISO 4413 and 4414 (pressure equipment and pipes)     </t>
    </r>
  </si>
  <si>
    <t>Hydrostatic bearings (HBS) / oil supply system (OSS) functional failures</t>
  </si>
  <si>
    <t>Personnel safety (Danger of penetration or ejection of liquids under high pressure, uncontrolled lashing of defective pressurized hoses)
Property damage/loss (structures break-up)</t>
  </si>
  <si>
    <t>TMA-M3</t>
  </si>
  <si>
    <r>
      <t>Medium</t>
    </r>
    <r>
      <rPr>
        <sz val="11"/>
        <color rgb="FF000000"/>
        <rFont val="Calibri"/>
        <family val="2"/>
      </rPr>
      <t xml:space="preserve"> / Medium</t>
    </r>
  </si>
  <si>
    <r>
      <t>D</t>
    </r>
    <r>
      <rPr>
        <sz val="11"/>
        <color rgb="FF000000"/>
        <rFont val="Calibri"/>
        <family val="2"/>
      </rPr>
      <t>/E</t>
    </r>
  </si>
  <si>
    <r>
      <t>1---&gt;</t>
    </r>
    <r>
      <rPr>
        <b/>
        <sz val="11"/>
        <color theme="1"/>
        <rFont val="Calibri"/>
        <family val="2"/>
      </rPr>
      <t>2 (Hard Stops)</t>
    </r>
  </si>
  <si>
    <r>
      <rPr>
        <b/>
        <sz val="11"/>
        <color theme="1"/>
        <rFont val="Calibri"/>
        <family val="2"/>
        <scheme val="minor"/>
      </rPr>
      <t>Safety Interlock Scenarios: 1
Safety interlocks Limit switches (D-1) (D-2) (D-6) (D-7)</t>
    </r>
    <r>
      <rPr>
        <sz val="11"/>
        <color theme="1"/>
        <rFont val="Calibri"/>
        <family val="2"/>
        <scheme val="minor"/>
      </rPr>
      <t xml:space="preserve"> actuate the Safety interlocks STO main drives and callipers </t>
    </r>
    <r>
      <rPr>
        <b/>
        <sz val="11"/>
        <color theme="1"/>
        <rFont val="Calibri"/>
        <family val="2"/>
        <scheme val="minor"/>
      </rPr>
      <t xml:space="preserve">(A-1) (A-2) </t>
    </r>
    <r>
      <rPr>
        <sz val="11"/>
        <color theme="1"/>
        <rFont val="Calibri"/>
        <family val="2"/>
        <scheme val="minor"/>
      </rPr>
      <t xml:space="preserve">
Hard stops (shock absorbers)    
Acoustic Warnings of TMA movement</t>
    </r>
  </si>
  <si>
    <t>Regenerative braking system failure</t>
  </si>
  <si>
    <t>Property damage/loss (structures break-up)</t>
  </si>
  <si>
    <t>TMA-M2</t>
  </si>
  <si>
    <r>
      <rPr>
        <b/>
        <sz val="11"/>
        <color theme="1"/>
        <rFont val="Calibri"/>
        <family val="2"/>
        <scheme val="minor"/>
      </rPr>
      <t xml:space="preserve">Safety Interlock Scenarios: 1 </t>
    </r>
    <r>
      <rPr>
        <sz val="11"/>
        <color theme="1"/>
        <rFont val="Calibri"/>
        <family val="2"/>
        <scheme val="minor"/>
      </rPr>
      <t xml:space="preserve">
</t>
    </r>
    <r>
      <rPr>
        <b/>
        <sz val="11"/>
        <color theme="1"/>
        <rFont val="Calibri"/>
        <family val="2"/>
        <scheme val="minor"/>
      </rPr>
      <t>Safety interlocks Limit switches (D-1) (D-2) (D-6) (D-7)</t>
    </r>
    <r>
      <rPr>
        <sz val="11"/>
        <color theme="1"/>
        <rFont val="Calibri"/>
        <family val="2"/>
        <scheme val="minor"/>
      </rPr>
      <t xml:space="preserve"> actuate the Safety interlocks STO main drives and callipers </t>
    </r>
    <r>
      <rPr>
        <b/>
        <sz val="11"/>
        <color theme="1"/>
        <rFont val="Calibri"/>
        <family val="2"/>
        <scheme val="minor"/>
      </rPr>
      <t>(A-1) (A-2)</t>
    </r>
    <r>
      <rPr>
        <sz val="11"/>
        <color theme="1"/>
        <rFont val="Calibri"/>
        <family val="2"/>
        <scheme val="minor"/>
      </rPr>
      <t xml:space="preserve">
Hard stops (shock absorbers)
Acoustic Warnings of TMA movement  </t>
    </r>
  </si>
  <si>
    <t xml:space="preserve">Movement of azimuth/elevation assembly beyond travel limits </t>
  </si>
  <si>
    <t>Mechanical
Property damage/loss (structures break-up)</t>
  </si>
  <si>
    <t>Maintenance: Azimuth and altitude structures rotations under administrative control.
Observing mode: No human access to TMA area allowed</t>
  </si>
  <si>
    <t>TMA-M1</t>
  </si>
  <si>
    <t>LSST ID</t>
  </si>
  <si>
    <t>PERSON RESPONSIBLE</t>
  </si>
  <si>
    <t>RESIDUAL RISK LEVEL</t>
  </si>
  <si>
    <t>PROJECT PHASE</t>
  </si>
  <si>
    <t>Nº ID</t>
  </si>
  <si>
    <t>REF.:</t>
  </si>
  <si>
    <t>08815-TRE026</t>
  </si>
  <si>
    <t>LSST / Large Synoptic Survey Telescope
Dome System</t>
  </si>
  <si>
    <t>TITLE:</t>
  </si>
  <si>
    <t>RAMS ANALYSIS REPORT - 
SAFETY HAZARD ANALYSIS</t>
  </si>
  <si>
    <t xml:space="preserve">ISSUE: </t>
  </si>
  <si>
    <t>DATE:</t>
  </si>
  <si>
    <t>RISK IDENTIFICATION DATA</t>
  </si>
  <si>
    <t xml:space="preserve">INITIAL RISK ASSESSMENT </t>
  </si>
  <si>
    <t>ESTIMATED RESIDUAL RISK ASSESSMENT</t>
  </si>
  <si>
    <t>N°</t>
  </si>
  <si>
    <t>N° DOME OF REFERENCE DOC. 16290</t>
  </si>
  <si>
    <t>HAZARD SOURCE</t>
  </si>
  <si>
    <t>OPERATIONAL MODE</t>
  </si>
  <si>
    <t>HAZARD CAUSES</t>
  </si>
  <si>
    <t>EFFECTS</t>
  </si>
  <si>
    <t>OCCURRENCE PROBABILITY</t>
  </si>
  <si>
    <t>COMPENSATING MEANS FOR PREVENTION</t>
  </si>
  <si>
    <t xml:space="preserve"> RISK INDEX</t>
  </si>
  <si>
    <t>IMPLEMENTED IN DESIGN / DOCUMENT</t>
  </si>
  <si>
    <t>IMPLEMENTED ON WORKSHOP DRAWING</t>
  </si>
  <si>
    <t>IMPLEMENTED ON MANUFACTURED HARDWARE</t>
  </si>
  <si>
    <t>NOTES</t>
  </si>
  <si>
    <t>CLOSURE  TARGET TIMEFRAME</t>
  </si>
  <si>
    <t>A1/1</t>
  </si>
  <si>
    <t>Enclosure steel structure elements</t>
  </si>
  <si>
    <t>Installation</t>
  </si>
  <si>
    <t>● Erroneous manoeuvres.
● Slinging</t>
  </si>
  <si>
    <t>Damage on structures-Risk for personnel</t>
  </si>
  <si>
    <t>● Specific handling procedures and qualification of the personnel.
● Training.
● Use of dedicated tools.
● Signalling System.</t>
  </si>
  <si>
    <t>Yes</t>
  </si>
  <si>
    <t>● Covered by 08815-PLA004 Safety Management Plan
● Proper procedures and inspections must be applied on-site.</t>
  </si>
  <si>
    <t>Open</t>
  </si>
  <si>
    <t>A1/2</t>
  </si>
  <si>
    <t>Strong wind during installation of large pieces requiring crane</t>
  </si>
  <si>
    <t>● Stop of the activities with wind above the tolerable limits of 15 m/s.
● Specific handling procedures and qualification of the personnel.
● Training.</t>
  </si>
  <si>
    <t>A1/3</t>
  </si>
  <si>
    <t>Wrong design of the structure elements</t>
  </si>
  <si>
    <t>Collapse of the structure</t>
  </si>
  <si>
    <t>Design according standards and technical specifications. FEM Analysis and Simulation ensures the correct design according to structural requirements.</t>
  </si>
  <si>
    <t>Covered by 08815-TRE023 FEM Analysis Report</t>
  </si>
  <si>
    <t>A2/1</t>
  </si>
  <si>
    <t>Enclosure cladding panels</t>
  </si>
  <si>
    <t>Normal Operation</t>
  </si>
  <si>
    <t>Water leakage during rain or snow</t>
  </si>
  <si>
    <t>● Leakage into enclosure.
● Pollution of the optics.
● Failure in electrical component.</t>
  </si>
  <si>
    <t>● Design solution and sealing materials for watertight coupling between panels compatible with the lifetime.
● Dedicated maintenance procedures.</t>
  </si>
  <si>
    <t>See drawings EIE-DWG-20-00-00 Sheet 1,2,3</t>
  </si>
  <si>
    <t>A2/2</t>
  </si>
  <si>
    <t>Dome cladding panels</t>
  </si>
  <si>
    <t>Air infiltration during strong wind</t>
  </si>
  <si>
    <t>● Reduction of the thermal control performances.
● Higher power requirements.</t>
  </si>
  <si>
    <t>●  Design solution and sealing materials for air tight coupling between panels compatible with the lifetime.
●  Dedicated maintenance procedures.</t>
  </si>
  <si>
    <t>Partially</t>
  </si>
  <si>
    <t>●  See drawings EIE-DWG-20-00-00 Sheet 1,2,3                                             ● Covered by 08815-MAN048 Maintenance</t>
  </si>
  <si>
    <t>A2/3</t>
  </si>
  <si>
    <t>Installation or modification</t>
  </si>
  <si>
    <t>Cutting by naked flames</t>
  </si>
  <si>
    <t>Fire or emission of toxic gases-personnel intoxication</t>
  </si>
  <si>
    <t>● Panels of class Bs2dO, fire-resistent.
● Inspection and regular maintenance of equipment safety devices;
● Skilled personnel;
● Working area free from flammable material;
● Adequate personnel protecting devices;
● Fire extinguishers near the working area;
● Efficient smoke control and smoke extraction measures are provided to allow for emergency egress, to support efficient fire fighting, and to minimise damage to Telescope, science instruments, optical surfaces and other delicate and valuable equipment.
● The safety systems allows for safe evacuation of personnel from any part of the Dome.
● For maintenance (both in-situ and/or off-situ), the design allows personnel to undertake work in a safe environment.</t>
  </si>
  <si>
    <t xml:space="preserve">● Point 1: Covered by 08815-TRE013 Cladding Design Report.
● Other points: Covered by  08815-PLA004 Safety Management Plan.
● Proper procedures and inspections must be applied on-site.
</t>
  </si>
  <si>
    <t>A2/4</t>
  </si>
  <si>
    <t>Strong wind during installation of large panels requiring crane</t>
  </si>
  <si>
    <t>● Damage on structures
● Risk for personnel</t>
  </si>
  <si>
    <t>● Covered by 08815-PLA004 Safety Management Plan.
● Proper procedures and inspections must be applied on-site.</t>
  </si>
  <si>
    <t>A2/5</t>
  </si>
  <si>
    <t>Thermal insulation loss</t>
  </si>
  <si>
    <t>HVAC work more</t>
  </si>
  <si>
    <t>● Design solution for cladding according to technical specification and standards.
● Design solution for cladding compatible with lifetime.
● Dedicated maintenance procedures.</t>
  </si>
  <si>
    <t>● Point 1, 2 : Covered by 08815-TRE013 Cladding Design Report.                        
● Point 3 : Covered by 08815-MAN048 Maintenance</t>
  </si>
  <si>
    <t xml:space="preserve"> To be implemented in the Maintenance Manual  </t>
  </si>
  <si>
    <t>A3/1</t>
  </si>
  <si>
    <t>Overhead Crane</t>
  </si>
  <si>
    <t>Accidental fall of the load because of an incorrect fastening.</t>
  </si>
  <si>
    <t>Damage on equipments and risk for personnel</t>
  </si>
  <si>
    <r>
      <rPr>
        <sz val="8"/>
        <rFont val="Arial"/>
        <family val="2"/>
      </rPr>
      <t>● Main crane compliant with safety requirements.</t>
    </r>
    <r>
      <rPr>
        <sz val="8"/>
        <color theme="1"/>
        <rFont val="Arial"/>
        <family val="2"/>
      </rPr>
      <t xml:space="preserve">
● Instruction to the personnel and dedicated procedures to correctly assure the loads.
● </t>
    </r>
    <r>
      <rPr>
        <sz val="8"/>
        <rFont val="Arial"/>
        <family val="2"/>
      </rPr>
      <t>Hook with safety latch</t>
    </r>
  </si>
  <si>
    <t>● Point 1: Covered by 08815-TRE020 Auxiliary Equipment Design Report.
● Point 2: Covered by 08815-PLA004 Safety
Management Plan and proper procedures and inspections must be applied on-site.</t>
  </si>
  <si>
    <t>A3/2</t>
  </si>
  <si>
    <t xml:space="preserve">DOME 29 (par. 6.3.41) </t>
  </si>
  <si>
    <t>Mechanical impact of the loads with other equipments.</t>
  </si>
  <si>
    <t>Damage on equipment and personnel injury</t>
  </si>
  <si>
    <t xml:space="preserve">● Instruction to the personnel.
● Use of soft start, variable speed and anti-sway control systems and a Hydraset load positioner.                                              </t>
  </si>
  <si>
    <t>● This mitigation corresponds with the one of                                                              ● Point 2 : Refer to 08815-SPE027 - Handling Equipment LSST</t>
  </si>
  <si>
    <t>A3/3</t>
  </si>
  <si>
    <t xml:space="preserve">DOME 10 (par. 6.3.12)
</t>
  </si>
  <si>
    <t>Unexpected activation of the overhead crane during maintenance of the Dome</t>
  </si>
  <si>
    <t xml:space="preserve">Lockout/tagout procedures                    </t>
  </si>
  <si>
    <t>Closure after crane supplier documentation availability</t>
  </si>
  <si>
    <t>A3/4</t>
  </si>
  <si>
    <t>Simultaneous movement of crane and telescope</t>
  </si>
  <si>
    <t>Damage of pieces suspended from overhead crane and damage of telescope structure and equipments</t>
  </si>
  <si>
    <t>Implementation of an interlock chain that prevent the Dome movement when crane is not in parking position.                          This function is safety related: SIL 3</t>
  </si>
  <si>
    <t>The crane supplier will guarantee a safety function SIL 3 for movement of trolley and hook</t>
  </si>
  <si>
    <t>A3/5</t>
  </si>
  <si>
    <t>Interruption of the power supply during the crane operation.</t>
  </si>
  <si>
    <t>Control loss of the overhead crane</t>
  </si>
  <si>
    <t>● The overhead crane has to retain the load in case of interruption of the power supply.
● Fail-safe design.
● Use of drives with integrated safety functions in order to avoid unintentional restart when the power supply returns available.</t>
  </si>
  <si>
    <t>● Point 1 : Refer to 08815-SPE027 - Handling Equipment LSST</t>
  </si>
  <si>
    <t>A3/6</t>
  </si>
  <si>
    <t>Movement of the crane not glimpsed by personnel</t>
  </si>
  <si>
    <t>Installation of audible and visible signal to  advise in case of crane motion.</t>
  </si>
  <si>
    <t>Refer to 08815-SPE027 - Handling Equipment LSST</t>
  </si>
  <si>
    <t>A3/7</t>
  </si>
  <si>
    <t>Over speed detection</t>
  </si>
  <si>
    <t>This function is safety related: SIL 3</t>
  </si>
  <si>
    <t>The requirement to install SIL 3 components has to be added in the SPE and the supplier will provide a certification.                                                                                               Refer to 08815-SPE027 - Handling Equipment LSST</t>
  </si>
  <si>
    <t>OK for LSST.
Closure with certification of SIL 3 by supplier</t>
  </si>
  <si>
    <t>A3/8</t>
  </si>
  <si>
    <t>Impossibility to activate the motorized locking mechanism or parking brake</t>
  </si>
  <si>
    <t>Crane not in safe condition. Damage on equipment and personnel injury</t>
  </si>
  <si>
    <t>This function is safety related: SIL 2</t>
  </si>
  <si>
    <t>Covered by 08815-SPE027 - Handling Equipment LSST</t>
  </si>
  <si>
    <t>A3/9</t>
  </si>
  <si>
    <t>Impossibility to disactivate the motorized locking mechanism or parking brake</t>
  </si>
  <si>
    <t>Impossibility to use crane</t>
  </si>
  <si>
    <t>A3/10</t>
  </si>
  <si>
    <t>Limit Switch Failure</t>
  </si>
  <si>
    <t>Damage on equipment and personnel injury.</t>
  </si>
  <si>
    <t>The requirement to install SIL 3 components has to be added in the SPE and the supplier
 ● Covered by 08815-SPE027 - Handling Equipment LSST</t>
  </si>
  <si>
    <t>A3/11</t>
  </si>
  <si>
    <t>Impossibility to stop.</t>
  </si>
  <si>
    <t>● Damage on equipment.
● Interruption of observation activities</t>
  </si>
  <si>
    <t>A3/12</t>
  </si>
  <si>
    <t>Impossibility to activate the emergency stop</t>
  </si>
  <si>
    <t xml:space="preserve">● Possible damage on crane, dome and telescope and personnel injury.
</t>
  </si>
  <si>
    <t>● Use of drives with integrated safety functions.
● This function is safety related: SIL 3</t>
  </si>
  <si>
    <t>The requirement to install SIL 3 components has to be added in the SPE and the supplier will provide a certification.                                                                                           ●  Covered by 08815-SPE027 - Handling Equipment LSST</t>
  </si>
  <si>
    <t>A3/13</t>
  </si>
  <si>
    <t xml:space="preserve"> DOME 1 (par. 6.3.1)</t>
  </si>
  <si>
    <t xml:space="preserve"> Overhead crane is not in its stowed position (bridge towards the rear doors, hook is at its highest position and the drum is stowed per the manufacturer) </t>
  </si>
  <si>
    <t xml:space="preserve"> Damage on equipment</t>
  </si>
  <si>
    <r>
      <t>Crane Stowed Position Interlock:The safety system provide a contact closure indicating that the overhead crane is in its stowed position. This includes detecting that the crane hook is completely retract</t>
    </r>
    <r>
      <rPr>
        <sz val="8"/>
        <rFont val="Arial"/>
        <family val="2"/>
      </rPr>
      <t>ed. This function is safety related: SIL 3</t>
    </r>
  </si>
  <si>
    <t>● Covered by 08815-TRE035 Dome Safety Interlock System</t>
  </si>
  <si>
    <t>A3/14</t>
  </si>
  <si>
    <t xml:space="preserve">DOME 23 (par.6.3.27) </t>
  </si>
  <si>
    <t xml:space="preserve">Possible interference between crane and the structure   </t>
  </si>
  <si>
    <t>Damage on equipment</t>
  </si>
  <si>
    <t>Use of hard stops for to limit the travel range of the crane and avoid any possible inteference</t>
  </si>
  <si>
    <t>● Refer to 08815-SPE027 - Handling Equipment LSST                             ● See drawing EIE-DWG-51-10-00-00-00</t>
  </si>
  <si>
    <t>A3/15</t>
  </si>
  <si>
    <t xml:space="preserve"> DOME 18 (par.6.3.22) </t>
  </si>
  <si>
    <t xml:space="preserve">Reduction of field of sight of the crane operator during the maintenance activity </t>
  </si>
  <si>
    <t>Use of wireless crane controls</t>
  </si>
  <si>
    <t>A3/16</t>
  </si>
  <si>
    <t xml:space="preserve">During the maintenanace activities the operator maintenance can do a manual override. In particular it is possible to move the Dome with the crane is out of parking position. </t>
  </si>
  <si>
    <t>Use of a trapped key (castell key) to move the Dome Training . Procedure of maintenance</t>
  </si>
  <si>
    <t xml:space="preserve">Covered by 08815-TRE035 Dome Safety Interlock System </t>
  </si>
  <si>
    <t>A3/17</t>
  </si>
  <si>
    <t>Leakage of oil or grease from mechanisms during the movement of the crane above mirror</t>
  </si>
  <si>
    <t>Contamination the optical surface</t>
  </si>
  <si>
    <t>Containers shall be installed which collect any leaking liquid</t>
  </si>
  <si>
    <t>A3/18</t>
  </si>
  <si>
    <t>Davit crane</t>
  </si>
  <si>
    <t>Unexpected activation of the Dome while the maintenance operator are used the davit crane</t>
  </si>
  <si>
    <t>The dome safety system shall provide a contact closure that interlock the Dome rotation</t>
  </si>
  <si>
    <t>A3/19</t>
  </si>
  <si>
    <t>Davit crane for rescue personnel</t>
  </si>
  <si>
    <t>A4/1</t>
  </si>
  <si>
    <t>Dome rotation</t>
  </si>
  <si>
    <t>Unexpected activation of the Dome Rotation mechanism during maintenance.</t>
  </si>
  <si>
    <r>
      <rPr>
        <sz val="8"/>
        <rFont val="Arial"/>
        <family val="2"/>
      </rPr>
      <t>● Lockout/tagout procedures                                                                                ● Use of drives with integrated safety functions.
● Dedicated maintenance procedures.</t>
    </r>
    <r>
      <rPr>
        <sz val="8"/>
        <color theme="1"/>
        <rFont val="Arial"/>
        <family val="2"/>
      </rPr>
      <t xml:space="preserve">
</t>
    </r>
  </si>
  <si>
    <t>Covered by 08815-MAN048 Maintenance                                                              Covered by 08815-TRE021 Electrical installation</t>
  </si>
  <si>
    <t>A4/2</t>
  </si>
  <si>
    <t>Impossibility to engage the Azimuth Rotation Brakes</t>
  </si>
  <si>
    <t>No effect</t>
  </si>
  <si>
    <r>
      <t xml:space="preserve">Redundancy of the brakes. </t>
    </r>
    <r>
      <rPr>
        <sz val="8"/>
        <color theme="1"/>
        <rFont val="Arial"/>
        <family val="2"/>
      </rPr>
      <t xml:space="preserve">
</t>
    </r>
  </si>
  <si>
    <t>Refer to 08815-TRE015 Azimuth Rotation Mechanism Design Report and EIE-DWG-61-00-00-02</t>
  </si>
  <si>
    <t>A4/3</t>
  </si>
  <si>
    <t>DOME 9 (par. 6.3.11)</t>
  </si>
  <si>
    <t>Unexpected activation of rotation mechanism during the maintenance of the drives</t>
  </si>
  <si>
    <t>Personnel injury</t>
  </si>
  <si>
    <t xml:space="preserve">● Dedicated maintenance procedures.                                                      ● Procedure of Lockout/tagout </t>
  </si>
  <si>
    <t>Not yet</t>
  </si>
  <si>
    <t xml:space="preserve">Covered by 08815-MAN048 Maintenance     </t>
  </si>
  <si>
    <t>A4/4</t>
  </si>
  <si>
    <t>Interruption of the power supply</t>
  </si>
  <si>
    <t>Interruption of observation activities</t>
  </si>
  <si>
    <r>
      <rPr>
        <sz val="8"/>
        <rFont val="Arial"/>
        <family val="2"/>
      </rPr>
      <t xml:space="preserve"> Auxiliary power supply by UPS       </t>
    </r>
    <r>
      <rPr>
        <sz val="8"/>
        <color rgb="FF00B050"/>
        <rFont val="Arial"/>
        <family val="2"/>
      </rPr>
      <t xml:space="preserve">                                                                          </t>
    </r>
    <r>
      <rPr>
        <sz val="8"/>
        <rFont val="Arial"/>
        <family val="2"/>
      </rPr>
      <t/>
    </r>
  </si>
  <si>
    <t>No supplier EIE</t>
  </si>
  <si>
    <t>A4/5</t>
  </si>
  <si>
    <t xml:space="preserve"> DOME 19 (par. 6.3.23) </t>
  </si>
  <si>
    <t>Inadvertent entrance of non authorised and/or non protected people</t>
  </si>
  <si>
    <t>Risks for personnel safety.</t>
  </si>
  <si>
    <t>● Access procedures; warning signs.
● Access solutions are compliant with the applicable safety regulations.
● Except for areas accessible by visitors, only trained and professional staff can be assumed for the use of the access solutions.
● Dome track and bogies are at level that prevent (+1830mm with respet to floor) unintended access.</t>
  </si>
  <si>
    <t>● Point 1 , 2, 3: Covered by  08815-PLA004 Safety
Management Plan.                                                                                                                 ● Point 4 : Drawing EIE-DWG-41-00-00-00 sheet 2/2</t>
  </si>
  <si>
    <t>A4/6</t>
  </si>
  <si>
    <t xml:space="preserve"> DOME 24 (par. 6.3.28)</t>
  </si>
  <si>
    <t>Normal Operation / Maintenance</t>
  </si>
  <si>
    <t>Collision between man lift and the dome/ telescope</t>
  </si>
  <si>
    <t>Implementation of an interlock chain that prevent the Dome/Telescope rotation when manlift is not in parking position. (The global interlock system  provide a contact closure to enable/disable the dome azimuth drives and telescope )</t>
  </si>
  <si>
    <t xml:space="preserve">●  08815-TRE035 Dome Safety Interlock System </t>
  </si>
  <si>
    <t>A4/7</t>
  </si>
  <si>
    <t>DOME 27 (par.6.3.34)</t>
  </si>
  <si>
    <t>Impossibility to insert the Azimuth Locking Pin</t>
  </si>
  <si>
    <t xml:space="preserve">Damage on equipment. </t>
  </si>
  <si>
    <t xml:space="preserve">● Dedicated maintenance activities                                                         ● Dome Azimuth Locking Pin : The dome safety system shall provide a contact closure indicating that the azimuth locking pin has been deployed. Power to the locking pin shall be taken from the same circuit as the dome azimuth drives to guarantee it cannot be retracted when the global interlock system removes power to the azimuth drives.                            </t>
  </si>
  <si>
    <t>Partial</t>
  </si>
  <si>
    <t>Point 1 : Covered by 08815-MAN048 Maintenance                             Point 2 : Covered by 08815-TRE035 Dome Safety Interlock System</t>
  </si>
  <si>
    <t>A4/8</t>
  </si>
  <si>
    <r>
      <t>Mechanical impact or</t>
    </r>
    <r>
      <rPr>
        <sz val="8"/>
        <rFont val="Arial"/>
        <family val="2"/>
      </rPr>
      <t xml:space="preserve"> entrapment</t>
    </r>
    <r>
      <rPr>
        <sz val="8"/>
        <color theme="1"/>
        <rFont val="Arial"/>
        <family val="2"/>
      </rPr>
      <t xml:space="preserve"> at the azimuth rotation track.</t>
    </r>
  </si>
  <si>
    <t>● Access to the azimuth rotation mechanism for maintenance permitted only to trained personne. Warning sign.
● Dome track and bogies are at level that prevent (+1830mm with respet to floor) unintended access..</t>
  </si>
  <si>
    <t>● Point 1 : Covered by  08815-PLA004 Safety
Management Plan.                                                                                                     ● Point 2 : See drawing EIE-DWG-41-00-00-00 sheet 2/2</t>
  </si>
  <si>
    <t>A4/9</t>
  </si>
  <si>
    <t xml:space="preserve">Movement of the Dome rotation not glimpsed by personnel </t>
  </si>
  <si>
    <r>
      <t xml:space="preserve">● Specific procedures and qualification of the personnel.
● Training.
</t>
    </r>
    <r>
      <rPr>
        <sz val="8"/>
        <rFont val="Arial"/>
        <family val="2"/>
      </rPr>
      <t>● Redundancy of the signalling system</t>
    </r>
  </si>
  <si>
    <t xml:space="preserve">● Point 1  : Covered by 08815-MAN048 Maintenance     
● Point 2  : Covered by 08815-TRE022 Dome Control System Design Report     </t>
  </si>
  <si>
    <t>A4/10</t>
  </si>
  <si>
    <t>Damage of equipment</t>
  </si>
  <si>
    <t>Use of drives with integrated safety functions. This function is safety related: SIL 2</t>
  </si>
  <si>
    <t xml:space="preserve">●Refer to 08815-TRE043 Dome Safety Control System Design Report                                                                                                                                     </t>
  </si>
  <si>
    <t>A4/11</t>
  </si>
  <si>
    <t xml:space="preserve">Damage on equipment </t>
  </si>
  <si>
    <t xml:space="preserve">This device is a safety device and it is managed by the PILZ safety PLC. This function is safety related: SIL 2. </t>
  </si>
  <si>
    <t>Refer to 08815-TRE043 Dome Safety Control System Design Report</t>
  </si>
  <si>
    <t>A4/12</t>
  </si>
  <si>
    <t>●DOME 3 (par.6.3.5)
● DOME 27 (par.6.3.34)</t>
  </si>
  <si>
    <t>Risk that the dome is not located in parking position</t>
  </si>
  <si>
    <t>Damage on equipment Involuntary rotation of the Dome under the influence of wind</t>
  </si>
  <si>
    <t xml:space="preserve">● Dome Parked Position Interlock: the Safety System provides an independent contact closure indicating that the Dome is locked at its parked position                                                            </t>
  </si>
  <si>
    <t>Point 1 : Covered by 08815-TRE035 Dome Safety Interlock System</t>
  </si>
  <si>
    <t>A4/13</t>
  </si>
  <si>
    <t>●DOME 27 (par.6.3.34)   ●DOME 2 (par.6.3.3)</t>
  </si>
  <si>
    <t>Brakes do not engage after to remove power of command</t>
  </si>
  <si>
    <t xml:space="preserve">● Dome Azimuth Brakes Interlock: the safety system provides a contact closure indicating that the azimuth brakes have been applied.                                                                                                                                  ● Power to the azimuth brakes is taken from the same circuit as the azimuth drives to guarantee they cannot be released after the global interlock system has removed power to the azimuth drives.  </t>
  </si>
  <si>
    <t>● Coverde by 08815-TRE035 Dome Safety Interlock System
● See EIE-DWG-61-00-20-01</t>
  </si>
  <si>
    <t>A4/14</t>
  </si>
  <si>
    <t>●DOME 2 (par.6.3.3)
●DOME 11 (par.6.3.13)</t>
  </si>
  <si>
    <t>Impossibility to remove the power to dome azimuth drive and to the rotating dome indipendently</t>
  </si>
  <si>
    <t xml:space="preserve">● Dome Power Removal: The global interlock system and the Safety System provide a contact closure to enable/disable the dome power distribution to the dome azimuth drives and to the dome slip ring independently. Enable/Disable of power distribution to the Dome azimuth drives by means of PILZ STO comand to the drive.                                                               
● Dome Azimuth Brakes Interlock: Power to the azimuth brakes is taken from the same circuit as the azimuth drives to guarantee they cannot be released after the global interlock system has removed power to the azimuth drives.  </t>
  </si>
  <si>
    <t xml:space="preserve">Covered by 08815-TRE35 Dome Safety Interlock System                                                                                                                 </t>
  </si>
  <si>
    <t>Dome slip ring power supply managed  by  upstream cabinet (LSST supply).</t>
  </si>
  <si>
    <t>A5/1</t>
  </si>
  <si>
    <t>Rear Access Door</t>
  </si>
  <si>
    <t>Unexpected activation of the Rear Access Doors mechanism during maintenance.</t>
  </si>
  <si>
    <t xml:space="preserve">● Dedicated maintenance procedures.                                                         ● Procedure of Lockout/tagout 
</t>
  </si>
  <si>
    <t xml:space="preserve">Point 1 , 2 : Covered by 08815-MAN048 Maintenance    </t>
  </si>
  <si>
    <t>A5/2</t>
  </si>
  <si>
    <t>● DOME 4 (par. 6.3.6)                                   ● DOME 20 (par. 6.3.24)</t>
  </si>
  <si>
    <r>
      <rPr>
        <sz val="8"/>
        <rFont val="Arial"/>
        <family val="2"/>
      </rPr>
      <t>Normal Operation /</t>
    </r>
    <r>
      <rPr>
        <sz val="8"/>
        <color theme="1"/>
        <rFont val="Arial"/>
        <family val="2"/>
      </rPr>
      <t xml:space="preserve"> Maintenance</t>
    </r>
  </si>
  <si>
    <t>Crushing of the personnel or fall hazard caused by RAD and platform lift</t>
  </si>
  <si>
    <t>● Dome Rear Doors Interlock: The rear doors is interlocked to forbid the opening of the rear doors when the dome is not at the platform lift position and when the platform lift is not at highest level. Preventing collision hazard and falling hazards from the rear doors. A signal is provided to assess readiness to release the opening of the rear doors only after the vertical reciprocating platform lift has arrived at the telescope maintenance floor. This rear door interlock ensure the reciprocating lift platform is physically present at the upper level. This function is SIL 2.
● Correct design guarantees that the rear doors opening size matches platform lift to ensure there is not unprotected space between dome rear doors and platform lift.</t>
  </si>
  <si>
    <t xml:space="preserve">● Point 1: Covered by 08815-TRE035 Dome Safety Interlock System and 08815-TRE043 Dome Safety Control System Design Report
● Point 2: EIE-DWG-40-00-00-00
</t>
  </si>
  <si>
    <t>A5/3</t>
  </si>
  <si>
    <t>Presence of man / objects on RAD travelling during closing</t>
  </si>
  <si>
    <t>Crushing, risk for personnel</t>
  </si>
  <si>
    <t xml:space="preserve">●Presence of photoelectric barrier.This function is safety related: SIL 2. </t>
  </si>
  <si>
    <t xml:space="preserve">●Refer to 08815-TRE043 Dome Safety Control System Design Report  </t>
  </si>
  <si>
    <t>A5/4</t>
  </si>
  <si>
    <t>A5/5</t>
  </si>
  <si>
    <t>Impossibility to insert the  Locking Pin</t>
  </si>
  <si>
    <t xml:space="preserve">● Dedicated maintenance activities                                                         ● The dome safety system shall provide a contact closure indicating that the azimuth locking pin has been deployed. </t>
  </si>
  <si>
    <t>A6/1</t>
  </si>
  <si>
    <t>● DOME 6 (par. 6.3.8) 
● DOME 7 (par. 6.3.9)</t>
  </si>
  <si>
    <t>Aperture Shutter Mechanism</t>
  </si>
  <si>
    <t>Stopping of the drive system (also in case of power loss) of doors when they are open or not completely closed during bad weather conditions.</t>
  </si>
  <si>
    <t>Damage of telescope and/or equipment</t>
  </si>
  <si>
    <t>● Shutter Auxiliary Closure System: the dome is designed with an auxiliary mechanical system to close shutter doors in case of drive failure.
● The closing is guaranteed in less than 20 minutes.</t>
  </si>
  <si>
    <t xml:space="preserve">
● Covered by 08815-TRE016 Aperture Shutter Mechanism</t>
  </si>
  <si>
    <t>A6/2</t>
  </si>
  <si>
    <t xml:space="preserve"> DOME 15 (par. 6.3.18, 6.3.19) </t>
  </si>
  <si>
    <t>Build up of snow and ice</t>
  </si>
  <si>
    <t>Malfunctioning of the system</t>
  </si>
  <si>
    <t>● Design solution and sealing material for coupling compatible with the Dome lifetime.
● A seal with electrical heating is between the shutters in order to prevent ice and snow build up of the shutters and other critical areas on the exterior of the dome.
● Dedicated maintenance procedures.</t>
  </si>
  <si>
    <t xml:space="preserve">Point 1, 2 : on going                                                                                           Point 3 : Covered by 08815-MAN048 Maintenance  </t>
  </si>
  <si>
    <t>A6/3</t>
  </si>
  <si>
    <t>DOME 17 (par.6.3.21)</t>
  </si>
  <si>
    <t xml:space="preserve">Water leakage during rain or snow </t>
  </si>
  <si>
    <t>Leakage into enclosure- Pollution of the optics-Failure in electrical component</t>
  </si>
  <si>
    <t xml:space="preserve">● Design solution and sealing material for coupling compatible with the lifetime.
● Dedicated maintenance procedures.
● The Aperture Shutter is fitted with a sealing system and a beneath gutter system. </t>
  </si>
  <si>
    <t>● Point 2 : Covered by 08815-MAN048 Maintenance                              ● See drawing EIE-DWG-42-12-00-00</t>
  </si>
  <si>
    <t>A6/4</t>
  </si>
  <si>
    <t xml:space="preserve">DOME32 (par. 6.3.44) </t>
  </si>
  <si>
    <t>Intentional activation of the system during maintenance operations or test and operator not in safety conditions.</t>
  </si>
  <si>
    <t>● Specific procedures and qualification of the personnel.
● Training.                                                                                                            ● Lockout-tagout</t>
  </si>
  <si>
    <t xml:space="preserve">Covered by 08815-MAN048 Maintenance        </t>
  </si>
  <si>
    <t>A6/5</t>
  </si>
  <si>
    <t>No-stopping of doors drive when open or closed.</t>
  </si>
  <si>
    <t>Damage to the cladding and/or rack/pinion couplings or jumping out from its guiding racks</t>
  </si>
  <si>
    <r>
      <t xml:space="preserve">● Presence of Limit switches and hard stop
</t>
    </r>
    <r>
      <rPr>
        <sz val="8"/>
        <rFont val="Arial"/>
        <family val="2"/>
      </rPr>
      <t>● Protection by software</t>
    </r>
  </si>
  <si>
    <r>
      <t xml:space="preserve">● Point 1 : Covered by 08815-TRE016 Aperture Shutter Mechanism, EIE-DWG-42-00-00-00 and EIE-DWG-42-11-00-00          </t>
    </r>
    <r>
      <rPr>
        <sz val="8"/>
        <color rgb="FFFF0000"/>
        <rFont val="Arial"/>
        <family val="2"/>
      </rPr>
      <t xml:space="preserve">                                                                                                </t>
    </r>
  </si>
  <si>
    <t>A6/6</t>
  </si>
  <si>
    <t xml:space="preserve">● No-activation of locking mechanism when fully closed with strong wind or adverse environmental conditions.
● Impossibility to insert the locking pins. </t>
  </si>
  <si>
    <t xml:space="preserve">Manual operations to activate the locking pins. </t>
  </si>
  <si>
    <t>See EIE-DWG-41-51-00-00
● 08815-TRE035 Dome Safety Interlock System</t>
  </si>
  <si>
    <t>A6/7</t>
  </si>
  <si>
    <t xml:space="preserve">Malfunction of the resolver or encoder signal. </t>
  </si>
  <si>
    <t>Damage of door; Infiltration into enclosure</t>
  </si>
  <si>
    <t>Presence of limit switch</t>
  </si>
  <si>
    <t>See EIE-DWG-42-11-00-00</t>
  </si>
  <si>
    <t>A6/8</t>
  </si>
  <si>
    <t>Unexpected activation of the mechanism during maintenance.</t>
  </si>
  <si>
    <r>
      <t xml:space="preserve">● Dedicated maintenance procedures                                                         ●  Procedure of Lockout/tagout 
● Use of driver with integrated safety functions.
</t>
    </r>
    <r>
      <rPr>
        <sz val="8"/>
        <rFont val="Arial"/>
        <family val="2"/>
      </rPr>
      <t xml:space="preserve">● For this Hazard the FTA  is provided
● Installation of Emergency push button                                </t>
    </r>
  </si>
  <si>
    <t xml:space="preserve">● Point 1, 2  : 08815-MAN048 Maintenance                                            ● Point 3: Covered by 08815-TRE021 Electrical installation  
● Point 4: Covered by 08815-TRE026 RAMS Analysis Report
● Point 5: EIE-DWG-61-00-20-11       </t>
  </si>
  <si>
    <t>A6/9</t>
  </si>
  <si>
    <t>Closing of the shutters failed with bad weather conditions</t>
  </si>
  <si>
    <t xml:space="preserve">● Manual operations to closing the aperture shutters.
</t>
  </si>
  <si>
    <t>Equivalent to A6/1</t>
  </si>
  <si>
    <t>A6/10</t>
  </si>
  <si>
    <t xml:space="preserve">Impossible to open: 
● Impossible to extract the Locking Pin.                                                           ● Power loss                                                                                                                            ● Drive failure </t>
  </si>
  <si>
    <t>Loss of observation activities</t>
  </si>
  <si>
    <t>● Manual operations to disengage the locking pins.                                                                        ● Connector to auxiliary power 
● Dedicated maintenance procedures.</t>
  </si>
  <si>
    <r>
      <t xml:space="preserve">● See EIE-DWG-41-51-00-00                                                                         </t>
    </r>
    <r>
      <rPr>
        <sz val="8"/>
        <color rgb="FFFF0000"/>
        <rFont val="Arial"/>
        <family val="2"/>
      </rPr>
      <t xml:space="preserve">  </t>
    </r>
    <r>
      <rPr>
        <sz val="8"/>
        <rFont val="Arial"/>
        <family val="2"/>
      </rPr>
      <t xml:space="preserve">                                                       ● Covered by 08815-TRE015 Azimuth Rotation Mechanism                                                                                                         ● Point 3  : Covered by 08815-MAN048 Maintenance  </t>
    </r>
  </si>
  <si>
    <t>A6/11</t>
  </si>
  <si>
    <t>Movement of the Aperture shutter mechanism  not glimpsed by personnel</t>
  </si>
  <si>
    <r>
      <t xml:space="preserve">● Specific procedures and qualification of the personnel.
</t>
    </r>
    <r>
      <rPr>
        <sz val="8"/>
        <rFont val="Arial"/>
        <family val="2"/>
      </rPr>
      <t xml:space="preserve">● Training.
● Redundancy of the signalling system </t>
    </r>
    <r>
      <rPr>
        <sz val="8"/>
        <color rgb="FFFF0000"/>
        <rFont val="Arial"/>
        <family val="2"/>
      </rPr>
      <t xml:space="preserve">    </t>
    </r>
    <r>
      <rPr>
        <sz val="8"/>
        <color theme="1"/>
        <rFont val="Arial"/>
        <family val="2"/>
      </rPr>
      <t xml:space="preserve">                                                                                            ● Lockout-tagout</t>
    </r>
  </si>
  <si>
    <t xml:space="preserve">● Point 1: Covered by 08815-MAN048 Maintenance   
● Point 2  : Covered by 08815-TRE022 Dome Control System Design Report     </t>
  </si>
  <si>
    <t>A6/12</t>
  </si>
  <si>
    <t>Presence Hard stop</t>
  </si>
  <si>
    <t xml:space="preserve">See EIE-DWG-42-00-00-00 </t>
  </si>
  <si>
    <t>A6/13</t>
  </si>
  <si>
    <t>over speed detection</t>
  </si>
  <si>
    <t>Aperture Shutter Driving Mechanism equipped with proper redundant over speed detection system.</t>
  </si>
  <si>
    <t>Covered by 08815-TRE016 Aperture Shutter Mechanism</t>
  </si>
  <si>
    <t>A6/14</t>
  </si>
  <si>
    <t>See 08815-TRE043a Dome Safety Control System Design Report</t>
  </si>
  <si>
    <t>A6/15</t>
  </si>
  <si>
    <t>No man / objects detection during closing</t>
  </si>
  <si>
    <t>●Maintanence Hatch with safety switch that stop the mechanism. This function is safety related: SIL 2.                                                                                                             ●Access only authorized personnel</t>
  </si>
  <si>
    <t>●  08815-TRE043a Dome Safety Control System Design Report 
● 08815-TRE035 Dome Safety Interlock System</t>
  </si>
  <si>
    <t>A6/16</t>
  </si>
  <si>
    <t>During the maintenanace activities the operator maintenance can do a manual override. In particular it is possible to move the Aperture shutter mechanism when a operator maintenance is near at the mechanisms for check your functional</t>
  </si>
  <si>
    <t>Use of a trapped key (castell key) to move the Aperture shutter. Training . Procedure of maintenance</t>
  </si>
  <si>
    <t>Covered by 08815-TRE035 Dome Safety Interlock System</t>
  </si>
  <si>
    <t>A7/1</t>
  </si>
  <si>
    <t xml:space="preserve">● DOME 11 (par.6.3.15)                     ● DOME 12 (par.6.3.16)                        ● DOME 33 (par.6.3.45) </t>
  </si>
  <si>
    <t>Windscreen</t>
  </si>
  <si>
    <t>Unexpected activation of the Windscreen mechanism during maintenance.</t>
  </si>
  <si>
    <r>
      <t xml:space="preserve">● Use of drives with integrated safety functions.
● Dedicated maintenance procedures. Procedure Lockout-tagout
</t>
    </r>
    <r>
      <rPr>
        <sz val="8"/>
        <rFont val="Arial"/>
        <family val="2"/>
      </rPr>
      <t>● Light/wind screen has the means to be electrically or mechanically de-energized and lock out/tag out before personnel climb on the dome main platform or the light/wind screen walkways to perform maintenance.
● Presence of the emergency stop buttons located on each side of the Dome Maintenance Platform. The status of this buttons is relayed to the global interlock system.</t>
    </r>
    <r>
      <rPr>
        <sz val="8"/>
        <color rgb="FFFF0000"/>
        <rFont val="Arial"/>
        <family val="2"/>
      </rPr>
      <t xml:space="preserve">
</t>
    </r>
    <r>
      <rPr>
        <sz val="8"/>
        <rFont val="Arial"/>
        <family val="2"/>
      </rPr>
      <t xml:space="preserve">● For this Hazard the FTA is provided.                                   </t>
    </r>
    <r>
      <rPr>
        <sz val="8"/>
        <color theme="1"/>
        <rFont val="Arial"/>
        <family val="2"/>
      </rPr>
      <t xml:space="preserve">                            ● Manual locking pin with a contact closure to enable/disable </t>
    </r>
  </si>
  <si>
    <t>●Point 1 :  Covered by 08815-TRE021 Electrical installation                                                                                      ● Point 2: 08815-MAN048 Maintenance                                               ● Point 3: see EIE-DWG-62-00-30-13                                                                                   ● Point 4: 08815-TRE043a Dome Safety Control System Design Report and EIE-DWG-61-00-20-11                                                                                  ● Point 5: Covered by 08815-TRE026 RAMS Analysis Report.
●  Point 6 : see EIE-DWG-43-21-00-00 , 08815-TRE035-Dome Safety Interlock System</t>
  </si>
  <si>
    <t>A7/2</t>
  </si>
  <si>
    <t xml:space="preserve">● Use of drives with integrated safety functions.
● Dedicated maintenance procedures.
● Light/wind screen has the means to be electrically or mechanically de-energized and lock out/tag out before personnel climb on the maintenance platform or the light/wind screen walkways to perform maintenance.
● Presence of the emergency stop buttons located on each side of the Dome Maintenance Platform. The status of this buttons is relayed to the global interlock system.                                                                                    ● Manual locking pin with a contact closure to enable/disable </t>
  </si>
  <si>
    <r>
      <rPr>
        <sz val="8"/>
        <rFont val="Arial"/>
        <family val="2"/>
      </rPr>
      <t xml:space="preserve">●Point 1 :  Covered by 08815-TRE021 Electrical installation                                                                                      ● Point 2 : Covered by 08815-MAN048 Maintenance    </t>
    </r>
    <r>
      <rPr>
        <sz val="8"/>
        <color rgb="FFFF0000"/>
        <rFont val="Arial"/>
        <family val="2"/>
      </rPr>
      <t xml:space="preserve">                                                                                     </t>
    </r>
    <r>
      <rPr>
        <sz val="8"/>
        <rFont val="Arial"/>
        <family val="2"/>
      </rPr>
      <t>● Point 3: see EIE-DWG-62-00-30-13                                                                            ● Point 4: 08815-TRE043a Dome Safety Control System Design Report and EIE-DWG-61-00-20-11                                                                                  ●  Point 5 : see EIE-DWG-43-21-00-00 , 08815-TRE035-Dome Safety Interlock System</t>
    </r>
  </si>
  <si>
    <t>A7/3  see A15</t>
  </si>
  <si>
    <t>Maintenance / Normal Operation</t>
  </si>
  <si>
    <t>● Wrong application maintenance procedures   
 ● Fall from high elevation                                            ● Stumbling                                                                                                     ● Inadvertent entrance of non authorised and/or non protected people.</t>
  </si>
  <si>
    <t>● The main dome platform(s) is designed with toe plates to minimize falling objects as well as properly designed railings per OSHA requirements. Mirror covers are closed before working on platform and tools will be chained.
● Arch girders are designed with tie points for personnel fall protection during maintenance of the light/wind screen.
● The light/wind screen walkways is designed to improve access to prevent personnel from leaning over light/wind screen walkway to access/ inspect the dome crane or other equipment. Use of fall protection is required by procedure before access to the light/wind screen walkways.                                                                       ● See A15</t>
  </si>
  <si>
    <r>
      <rPr>
        <sz val="8"/>
        <rFont val="Arial"/>
        <family val="2"/>
      </rPr>
      <t>● Point 1, 3: Covered by 08815-TRE014 Access, Floors And Walkways Design Report.</t>
    </r>
    <r>
      <rPr>
        <sz val="8"/>
        <color rgb="FFFF3300"/>
        <rFont val="Arial"/>
        <family val="2"/>
      </rPr>
      <t xml:space="preserve">
</t>
    </r>
    <r>
      <rPr>
        <sz val="8"/>
        <rFont val="Arial"/>
        <family val="2"/>
      </rPr>
      <t>●  Point 2: on going.</t>
    </r>
  </si>
  <si>
    <t>A7/4</t>
  </si>
  <si>
    <t>Movement of the Winscreen  not glimpsed by personnel</t>
  </si>
  <si>
    <r>
      <t xml:space="preserve">● Specific procedures and qualification of the personnel.
● Training
</t>
    </r>
    <r>
      <rPr>
        <sz val="8"/>
        <rFont val="Arial"/>
        <family val="2"/>
      </rPr>
      <t xml:space="preserve">● Redundancy of the signalling system     </t>
    </r>
    <r>
      <rPr>
        <sz val="8"/>
        <color rgb="FFFF0000"/>
        <rFont val="Arial"/>
        <family val="2"/>
      </rPr>
      <t xml:space="preserve"> </t>
    </r>
    <r>
      <rPr>
        <sz val="8"/>
        <color theme="1"/>
        <rFont val="Arial"/>
        <family val="2"/>
      </rPr>
      <t xml:space="preserve">                   
●Manual locking pin are used</t>
    </r>
  </si>
  <si>
    <t xml:space="preserve">●  Point 1 : Covered by 08815-MAN048 Maintenance
● Point 3  : Covered by 08815-TRE022 Dome Control System Design Report
●  Point 4 : see EIE-DWG-43-21-00-00 </t>
  </si>
  <si>
    <t xml:space="preserve">To be implemented in the Maintenance Manual  </t>
  </si>
  <si>
    <t>A7/5</t>
  </si>
  <si>
    <t>overspeed detection</t>
  </si>
  <si>
    <t>●   Covered by 08815-TRE043a Dome Safety Control System Design Report</t>
  </si>
  <si>
    <t>A7/6</t>
  </si>
  <si>
    <t>A7/7</t>
  </si>
  <si>
    <t xml:space="preserve">DOME 34 (par.6.3.46)                </t>
  </si>
  <si>
    <t>Normal Operation / Maintenance operation</t>
  </si>
  <si>
    <t>The safety requirements apply even under earthquake conditions. Provisions are included, where necessary, to ensure the safety of the Dome under such conditions.</t>
  </si>
  <si>
    <t>● Covered by 08815-TRE017 LightWind Screen Design Report</t>
  </si>
  <si>
    <t>A7/8</t>
  </si>
  <si>
    <t>●   Covered by 08815-TRE043a Dome Safety Control System Design Report
● 08815-TRE035 Dome Safety Interlock System  Design Report.</t>
  </si>
  <si>
    <t>A8/1</t>
  </si>
  <si>
    <t>Dome Louvers</t>
  </si>
  <si>
    <t>Unexpected movement of the louvers during maintenance operations</t>
  </si>
  <si>
    <t>Damage on the equipment and personnel injury</t>
  </si>
  <si>
    <t xml:space="preserve">● Instruction to the personnel and dedicated maintenance procedures.
● Procedure of Lockout/tagout </t>
  </si>
  <si>
    <t>See 08815-MAN048 Maintenance</t>
  </si>
  <si>
    <t>A8/2</t>
  </si>
  <si>
    <t xml:space="preserve">DOME 16 (par.6.3.20) </t>
  </si>
  <si>
    <r>
      <t xml:space="preserve">● Instruction to the personnel and dedicated maintenance procedures.
</t>
    </r>
    <r>
      <rPr>
        <sz val="8"/>
        <rFont val="Arial"/>
        <family val="2"/>
      </rPr>
      <t>● Dome Rear Doors Louvers Closed Interlock : the dome safety system provides a contact closure indicating that the louvers of the rear doors are closed .</t>
    </r>
  </si>
  <si>
    <r>
      <t xml:space="preserve">● See 08815-MAN048 Maintenance                                                                                              </t>
    </r>
    <r>
      <rPr>
        <sz val="8"/>
        <color rgb="FFE00034"/>
        <rFont val="Arial"/>
        <family val="2"/>
      </rPr>
      <t xml:space="preserve"> </t>
    </r>
    <r>
      <rPr>
        <sz val="8"/>
        <rFont val="Arial"/>
        <family val="2"/>
      </rPr>
      <t>●</t>
    </r>
    <r>
      <rPr>
        <sz val="8"/>
        <color rgb="FFE00034"/>
        <rFont val="Arial"/>
        <family val="2"/>
      </rPr>
      <t xml:space="preserve"> </t>
    </r>
    <r>
      <rPr>
        <sz val="8"/>
        <rFont val="Arial"/>
        <family val="2"/>
      </rPr>
      <t>Point 2 :08815-TRE035-Dome Safety Interlock System, EIE-DWG-61-00-00-00-08</t>
    </r>
  </si>
  <si>
    <t>A8/3</t>
  </si>
  <si>
    <t>● Wrong applicational maintenance procedures.                                                                                             ● Fall from high elevation during the maintenance of the louvers</t>
  </si>
  <si>
    <t xml:space="preserve">
● The design of the louvers allows the full access to the louvers mechanism for maintenance.                                                                   ● See A15</t>
  </si>
  <si>
    <t xml:space="preserve">Covered by 08815-TRE019 Louvers / Light Baffle Design Report 
</t>
  </si>
  <si>
    <t>A8/4</t>
  </si>
  <si>
    <t xml:space="preserve">Impossibility to close of the louvers </t>
  </si>
  <si>
    <r>
      <rPr>
        <sz val="8"/>
        <rFont val="Arial"/>
        <family val="2"/>
      </rPr>
      <t xml:space="preserve">● Auxiliary power supply supplier by LSST                                                           ● Fail safe brake and release is provided                                               ● One actuator close the louver                                                                    ● Gravity load closed automaticaly the louver </t>
    </r>
    <r>
      <rPr>
        <sz val="8"/>
        <color rgb="FFFF0000"/>
        <rFont val="Arial"/>
        <family val="2"/>
      </rPr>
      <t xml:space="preserve">
</t>
    </r>
  </si>
  <si>
    <t xml:space="preserve">● Point 2,3,4 :Covered by 08815-TRE019 Louvers / Light Baffle Design Report </t>
  </si>
  <si>
    <t>A8/5</t>
  </si>
  <si>
    <t>Movement of the Louver  not glimpsed by personnel</t>
  </si>
  <si>
    <r>
      <t xml:space="preserve">● Specific procedures and qualification of the personnel                                                                                                                                                             ● Training
</t>
    </r>
    <r>
      <rPr>
        <sz val="8"/>
        <rFont val="Arial"/>
        <family val="2"/>
      </rPr>
      <t xml:space="preserve">● Redundancy of the signalling system           </t>
    </r>
    <r>
      <rPr>
        <sz val="8"/>
        <color theme="1"/>
        <rFont val="Arial"/>
        <family val="2"/>
      </rPr>
      <t xml:space="preserve">                                        ● Procedure of Lockout/tagout </t>
    </r>
  </si>
  <si>
    <t xml:space="preserve">● Point 1, 4 : Covered by 08815-MAN048 Maintenance
● Point 3  : Covered by 08815-TRE022 Dome Control System Design Report    </t>
  </si>
  <si>
    <t>A8/6</t>
  </si>
  <si>
    <t>Overload of the motors</t>
  </si>
  <si>
    <t>● Overcurrent protection of the motors                                                    ● Encoder</t>
  </si>
  <si>
    <t>● Covered by 08815-TRE021 Electrical installation 
● drawing EIE-DWG-61-20-14</t>
  </si>
  <si>
    <t>A8/7</t>
  </si>
  <si>
    <t>Wrong over speed detection</t>
  </si>
  <si>
    <t>Both actuators are equiped with over speed detection</t>
  </si>
  <si>
    <t>● Covered by 08815-TRE019 Louvers / Light Baffle Design Report and EIE-DWG-61-00-00-00-08</t>
  </si>
  <si>
    <t>A8/8</t>
  </si>
  <si>
    <t>Impossibility to engage the brake.</t>
  </si>
  <si>
    <t>Louver closed automaticaly by gravity</t>
  </si>
  <si>
    <t>Both actuators are equiped with brakes.</t>
  </si>
  <si>
    <t>● Covered by 08815-TRE019 Louvers / Light Baffle Design Report                                                                                                                   ●  EIE-DWG-61-00-00-00-08</t>
  </si>
  <si>
    <t>A8/9</t>
  </si>
  <si>
    <t>DOME 26 (par.6.3.33)</t>
  </si>
  <si>
    <t>Unable to perform a proper maintenance activity of louvers</t>
  </si>
  <si>
    <t>No correct air flow</t>
  </si>
  <si>
    <t>Full access to the louvers mechanism from inside of the dome for maintenance. Light baffle can by opened by design in order to give full accessibility louver sealing</t>
  </si>
  <si>
    <t xml:space="preserve">● Covered by 08815-TRE019 Louvers / Light Baffle Design Report   </t>
  </si>
  <si>
    <t>A9/1 see A15</t>
  </si>
  <si>
    <t xml:space="preserve">● DOME 11 (par.6.3.14) ,                   ● DOME 14 (par.6.3.17) ,                  ● DOME 21 (par.6.3.25) ,               ● DOME 25 (par.6.3.30) ,                ● DOME 25 (par.6.3.31) ,                          ● DOME 30 (par.6.3.42) ,                  ● DOME 31 (par.6.3.43) </t>
  </si>
  <si>
    <t>People</t>
  </si>
  <si>
    <t>● Wrong applicational maintenance procedures.        
● Fall from high elevation.
● Stumbling.</t>
  </si>
  <si>
    <t>● The dome main platform(s) is designed with toe plates to minimize falling objects as well as properly designed railings per OSHA requirements. Mirror covers are closed before working on platform and tools will be chained.
● Appropriate design of the accesses with relevant protections (handrails, vertical footboards, etc.).
● Use of safety harness during maintenance operations or access in exposed areas.
● Appropriate safety shoes.
● Mandatory use of safety helmets.
● Access solutions are compliant with the applicable safety regulations and take account for the prevailing environmental conditions.
● In the event of a medical emergency while personnel are climbing the ladder or on the dome maintenance platform a rescue aid is required. An OSHA approved winch davit system is installed to lower personal from the dome maintenance platform to the telescope maintenance floor if the injured person cannot use the ladders.</t>
  </si>
  <si>
    <t xml:space="preserve">● Point 1, 2 and 6 : 08815-TRE014 Access, Floors And Walkways Design Report.
● Point 3,4 and 5 : Covered by  08815-PLA004 Safety
Management Plan.
●  Point 7: Covered by 08815-TRE020 Auxiliary Equipment Design Report.                                                                                                                    </t>
  </si>
  <si>
    <t>A9/2</t>
  </si>
  <si>
    <t>Electrostatically charged person  who goes to work on an electronic switchboard</t>
  </si>
  <si>
    <t>● Electric discharge
● Over-voltage in the circuits and equipment</t>
  </si>
  <si>
    <t>● Selection of components and proper electrical layout conductive flooring.
● Use of proper conductive paint on the floor, procedures, tools</t>
  </si>
  <si>
    <t>Covered by 08815-TRE021 Electrical installation</t>
  </si>
  <si>
    <t>A10</t>
  </si>
  <si>
    <t>Maintenance equipment</t>
  </si>
  <si>
    <t>Falling of a tools from above during maintenance activity</t>
  </si>
  <si>
    <t>● Maintenance procedures
● Training
● All tools or equipments that can fall from platforms, staircases or high positions will be properly fixed to a structure.</t>
  </si>
  <si>
    <t>Point 1 : Covered by 08815-MAN048 Maintenance</t>
  </si>
  <si>
    <t>A11</t>
  </si>
  <si>
    <t>Dome structure</t>
  </si>
  <si>
    <t>● Water leakage during rain or snow.
● Snow and ice accumulation</t>
  </si>
  <si>
    <t>● Wrong maintenance activities
● damage on equipment</t>
  </si>
  <si>
    <t>● Design solution and sealing materials for watertight coupling between panels compatible with the lifetime.
● Correct design of the dome to prevent the snow and ice accumulations.
● Dedicated maintenance procedures.</t>
  </si>
  <si>
    <t>Equivalent to A2/1</t>
  </si>
  <si>
    <t>A12/1</t>
  </si>
  <si>
    <t>● DOME 2 (par.6.3.2)                     ● DOME 3 (par.6.3.4)</t>
  </si>
  <si>
    <t>Platform Lift</t>
  </si>
  <si>
    <t>Unexpected activation of the Platform Lift during the normal operation</t>
  </si>
  <si>
    <t>The interlock system forbids motion of the platform lift towards the highest level unless the dome is in its parked position to avoid collision of the dome and the platform lift:
● Dome Azimuth Brakes Interlock: the safety system provides a contact closure indicating that the azimuth brakes have been applied. Power to the azimuth brakes is taken from the same circuit as the Dome azimuth drives to guarantee they cannot be released after the global interlock system has removed power to the azimuth drives.  
● Dome Parked Position Interlock: The Safety System provides an independent contact closure indicating that the Dome is locked at its parked position</t>
  </si>
  <si>
    <t xml:space="preserve"> ● Point 1, 2  : 08815-TRE035 Dome Safety Interlock System  Design Report.</t>
  </si>
  <si>
    <t>A13/1</t>
  </si>
  <si>
    <t xml:space="preserve">DOME 11 (par.6.3.14) </t>
  </si>
  <si>
    <t>Dome Main Platform</t>
  </si>
  <si>
    <t>The personnel falls from the platform during the maintenance operation</t>
  </si>
  <si>
    <r>
      <rPr>
        <sz val="8"/>
        <rFont val="Arial"/>
        <family val="2"/>
      </rPr>
      <t>● Attachment points around the perimeter railing are added in the platform in order to prevent a falling hazard.</t>
    </r>
    <r>
      <rPr>
        <sz val="8"/>
        <color theme="1"/>
        <rFont val="Arial"/>
        <family val="2"/>
      </rPr>
      <t xml:space="preserve">
● In the event of a medical emergency while personnel are climbing the ladder or on the dome main platform a rescue aid is required. An OSHA approved winch davit system is installed to lower personal from the dome main platform to the telescope maintenance floor if the injured person cannot use the ladders. </t>
    </r>
  </si>
  <si>
    <t xml:space="preserve">● Point 1 :  08815-TRE014 Access, Floors And Walkways Design Report.
● Point 2: Covered by  08815-TRE020 Auxiliary Equipment Design Report.                                                                                                     </t>
  </si>
  <si>
    <t>A13/2</t>
  </si>
  <si>
    <r>
      <rPr>
        <sz val="8"/>
        <rFont val="Arial"/>
        <family val="2"/>
      </rPr>
      <t>Erroneous maintenance procedure</t>
    </r>
    <r>
      <rPr>
        <sz val="8"/>
        <color theme="1"/>
        <rFont val="Arial"/>
        <family val="2"/>
      </rPr>
      <t xml:space="preserve"> or unexpected activation of the LWS during maintenance activities</t>
    </r>
  </si>
  <si>
    <t>● Dedicated maintenance procedures.
● Presence of the emergency stop buttons located on each side of the Dome Main platform. The status of this buttons is relayed to the global interlock system.</t>
  </si>
  <si>
    <t xml:space="preserve">Point 1 : Covered by 08815-MAN048 Maintenance
Point 2 :Covered by 08815-TRE043a Dome Safety Control System Design Report and EIE-DWG-61-00-40-01    </t>
  </si>
  <si>
    <t>A13/3</t>
  </si>
  <si>
    <t>Telescope Maintenance Platform</t>
  </si>
  <si>
    <t>Crushing during the Dome rotation</t>
  </si>
  <si>
    <t xml:space="preserve">● The design of the telescope maintenance platform was reviewed: a "machine guard" (secured with the platform) was included.
● The "machine guard" is composed by removable sections. If a section is disassembled for maintenance purposes, the chain of interlock prevents the Dome rotation.  </t>
  </si>
  <si>
    <t>No supply EIE</t>
  </si>
  <si>
    <t>A14</t>
  </si>
  <si>
    <t xml:space="preserve">DOME 24 (par.6.3.29) </t>
  </si>
  <si>
    <t>Man Lift</t>
  </si>
  <si>
    <t xml:space="preserve">
● Fall from high elevation.
● Inadvertent entrance of non authorised and/or non protected people</t>
  </si>
  <si>
    <t xml:space="preserve">● Use of safety harness during maintenance operations or access in exposed areas.
● Appropriate safety shoes.
● Mandatory use of safety helmets.
● Emergency stop is installed in the man-lift.
</t>
  </si>
  <si>
    <t>● Point 1, 2 , 3 : Covered by  08815-PLA004 Safety Management Plan.
● Point 4 : No supplier EIE</t>
  </si>
  <si>
    <t>A15</t>
  </si>
  <si>
    <t>DOME 25 (par.6.3.30)</t>
  </si>
  <si>
    <t>Access (Ladders, stairs, walkway, floors)</t>
  </si>
  <si>
    <r>
      <rPr>
        <sz val="8"/>
        <rFont val="Arial"/>
        <family val="2"/>
      </rPr>
      <t>● Wrong applicational maintenance procedures.</t>
    </r>
    <r>
      <rPr>
        <sz val="8"/>
        <color theme="1"/>
        <rFont val="Arial"/>
        <family val="2"/>
      </rPr>
      <t xml:space="preserve">
</t>
    </r>
    <r>
      <rPr>
        <sz val="8"/>
        <rFont val="Arial"/>
        <family val="2"/>
      </rPr>
      <t>● Fall from great height from the ground
● Stumbling</t>
    </r>
    <r>
      <rPr>
        <sz val="8"/>
        <color theme="1"/>
        <rFont val="Arial"/>
        <family val="2"/>
      </rPr>
      <t xml:space="preserve">
</t>
    </r>
    <r>
      <rPr>
        <sz val="8"/>
        <rFont val="Arial"/>
        <family val="2"/>
      </rPr>
      <t>● Inadverted entrance of non authorised and/or non protected people</t>
    </r>
  </si>
  <si>
    <r>
      <t>● The access are designed with fall protection in order to secure the personnel in compliance with OSHA safety standard.                                                                                               ● Stairs , walkway and floors are designed with protection system guardrail and toe-plates.                                                                        ● Ladders are equipped with vertical fall protection system.
● Use of safety harness during maintenance operations or access in exposed areas.
● Appropriate safety shoes.
● Mandatory use of safety helmets.</t>
    </r>
    <r>
      <rPr>
        <sz val="8"/>
        <color rgb="FFFF0000"/>
        <rFont val="Arial"/>
        <family val="2"/>
      </rPr>
      <t xml:space="preserve">
</t>
    </r>
    <r>
      <rPr>
        <sz val="8"/>
        <rFont val="Arial"/>
        <family val="2"/>
      </rPr>
      <t xml:space="preserve">● Intermediate landing platforms are included along the climbing ladders up to the dome main platform.
● In the event of a medical emergency while personnel are climbing the ladder or on the dome maintenance platform a rescue aid is required. An OSHA approved winch davit system is installed to lower personal from the dome maintenance platform to the telescope maintenance floor if the injured person cannot use the ladders.                                                                                           ● Instruction of the personnel     </t>
    </r>
  </si>
  <si>
    <r>
      <rPr>
        <sz val="8"/>
        <rFont val="Arial"/>
        <family val="2"/>
      </rPr>
      <t xml:space="preserve">● Point 1: Installation of safety fall arrester system with IPD.
● Point 2, 3,  6, 7 : 08815-TRE014 Access, Floors And Walkways Design Report.
● Point 4, 5, 6 : Covered by  08815-PLA004 Safety
Management Plan.
●  Point 8: Covered by 08815-TRE020 Auxiliary Equipment Design Report.     </t>
    </r>
    <r>
      <rPr>
        <sz val="8"/>
        <color rgb="FFFF0000"/>
        <rFont val="Arial"/>
        <family val="2"/>
      </rPr>
      <t xml:space="preserve">                                                                                                                                         </t>
    </r>
  </si>
  <si>
    <t>A16/1</t>
  </si>
  <si>
    <t>Capacitor Bank Cabinet</t>
  </si>
  <si>
    <t>Opening of the capacitor bank cabinet by not authorized people</t>
  </si>
  <si>
    <r>
      <rPr>
        <sz val="8"/>
        <rFont val="Arial"/>
        <family val="2"/>
      </rPr>
      <t>● The capacitor bank terminal blocks and the drive amplifiers are insulated to protect from accidental contact.
When power is turned off for maintenance, the capacitor banks are grounded by design.</t>
    </r>
    <r>
      <rPr>
        <sz val="8"/>
        <color theme="1"/>
        <rFont val="Arial"/>
        <family val="2"/>
      </rPr>
      <t xml:space="preserve">
</t>
    </r>
    <r>
      <rPr>
        <sz val="8"/>
        <rFont val="Arial"/>
        <family val="2"/>
      </rPr>
      <t xml:space="preserve">● The cabinets are locked and equipped with tamper proof interlock switches. 
</t>
    </r>
  </si>
  <si>
    <t xml:space="preserve"> Covered by 08815-TRE021 Electrical installation
                                                              </t>
  </si>
  <si>
    <t>A16/2</t>
  </si>
  <si>
    <t xml:space="preserve">Loss of insulation </t>
  </si>
  <si>
    <t>Proper protection in accordance with applicable international standards and maintenance rules for such apparatuses.</t>
  </si>
  <si>
    <t xml:space="preserve">Covered by 08815-TRE021 Electrical installation    </t>
  </si>
  <si>
    <t>A16/3</t>
  </si>
  <si>
    <t xml:space="preserve">DOME 28 (par.6.3.35, 6.3.36 , 6.3.37 , 6.3.38 , 6.3.40) </t>
  </si>
  <si>
    <t xml:space="preserve"> Maintenance</t>
  </si>
  <si>
    <t>Not protected people when the cabinets are open</t>
  </si>
  <si>
    <r>
      <rPr>
        <sz val="8"/>
        <rFont val="Arial"/>
        <family val="2"/>
      </rPr>
      <t xml:space="preserve">● Each circuit is equipped with proper protection system (fuse, circuit breaker incorporating residual current protection,  etc.).
● The capacitor bank terminal blocks and the drive amplifiers are insulated to protect from accidental contact.  </t>
    </r>
    <r>
      <rPr>
        <sz val="8"/>
        <color theme="1"/>
        <rFont val="Arial"/>
        <family val="2"/>
      </rPr>
      <t xml:space="preserve">                                                                                            </t>
    </r>
    <r>
      <rPr>
        <sz val="8"/>
        <rFont val="Arial"/>
        <family val="2"/>
      </rPr>
      <t xml:space="preserve">● The cabinets are locked and equipped with tamper proof interlock switches which act when the transparent protective panel is removed.
●  Dome Capacitor Bank Interlock: The cabinets will be locked and interlocks will be attached to the front of the cabinets on the outside. A discharge procedure will be required before accessing the capacitors to ensure safe access by personnel. If the protective panel of a capacitor bank is removed, all azimuth drives are required to perform a safe stop. At the end power is removed from the drives.  Presence limit switch with safety function SIL 2                 </t>
    </r>
    <r>
      <rPr>
        <sz val="8"/>
        <color theme="1"/>
        <rFont val="Arial"/>
        <family val="2"/>
      </rPr>
      <t xml:space="preserve">
● Voltage monitoring is provided on the front of the capacitor bank cabinets.
● Warning signs of "High Voltage - Do Not Open" are posted on each capacitor bank cabinets.
</t>
    </r>
    <r>
      <rPr>
        <sz val="8"/>
        <rFont val="Arial"/>
        <family val="2"/>
      </rPr>
      <t xml:space="preserve">● Instruction to the personnel and dedicated maintenance procedures.  </t>
    </r>
    <r>
      <rPr>
        <sz val="8"/>
        <color rgb="FFFF0000"/>
        <rFont val="Arial"/>
        <family val="2"/>
      </rPr>
      <t xml:space="preserve">                                                                                                           </t>
    </r>
    <r>
      <rPr>
        <sz val="8"/>
        <rFont val="Arial"/>
        <family val="2"/>
      </rPr>
      <t xml:space="preserve">● When power is turned off for maintenance, the capacitor banks are grounded by design. </t>
    </r>
  </si>
  <si>
    <t xml:space="preserve">● Point 1, 2, 3, 5, 8: Covered by 08815-TRE021 Electrical installation                                                                                                                ● Point 4 :08815-TRE035 Dome Safety Interlock System  Design Report, 08815-TRE043a Dome Safety Control System Design Report                                                                                                                   ● Point 6 :08815-PLA004 Safety Management Plan.                                                  ● Point 7 :08815-MAN048 Maintenance                                                                         </t>
  </si>
  <si>
    <t>A16/4</t>
  </si>
  <si>
    <t>Input / Output power error</t>
  </si>
  <si>
    <t xml:space="preserve">
● Each circuit is equipped with proper protection system.</t>
  </si>
  <si>
    <t>A16/5</t>
  </si>
  <si>
    <t>Elevated inrush current</t>
  </si>
  <si>
    <t>A16/6</t>
  </si>
  <si>
    <t>Different time to charge the capacitors</t>
  </si>
  <si>
    <t xml:space="preserve">
● Each circuit is equipped with proper protection system. </t>
  </si>
  <si>
    <t>A16/7</t>
  </si>
  <si>
    <t>Normal Operation/Maintenance</t>
  </si>
  <si>
    <t>Loss of earthing</t>
  </si>
  <si>
    <t xml:space="preserve">Proper protection in accordance with applicable international standards and maintenance rules for such apparatuses. The capacitor bank terminal blocks and the drive amplifiers are insulated to protect from accidental contact. </t>
  </si>
  <si>
    <t>A16/8</t>
  </si>
  <si>
    <t xml:space="preserve">DOME 28 (par.6.3.38 , 6.3.40)  </t>
  </si>
  <si>
    <t>Overvoltage</t>
  </si>
  <si>
    <t>Personnel injury/ Damage on equipment</t>
  </si>
  <si>
    <r>
      <rPr>
        <sz val="8"/>
        <rFont val="Arial"/>
        <family val="2"/>
      </rPr>
      <t xml:space="preserve">● Each circuit is equipped with proper protection system (fuse, circuit breaker incorporating residual current protection,  etc.).
● The capacitor bank terminal blocks and the drive amplifiers are insulated to protect from accidental contact.
● When power is turned off for maintenance, the capacitor banks are grounded by design.
</t>
    </r>
    <r>
      <rPr>
        <sz val="8"/>
        <rFont val="Arial"/>
        <family val="2"/>
      </rPr>
      <t>● Voltage monitoring is provided on the front of the capacitor bank cabinets. Voltage and temperature sensors are provided in order to monitor the status of capacitor bank inside the cabinet. The DCS checks these values and reacts if necessary.
● Warning signs of "High Voltage - Do Not Open" are posted on each capacitor bank cabinets</t>
    </r>
    <r>
      <rPr>
        <sz val="8"/>
        <color theme="1"/>
        <rFont val="Arial"/>
        <family val="2"/>
      </rPr>
      <t xml:space="preserve">.
</t>
    </r>
    <r>
      <rPr>
        <sz val="8"/>
        <rFont val="Arial"/>
        <family val="2"/>
      </rPr>
      <t>● The capacitor bank is housed in study cabinets for protection in the event of overvoltage.
●  The capacitor bank voltage is limited by AFE
●   The frame of the capacitor bank cabinets are study type for protection in the event of overvoltage, internal arcing or short circuit.</t>
    </r>
  </si>
  <si>
    <t xml:space="preserve">● Point 1, 2, 3, 5, 6, 7, 8   : Covered by 08815-TRE021 Electrical installation                                                                                                                                                                                                                                            ● Point 5  :08815-PLA004 Safety Management Plan.    </t>
  </si>
  <si>
    <t>A16/9</t>
  </si>
  <si>
    <t xml:space="preserve">DOME 28 (par.6.3.39) </t>
  </si>
  <si>
    <t>Thermal control failure</t>
  </si>
  <si>
    <t xml:space="preserve">● Design according standards and technical specifications.
● Each circuit is equipped with proper protection system.
</t>
  </si>
  <si>
    <t xml:space="preserve">Covered by 08815-TRE021 Electrical installation   </t>
  </si>
  <si>
    <t>A17/1</t>
  </si>
  <si>
    <t>Thermal control system</t>
  </si>
  <si>
    <t>Low pressure in the mixture glycol-water (anomalies of the pump, adjustment problems of the motor-operated valves, breaking of the pipes, etc.)</t>
  </si>
  <si>
    <t xml:space="preserve">● Decrease or stopping of the cool air circulation.
● Raise in the temperature </t>
  </si>
  <si>
    <t xml:space="preserve">Correct design and installation of the component of the Thermal control system </t>
  </si>
  <si>
    <t>08815-TRE020 Auxiliary Equipment Design Report</t>
  </si>
  <si>
    <t>A17/2</t>
  </si>
  <si>
    <t xml:space="preserve">Stopping of one or more fans of the air processing machines (breaking of the drive, motor stoppage, anomalies of the command/control system, etc.) </t>
  </si>
  <si>
    <t>● Decrease or stopping of the cool air circulation.
● Raise in the temperature and/or air stratification at different temperature</t>
  </si>
  <si>
    <t xml:space="preserve">●Correct design and installation of the component of the Thermal control system.
●Presence a alarm signal </t>
  </si>
  <si>
    <t>08815-MAN049 Operational Manual</t>
  </si>
  <si>
    <t>A17/3</t>
  </si>
  <si>
    <t>False signals or/and failure temperature sensors of the azimuth drive</t>
  </si>
  <si>
    <t>Increase or decrease in the cooling liquid circulation with erroneous raising or lowering of the temperature Increase/decrease of the HVAC functioning</t>
  </si>
  <si>
    <t>Redundancy of the temperature sensor</t>
  </si>
  <si>
    <t>See EIE-DWG-52-10-00-00</t>
  </si>
  <si>
    <t>A17/4</t>
  </si>
  <si>
    <t>Compressed Air System</t>
  </si>
  <si>
    <t>False signal from the pressure switch indicating the status of inflatable seals</t>
  </si>
  <si>
    <t>Breaking of the seal and an friction increase in the rotation system</t>
  </si>
  <si>
    <t>Redundancy of the pressure switch.</t>
  </si>
  <si>
    <t>Covered by 08815-TRE020 Auxiliary Equipment Design Report and EIE-DWG-41-63-00-00</t>
  </si>
  <si>
    <t>A17/5</t>
  </si>
  <si>
    <t xml:space="preserve">Breaking of a pipe, valve or control system in the pneumatic circuit of inflatable seal </t>
  </si>
  <si>
    <t>Deflated seal</t>
  </si>
  <si>
    <t xml:space="preserve">Preventive maintenance activity </t>
  </si>
  <si>
    <t xml:space="preserve">08815-MAN048 Maintenance     </t>
  </si>
  <si>
    <t>A17/6</t>
  </si>
  <si>
    <t xml:space="preserve">Breaking of a control part of the coolant circuit </t>
  </si>
  <si>
    <t>Temperature increase inside the cabinet</t>
  </si>
  <si>
    <t xml:space="preserve">Presence a alarm signal </t>
  </si>
  <si>
    <t>No</t>
  </si>
  <si>
    <t>A17/7</t>
  </si>
  <si>
    <t>Wrong safety commands related to thermal regulation system.</t>
  </si>
  <si>
    <t>Architecture with some specific strategies of redundancy</t>
  </si>
  <si>
    <t>A17/8</t>
  </si>
  <si>
    <t>Wrong safety commands related to Dome Cooling pumping system</t>
  </si>
  <si>
    <t>A17/9</t>
  </si>
  <si>
    <t>Wrong safety commands related to Dome Compressed air system</t>
  </si>
  <si>
    <t>A18/1</t>
  </si>
  <si>
    <t>Electrical installation</t>
  </si>
  <si>
    <t>Short circuit inside the electrical units (LV system, other systems)</t>
  </si>
  <si>
    <t>Burn-off of individual electrical units</t>
  </si>
  <si>
    <t>● Each unit will be equipped with proper protection system (fuse, circuit breaker, etc.).
● Units fulfil international safety standard.</t>
  </si>
  <si>
    <t>A18/2</t>
  </si>
  <si>
    <t>Short circuit of cables router via the trenches or chains</t>
  </si>
  <si>
    <t>Burn-off of the cables</t>
  </si>
  <si>
    <t>Each circuit will be equipped with proper protection system (fuse, circuit breaker incorporating residual current protection,  etc.).</t>
  </si>
  <si>
    <t>A18/3</t>
  </si>
  <si>
    <t>Insulation fault inside the electrical units (LV system, other systems)</t>
  </si>
  <si>
    <t>Protective earthing in accordance with applicable standards units fulfil international safety standard.</t>
  </si>
  <si>
    <t>A18/4</t>
  </si>
  <si>
    <t>Insulation fault of cables routed via trenches or chains</t>
  </si>
  <si>
    <t>Electrical shock, short circuit</t>
  </si>
  <si>
    <t>● Each circuit will be equipped with proper protection system (fuse, circuit breaker incorporating residual current protection,  etc.)
● Units fulfil international safety standard.</t>
  </si>
  <si>
    <t>A18/5</t>
  </si>
  <si>
    <t>Electrostatic discharge during equipment maintenance</t>
  </si>
  <si>
    <t>Damage of components</t>
  </si>
  <si>
    <t>Protection circuits, proper grounding and shielding concept, special handling procedures and tools.</t>
  </si>
  <si>
    <t>A18/6</t>
  </si>
  <si>
    <t>Lack of adequate protection barriers inside the electric switchboards (LV cabinet, other cabinets)</t>
  </si>
  <si>
    <t>Proper protection in accordance with applicable standards units fulfil international standards and maintenance rules for such apparatuses.</t>
  </si>
  <si>
    <t>A18/7</t>
  </si>
  <si>
    <t xml:space="preserve">Assembly </t>
  </si>
  <si>
    <t>Incorrect tightening of clamp screws of the power circuits</t>
  </si>
  <si>
    <t>● Rise in the contact’s temperature
● over heating of the cables’ insulation</t>
  </si>
  <si>
    <r>
      <rPr>
        <sz val="8"/>
        <rFont val="Arial"/>
        <family val="2"/>
      </rPr>
      <t>● Personal skill.</t>
    </r>
    <r>
      <rPr>
        <sz val="8"/>
        <color rgb="FFFF0000"/>
        <rFont val="Arial"/>
        <family val="2"/>
      </rPr>
      <t xml:space="preserve">
</t>
    </r>
    <r>
      <rPr>
        <sz val="8"/>
        <rFont val="Arial"/>
        <family val="2"/>
      </rPr>
      <t>● Eventual proper instructions and procedures.</t>
    </r>
    <r>
      <rPr>
        <sz val="8"/>
        <color rgb="FFFF0000"/>
        <rFont val="Arial"/>
        <family val="2"/>
      </rPr>
      <t xml:space="preserve">
</t>
    </r>
    <r>
      <rPr>
        <sz val="8"/>
        <rFont val="Arial"/>
        <family val="2"/>
      </rPr>
      <t xml:space="preserve">● Design according standards and technical specifications.  </t>
    </r>
    <r>
      <rPr>
        <sz val="8"/>
        <color theme="1"/>
        <rFont val="Arial"/>
        <family val="2"/>
      </rPr>
      <t xml:space="preserve">                                                                             </t>
    </r>
    <r>
      <rPr>
        <sz val="8"/>
        <rFont val="Arial"/>
        <family val="2"/>
      </rPr>
      <t>● Preventive maintenance</t>
    </r>
  </si>
  <si>
    <t>● Point 1, 2 , 4 : 08815-MAN048 Maintenance 
● Point 3 :  Covered by 08815-TRE021 Electrical installation</t>
  </si>
  <si>
    <t>A18/8</t>
  </si>
  <si>
    <t>Wrong safety commands related to Dome Electrical power distribution</t>
  </si>
  <si>
    <t>A18/9</t>
  </si>
  <si>
    <t>No supply of safety power</t>
  </si>
  <si>
    <t>This function is safety related: SIL 1</t>
  </si>
  <si>
    <t>A18/10</t>
  </si>
  <si>
    <t>Power Loss</t>
  </si>
  <si>
    <t>Presence of a Safety Power to supply the System in case of emergency</t>
  </si>
  <si>
    <t>A18/11</t>
  </si>
  <si>
    <t xml:space="preserve">DOME 8 (par.6.3.10) </t>
  </si>
  <si>
    <t>Risk of electrocution during maintenance activities of the slip ring</t>
  </si>
  <si>
    <t>●  Procedure of lockout/tagout                                                         ● Dedicated maintenance procedures.                                          ● Personnel training.</t>
  </si>
  <si>
    <t>08815-MAN048 Maintenance</t>
  </si>
  <si>
    <t>A18/12</t>
  </si>
  <si>
    <t>Maintenance/Normal Operation</t>
  </si>
  <si>
    <t>Cabinet doors in the Dome not fully closed</t>
  </si>
  <si>
    <t>Electrical cabinet interlock : The safety system provide a contact closure indicating that the cabinet door is fully closed</t>
  </si>
  <si>
    <t>EIE-DWG-61-00-20-11  
08815-TRE035 Dome Safety Interlock System  Design Report</t>
  </si>
  <si>
    <t>A19/1</t>
  </si>
  <si>
    <t>Human error in the design of the software</t>
  </si>
  <si>
    <t>Erroneous commands in the electrical and control system</t>
  </si>
  <si>
    <t>Correct design, specific SW simulations.</t>
  </si>
  <si>
    <t>A19/2</t>
  </si>
  <si>
    <t>Lack of command and/or control signal of the Dome</t>
  </si>
  <si>
    <t>Erroneous commands</t>
  </si>
  <si>
    <t>A20</t>
  </si>
  <si>
    <t>Access area</t>
  </si>
  <si>
    <t>Inadverted entrance of non authorised and/or non protected people</t>
  </si>
  <si>
    <t>● Access procedures; warning signs.
● Access solutions are compliant with the applicable safety regulations.</t>
  </si>
  <si>
    <t xml:space="preserve">08815-PLA004 Safety Management Plan.    </t>
  </si>
  <si>
    <t>A21/1</t>
  </si>
  <si>
    <t>Transit area</t>
  </si>
  <si>
    <t>Blocking of the area paths by material</t>
  </si>
  <si>
    <t>● Correct layout of material disposal; correct cars parking; indication of working area boundary
● Access solutions are compliant with the applicable safety regulations and take account for the prevailing environmental conditions.</t>
  </si>
  <si>
    <t>A21/2</t>
  </si>
  <si>
    <t>● Working at high elevation with an occurrence of strong Earthquake.
● Risk of falling from the structures or escape for panic</t>
  </si>
  <si>
    <t>● Instruction to the personnel.
● Access solutions are compliant with the applicable safety regulations and take account for the prevailing environmental conditions.
● The access solution serves as rescue facility for persons who need to be rescued from locations on the Dome. This includes the rescue of persons which have been saved by fall protection systems.</t>
  </si>
  <si>
    <t>A22</t>
  </si>
  <si>
    <t>Man lift access</t>
  </si>
  <si>
    <t>Wrong use of a Man Lift</t>
  </si>
  <si>
    <r>
      <t xml:space="preserve">Risks for personnel safety </t>
    </r>
    <r>
      <rPr>
        <sz val="8"/>
        <rFont val="Arial"/>
        <family val="2"/>
      </rPr>
      <t>and equipment safety</t>
    </r>
  </si>
  <si>
    <r>
      <t xml:space="preserve">● Access procedures; warning signs.
● Access solutions are compliant with the applicable safety regulations.                                                                                                           </t>
    </r>
    <r>
      <rPr>
        <sz val="8"/>
        <rFont val="Arial"/>
        <family val="2"/>
      </rPr>
      <t>● Training and procedures</t>
    </r>
  </si>
  <si>
    <t>08815-PLA004 Safety Management Plan 
08815-MAN048 Maintenance</t>
  </si>
  <si>
    <t>A23/1</t>
  </si>
  <si>
    <t>Other Risks</t>
  </si>
  <si>
    <t>● Fire and explosion during assembly.
● Risks for personnel safety</t>
  </si>
  <si>
    <t>● Inspection and regular maintenance of equipment safety devices;
● skilled personnel;
● working area free from flammable material;
● adequate personnel protecting devices;
● fire extinguishers near the working area
● Efficient smoke control and smoke extraction measures are provided to allow for emergency egress, to support efficient fire fighting, and to minimise damage to Telescope, science instruments, optical surfaces and other delicate and valuable equipment.
● Where water is likely to cause further damage, consideration is to be given to the use of gaseous or aerosol agents to preserve delicate electronic and optomechanical systems from damage.
● The safety systems allows for safe evacuation of personnel from any part of the Dome.
● For maintenance (both in-situ and/or off-situ), the design allows personnel to undertake work in a safe environment.</t>
  </si>
  <si>
    <t>Covered by  08815-PLA004 Safety Management Plan.</t>
  </si>
  <si>
    <t>A23/2</t>
  </si>
  <si>
    <t>Maintenance: Use of chemical products</t>
  </si>
  <si>
    <t>Risks deriving from the use of the lubricating oils, cleaning products, glycol mixture</t>
  </si>
  <si>
    <t>Risks for personnel safety</t>
  </si>
  <si>
    <t>● Safety data sheets collection;
● Instruction to the personnel;
● Means for cleaning in case of contamination;
● Correct storage</t>
  </si>
  <si>
    <t>A23/3</t>
  </si>
  <si>
    <t>● Local climatic conditions.
● Risks deriving from the low relative humidity</t>
  </si>
  <si>
    <t>Risks for personnel health</t>
  </si>
  <si>
    <t>● Instruction to the personnel for drinking at least 2 liters per day.
● Presence of the Thermal Control System that reduce the risk for the health.</t>
  </si>
  <si>
    <t>A23/4</t>
  </si>
  <si>
    <t>● Local climatic conditions.
● Risks deriving from the high UV radiation</t>
  </si>
  <si>
    <t>● Instruction to the personnel for skin protection;
● Supply to the personnel of anti-UV glasses</t>
  </si>
  <si>
    <t>A23/5</t>
  </si>
  <si>
    <t>Risks deriving from the exposure to strong noises</t>
  </si>
  <si>
    <t>● Supply to the personnel of protecting devices;
● installation of signs reminding the necessity of protection when using noisy tools or when working in noisy area.</t>
  </si>
  <si>
    <t>A23/6</t>
  </si>
  <si>
    <t>Risks deriving from the exposure to strong vibration</t>
  </si>
  <si>
    <t>Use of tools with dedicated anti-vibrating/reduction means</t>
  </si>
  <si>
    <t>A23/7</t>
  </si>
  <si>
    <t>Accidental drop on the optical surface</t>
  </si>
  <si>
    <t>In case of human operation above optical surfaces the accidental drop of pieces is avoided by appropriate housings, securing of tools and other equipment and by the definition of safe procedures in the operation manual.</t>
  </si>
  <si>
    <t>Covered by  08815-TRE014 Access, Floors  and Walkways Design Report</t>
  </si>
  <si>
    <t>A23/8</t>
  </si>
  <si>
    <t>Risks deriving from the manual loads handling</t>
  </si>
  <si>
    <t>● Use of dedicated Maintenance tools.
● Instruction to the personnel.</t>
  </si>
  <si>
    <t xml:space="preserve"> 08815-MAN048 Maintenance</t>
  </si>
  <si>
    <t>A23/9</t>
  </si>
  <si>
    <t>Malfunctioning of the fire detection system</t>
  </si>
  <si>
    <t>● This function is safety related: SIL 1
● Efficient smoke control and smoke extraction measures is provided to allow for emergency egress, to support efficient fire fighting, and to minimise damage to Telescope, science instruments, optical surfaces and other delicate and valuable equipment (Smoke controol and smoke estraction and fire fighting are not in the EIE scope of work)</t>
  </si>
  <si>
    <t xml:space="preserve">A24 </t>
  </si>
  <si>
    <t>Ladder Access</t>
  </si>
  <si>
    <t>Risks deriving from the stumbling and falling of personnel</t>
  </si>
  <si>
    <t>● Appropriate design of the accesses with relevant protections (handrails, vertical footboards, etc.).
● Use of safety harness during maintenance operations or access in exposed areas.
● Appropriate safety shoes.
● Mandatory use of safety helmets.
● Access solutions are compliant with the applicable safety regulations and take account for the prevailing environmental conditions.
● The access solution serves as rescue facility for persons who need to be rescued from locations on the Dome. This includes the rescue of persons which have been saved by fall protection systems.</t>
  </si>
  <si>
    <t>Equivalent A15</t>
  </si>
  <si>
    <t>A25</t>
  </si>
  <si>
    <t>Other Risks: access means (gangways, stairs, ladders, platforms etc.)</t>
  </si>
  <si>
    <t>A26</t>
  </si>
  <si>
    <t>Access Solutions</t>
  </si>
  <si>
    <t>Wrong handling operations</t>
  </si>
  <si>
    <t>● Use of dedicated maintenance tools.
● Special training is needed.</t>
  </si>
  <si>
    <t>A28/1</t>
  </si>
  <si>
    <t>Risks linked to organisation and management factors</t>
  </si>
  <si>
    <t>Dome Assembly</t>
  </si>
  <si>
    <t>Possible stress factors on site, such as:
● shift duration;
● working at high elevation.
● Stress deriving from the duration of the shift causing physical and psychological stress;
● Stress deriving from the work to be developed on the structure at high elevation.</t>
  </si>
  <si>
    <t>● Adapted shifts/rest durations, based on previous experiences;
● Use of personnel used to work at high altitude;
● Verification of the health status of the personnel and relevant capability of working on altitude</t>
  </si>
  <si>
    <t>A28/2</t>
  </si>
  <si>
    <t>Risks deriving from erroneous job organisation, where the workers do not know what they have to do</t>
  </si>
  <si>
    <t>● Clear personnel organisation;
● daily briefing where the job to be performed is explained to everybody, including the crane operator.
● Use of dedicated tools.</t>
  </si>
  <si>
    <t>A28/3</t>
  </si>
  <si>
    <t>Risks deriving from wrong or poor safety management</t>
  </si>
  <si>
    <t>● Clear safety organisation;
● daily briefing where general safety/health arguments are treated and risks associated to the job of the day are analysed;
● Regular check of the safety devices used on site;
● Regular check of the personal protecting devices used on site;
● Obligation for everybody to signal any possible source of risk;</t>
  </si>
  <si>
    <t>A28/4</t>
  </si>
  <si>
    <t>● Instruction and procedures for critical jobs.
● Risks linked to organisation and management factors.
● Risks deriving from critical jobs not properly analysed and organised.</t>
  </si>
  <si>
    <t>● Preparation of dedicated job procedures;
● Use of dedicated tools.
● Signalling System</t>
  </si>
  <si>
    <t>A28/5</t>
  </si>
  <si>
    <t>● Signs (prohibitions and mandatory requirements).
● Risks deriving from missing signs for personnel and visitors.</t>
  </si>
  <si>
    <t>Installation of dedicated signs (signs of safety strip)</t>
  </si>
  <si>
    <t>A28/6</t>
  </si>
  <si>
    <t>Risks deriving from non use or wrong use of Individual Protecting Devices (IPD)</t>
  </si>
  <si>
    <t>● Mandatory requirement of use of IPD;
● Indication signs requiring pertinent IPD;
● Personnel training related to IPD correct use;
● Regular verification of IPD integrity and functionality</t>
  </si>
  <si>
    <t>A28/7</t>
  </si>
  <si>
    <t>Risks deriving from missing Emergency and Rescue (ER) procedures and utilities</t>
  </si>
  <si>
    <t>● First Aid box available on the platform;
● All the important telephone numbers/radio channel are known by the responsible people on platform;</t>
  </si>
  <si>
    <t>A28/8</t>
  </si>
  <si>
    <t>Risks deriving from missing checks and maintenance of tools and equipment</t>
  </si>
  <si>
    <t>● Regular check of the tools and equipment integrity, in particular electrical and lifting means ones;
● Regular maintenance of tools and equipment;
● Obligation for everybody to signal any possible source of risk deriving from damaged/not safe tools and equipment;
● Official record of the above mentioned checks</t>
  </si>
  <si>
    <t>A29/1</t>
  </si>
  <si>
    <t>One or two independent operator errors</t>
  </si>
  <si>
    <t>Human error in the operating/emergency procedure</t>
  </si>
  <si>
    <t>Erroneous commands in the control system</t>
  </si>
  <si>
    <t>● Proper safety interlocks.
● Personnel training.
● Warnings and alarms.
● Definition of standard procedures.</t>
  </si>
  <si>
    <t>A29/2</t>
  </si>
  <si>
    <t>One operator error plus one hardware error</t>
  </si>
  <si>
    <t>● Human error in the operating/emergency procedure.
● Mechanical / Electrical components failure.</t>
  </si>
  <si>
    <t>Damage on the subassemblies</t>
  </si>
  <si>
    <t>● Proper safety interlocks.
● Personnel training.
● Warnings and alarms.
● Definition of standard procedures.
● Redundancy for safety related equipment (i.e. final limits, hard stops and similar).</t>
  </si>
  <si>
    <t>A30/1</t>
  </si>
  <si>
    <t>One or two hardware failures</t>
  </si>
  <si>
    <t>Mechanical / Electrical components failures</t>
  </si>
  <si>
    <t>● Proper safety interlocks.
● Redundancy for safety related equipment (i.e. final limits, hard stops and similar).</t>
  </si>
  <si>
    <t>A30/2</t>
  </si>
  <si>
    <t>One or two software failures</t>
  </si>
  <si>
    <t>Software failures</t>
  </si>
  <si>
    <t>● Proper safety interlocks.</t>
  </si>
  <si>
    <t>A31</t>
  </si>
  <si>
    <t xml:space="preserve">DOME 5 (par.6.3.7)  </t>
  </si>
  <si>
    <t>Calibration Screen</t>
  </si>
  <si>
    <t>Collision between the telescope and the calibration screen</t>
  </si>
  <si>
    <t>Design according technical specifications and relevant ICD in order to avoid interference between  the telescope and the calibration screen</t>
  </si>
  <si>
    <t>See EIE-DWG-46-00-00-00</t>
  </si>
  <si>
    <r>
      <t xml:space="preserve">Gefährdungsermittlung </t>
    </r>
    <r>
      <rPr>
        <b/>
        <sz val="10"/>
        <color rgb="FFFF0000"/>
        <rFont val="Arial"/>
        <family val="2"/>
      </rPr>
      <t>Risk Analysis</t>
    </r>
  </si>
  <si>
    <r>
      <t xml:space="preserve">Link zu Richtlinientexten </t>
    </r>
    <r>
      <rPr>
        <b/>
        <sz val="8"/>
        <color rgb="FFFF0000"/>
        <rFont val="Arial"/>
        <family val="2"/>
      </rPr>
      <t>Link to guidelines</t>
    </r>
  </si>
  <si>
    <r>
      <t xml:space="preserve">Kostenträger: </t>
    </r>
    <r>
      <rPr>
        <sz val="8"/>
        <color rgb="FFFF0000"/>
        <rFont val="Arial"/>
        <family val="2"/>
      </rPr>
      <t>Cost Unit</t>
    </r>
  </si>
  <si>
    <t>OT.0001</t>
  </si>
  <si>
    <r>
      <t xml:space="preserve">Konzeptionsphase </t>
    </r>
    <r>
      <rPr>
        <b/>
        <sz val="10"/>
        <color rgb="FFFF0000"/>
        <rFont val="Arial"/>
        <family val="2"/>
      </rPr>
      <t>Conceptual Phase</t>
    </r>
  </si>
  <si>
    <r>
      <t xml:space="preserve">Entwicklungsphase </t>
    </r>
    <r>
      <rPr>
        <b/>
        <sz val="10"/>
        <color rgb="FFFF0000"/>
        <rFont val="Arial"/>
        <family val="2"/>
      </rPr>
      <t>Developing phase</t>
    </r>
  </si>
  <si>
    <r>
      <t xml:space="preserve">Wirksamkeitsprüfung </t>
    </r>
    <r>
      <rPr>
        <b/>
        <sz val="10"/>
        <color rgb="FFFF0000"/>
        <rFont val="Arial"/>
        <family val="2"/>
      </rPr>
      <t>Performance Test</t>
    </r>
  </si>
  <si>
    <r>
      <t>Bezeichnung Anlage/Komponente</t>
    </r>
    <r>
      <rPr>
        <b/>
        <sz val="8"/>
        <color rgb="FFFF0000"/>
        <rFont val="Arial"/>
        <family val="2"/>
      </rPr>
      <t xml:space="preserve"> Name of system/component</t>
    </r>
  </si>
  <si>
    <r>
      <t xml:space="preserve">Link zur Normendatenbank </t>
    </r>
    <r>
      <rPr>
        <b/>
        <sz val="8"/>
        <color rgb="FFFF0000"/>
        <rFont val="Arial"/>
        <family val="2"/>
      </rPr>
      <t>Link to norm database</t>
    </r>
  </si>
  <si>
    <r>
      <t xml:space="preserve">Zeichng.-Nr. </t>
    </r>
    <r>
      <rPr>
        <sz val="8"/>
        <color rgb="FFFF0000"/>
        <rFont val="Arial"/>
        <family val="2"/>
      </rPr>
      <t>Drawing Number</t>
    </r>
    <r>
      <rPr>
        <sz val="8"/>
        <rFont val="Arial"/>
        <family val="2"/>
      </rPr>
      <t>:</t>
    </r>
  </si>
  <si>
    <t>1-1744A-00-000000-00</t>
  </si>
  <si>
    <r>
      <t xml:space="preserve">Bezeichnung Anlage/Komponente </t>
    </r>
    <r>
      <rPr>
        <b/>
        <sz val="8"/>
        <color rgb="FFFF0000"/>
        <rFont val="Arial"/>
        <family val="2"/>
      </rPr>
      <t>name of system/ component</t>
    </r>
  </si>
  <si>
    <r>
      <t xml:space="preserve">Bezeichnung Anlage/Komponente </t>
    </r>
    <r>
      <rPr>
        <b/>
        <sz val="8"/>
        <color rgb="FFFF0000"/>
        <rFont val="Arial"/>
        <family val="2"/>
      </rPr>
      <t>name of system/component</t>
    </r>
  </si>
  <si>
    <r>
      <t xml:space="preserve">AA_Produktsicherheitskonzept </t>
    </r>
    <r>
      <rPr>
        <b/>
        <sz val="8"/>
        <color rgb="FFFF0000"/>
        <rFont val="Arial"/>
        <family val="2"/>
      </rPr>
      <t>Product safety concept</t>
    </r>
  </si>
  <si>
    <r>
      <t xml:space="preserve">Gerätenummer </t>
    </r>
    <r>
      <rPr>
        <sz val="8"/>
        <color rgb="FFFF0000"/>
        <rFont val="Arial"/>
        <family val="2"/>
      </rPr>
      <t>Device number</t>
    </r>
    <r>
      <rPr>
        <sz val="8"/>
        <rFont val="Arial"/>
        <family val="2"/>
      </rPr>
      <t>:</t>
    </r>
  </si>
  <si>
    <t>1-1744A</t>
  </si>
  <si>
    <r>
      <t xml:space="preserve">Bearbeitungsstand </t>
    </r>
    <r>
      <rPr>
        <sz val="8"/>
        <color rgb="FFFF0000"/>
        <rFont val="Arial"/>
        <family val="2"/>
      </rPr>
      <t>Processing status</t>
    </r>
    <r>
      <rPr>
        <sz val="8"/>
        <rFont val="Arial"/>
        <family val="2"/>
      </rPr>
      <t>:</t>
    </r>
  </si>
  <si>
    <t>Rev.</t>
  </si>
  <si>
    <t>1</t>
  </si>
  <si>
    <t>vom</t>
  </si>
  <si>
    <r>
      <t xml:space="preserve">lfd. Nr.
</t>
    </r>
    <r>
      <rPr>
        <b/>
        <sz val="8"/>
        <color rgb="FFFF0000"/>
        <rFont val="Arial"/>
        <family val="2"/>
      </rPr>
      <t>Id. Nr</t>
    </r>
  </si>
  <si>
    <r>
      <t xml:space="preserve">Kennzahl 
Risikomatrix
</t>
    </r>
    <r>
      <rPr>
        <b/>
        <sz val="9"/>
        <color rgb="FFFF0000"/>
        <rFont val="Arial"/>
        <family val="2"/>
      </rPr>
      <t>Index
Risk matrix</t>
    </r>
  </si>
  <si>
    <r>
      <t xml:space="preserve">Beschreibung der Gefährdung
</t>
    </r>
    <r>
      <rPr>
        <b/>
        <sz val="8"/>
        <color rgb="FFFF0000"/>
        <rFont val="Arial"/>
        <family val="2"/>
      </rPr>
      <t>Description of hazard</t>
    </r>
  </si>
  <si>
    <r>
      <t xml:space="preserve">Ursache der Gefährdung
</t>
    </r>
    <r>
      <rPr>
        <b/>
        <sz val="8"/>
        <color rgb="FFFF0000"/>
        <rFont val="Arial"/>
        <family val="2"/>
      </rPr>
      <t>Cause of hazard</t>
    </r>
  </si>
  <si>
    <r>
      <t xml:space="preserve">Lebensphasen
</t>
    </r>
    <r>
      <rPr>
        <b/>
        <sz val="10"/>
        <color rgb="FFFF0000"/>
        <rFont val="Arial"/>
        <family val="2"/>
      </rPr>
      <t>life phase</t>
    </r>
  </si>
  <si>
    <t>Lebensphase</t>
  </si>
  <si>
    <r>
      <t xml:space="preserve">Einschätzung vor Maßnahme 
</t>
    </r>
    <r>
      <rPr>
        <b/>
        <sz val="8"/>
        <color rgb="FFFF0000"/>
        <rFont val="Arial"/>
        <family val="2"/>
      </rPr>
      <t>Assessment of measure</t>
    </r>
    <r>
      <rPr>
        <b/>
        <sz val="8"/>
        <rFont val="Arial"/>
        <family val="2"/>
      </rPr>
      <t xml:space="preserve">
</t>
    </r>
  </si>
  <si>
    <t>eingef. mit Rev.</t>
  </si>
  <si>
    <r>
      <t xml:space="preserve">Bearbeiter 
</t>
    </r>
    <r>
      <rPr>
        <b/>
        <sz val="7"/>
        <rFont val="Arial"/>
        <family val="2"/>
      </rPr>
      <t xml:space="preserve">Mehrfachnennung möglich
</t>
    </r>
    <r>
      <rPr>
        <b/>
        <sz val="8"/>
        <color rgb="FFFF0000"/>
        <rFont val="Arial"/>
        <family val="2"/>
      </rPr>
      <t>editor</t>
    </r>
    <r>
      <rPr>
        <b/>
        <sz val="7"/>
        <color rgb="FFFF0000"/>
        <rFont val="Arial"/>
        <family val="2"/>
      </rPr>
      <t xml:space="preserve">
multiple entries posible</t>
    </r>
  </si>
  <si>
    <r>
      <t xml:space="preserve"> definierte Maßnahme
</t>
    </r>
    <r>
      <rPr>
        <b/>
        <sz val="8"/>
        <color rgb="FFFF0000"/>
        <rFont val="Arial"/>
        <family val="2"/>
      </rPr>
      <t>defined measure</t>
    </r>
  </si>
  <si>
    <r>
      <t xml:space="preserve">anwendbare Richtlinien, Normen,
Technische Regeln
(Link zur Normendatenbank)
</t>
    </r>
    <r>
      <rPr>
        <b/>
        <sz val="8"/>
        <color rgb="FFFF0000"/>
        <rFont val="Arial"/>
        <family val="2"/>
      </rPr>
      <t>applicable guidelines, norms,
technical regulations
(Link to database with norms)</t>
    </r>
  </si>
  <si>
    <r>
      <t xml:space="preserve">Prüfungen
</t>
    </r>
    <r>
      <rPr>
        <b/>
        <sz val="8"/>
        <color rgb="FFFF0000"/>
        <rFont val="Arial"/>
        <family val="2"/>
      </rPr>
      <t>Tests</t>
    </r>
  </si>
  <si>
    <r>
      <t xml:space="preserve">Bemerkungen/Hinweise
</t>
    </r>
    <r>
      <rPr>
        <b/>
        <sz val="8"/>
        <color rgb="FFFF0000"/>
        <rFont val="Arial"/>
        <family val="2"/>
      </rPr>
      <t>notes/ information</t>
    </r>
  </si>
  <si>
    <r>
      <t xml:space="preserve">umgesetzte Maßnahme
</t>
    </r>
    <r>
      <rPr>
        <b/>
        <sz val="8"/>
        <color rgb="FFFF0000"/>
        <rFont val="Arial"/>
        <family val="2"/>
      </rPr>
      <t>realized measure</t>
    </r>
  </si>
  <si>
    <r>
      <t xml:space="preserve">Einschätzung mit Maßnahme
</t>
    </r>
    <r>
      <rPr>
        <b/>
        <sz val="8"/>
        <color rgb="FFFF0000"/>
        <rFont val="Arial"/>
        <family val="2"/>
      </rPr>
      <t>assessment of measure</t>
    </r>
    <r>
      <rPr>
        <b/>
        <sz val="8"/>
        <rFont val="Arial"/>
        <family val="2"/>
      </rPr>
      <t xml:space="preserve"> </t>
    </r>
  </si>
  <si>
    <r>
      <t xml:space="preserve">angewandte Richtlinien, Normen,
Technische Regeln
(Link zur Normendatenbank)
</t>
    </r>
    <r>
      <rPr>
        <b/>
        <sz val="8"/>
        <color rgb="FFFF0000"/>
        <rFont val="Arial"/>
        <family val="2"/>
      </rPr>
      <t>applicable guidelines, norms,
technical regulations
(Link to database with norms)</t>
    </r>
  </si>
  <si>
    <t>Prüfungen</t>
  </si>
  <si>
    <r>
      <t xml:space="preserve">Prozess
</t>
    </r>
    <r>
      <rPr>
        <b/>
        <sz val="8"/>
        <color rgb="FFFF0000"/>
        <rFont val="Arial"/>
        <family val="2"/>
      </rPr>
      <t>Process</t>
    </r>
  </si>
  <si>
    <r>
      <t xml:space="preserve">Maßnahme wirksam?
</t>
    </r>
    <r>
      <rPr>
        <b/>
        <sz val="8"/>
        <color rgb="FFFF0000"/>
        <rFont val="Arial"/>
        <family val="2"/>
      </rPr>
      <t>Measure effective?</t>
    </r>
  </si>
  <si>
    <r>
      <t xml:space="preserve">Prüfer
</t>
    </r>
    <r>
      <rPr>
        <b/>
        <sz val="7"/>
        <rFont val="Arial"/>
        <family val="2"/>
      </rPr>
      <t xml:space="preserve">Mehrfachzeichnung möglich
</t>
    </r>
    <r>
      <rPr>
        <b/>
        <sz val="8"/>
        <color rgb="FFFF0000"/>
        <rFont val="Arial"/>
        <family val="2"/>
      </rPr>
      <t>auditor</t>
    </r>
    <r>
      <rPr>
        <b/>
        <sz val="7"/>
        <color rgb="FFFF0000"/>
        <rFont val="Arial"/>
        <family val="2"/>
      </rPr>
      <t xml:space="preserve">
multiple entries possible</t>
    </r>
  </si>
  <si>
    <r>
      <t xml:space="preserve">Datum
</t>
    </r>
    <r>
      <rPr>
        <b/>
        <sz val="7"/>
        <rFont val="Arial"/>
        <family val="2"/>
      </rPr>
      <t xml:space="preserve">Mehrfachzeichnung möglich
</t>
    </r>
    <r>
      <rPr>
        <b/>
        <sz val="8"/>
        <color rgb="FFFF0000"/>
        <rFont val="Arial"/>
        <family val="2"/>
      </rPr>
      <t>Date</t>
    </r>
    <r>
      <rPr>
        <b/>
        <sz val="7"/>
        <color rgb="FFFF0000"/>
        <rFont val="Arial"/>
        <family val="2"/>
      </rPr>
      <t xml:space="preserve">
multiple entries possible</t>
    </r>
  </si>
  <si>
    <r>
      <t xml:space="preserve">Ort der Gefährdung
</t>
    </r>
    <r>
      <rPr>
        <b/>
        <sz val="8"/>
        <color rgb="FFFF0000"/>
        <rFont val="Arial"/>
        <family val="2"/>
      </rPr>
      <t>Place of hazard</t>
    </r>
  </si>
  <si>
    <r>
      <t xml:space="preserve">Bau/Fertigung
</t>
    </r>
    <r>
      <rPr>
        <b/>
        <sz val="8"/>
        <color rgb="FFFF0000"/>
        <rFont val="Arial"/>
        <family val="2"/>
      </rPr>
      <t>Construction</t>
    </r>
  </si>
  <si>
    <r>
      <t xml:space="preserve">Transport
</t>
    </r>
    <r>
      <rPr>
        <b/>
        <sz val="8"/>
        <color rgb="FFFF0000"/>
        <rFont val="Arial"/>
        <family val="2"/>
      </rPr>
      <t>Transport</t>
    </r>
  </si>
  <si>
    <r>
      <t xml:space="preserve">Montage/Inbetriebn.
</t>
    </r>
    <r>
      <rPr>
        <b/>
        <sz val="8"/>
        <color rgb="FFFF0000"/>
        <rFont val="Arial"/>
        <family val="2"/>
      </rPr>
      <t>Installation/ Commissioning</t>
    </r>
  </si>
  <si>
    <r>
      <t xml:space="preserve">Betrieb
</t>
    </r>
    <r>
      <rPr>
        <b/>
        <sz val="8"/>
        <color rgb="FFFF0000"/>
        <rFont val="Arial"/>
        <family val="2"/>
      </rPr>
      <t>Operation</t>
    </r>
  </si>
  <si>
    <r>
      <t xml:space="preserve">Wartung/Service
</t>
    </r>
    <r>
      <rPr>
        <b/>
        <sz val="8"/>
        <color rgb="FFFF0000"/>
        <rFont val="Arial"/>
        <family val="2"/>
      </rPr>
      <t>Maintenance/ Service</t>
    </r>
  </si>
  <si>
    <r>
      <t xml:space="preserve">Instandsetzung
</t>
    </r>
    <r>
      <rPr>
        <b/>
        <sz val="8"/>
        <color rgb="FFFF0000"/>
        <rFont val="Arial"/>
        <family val="2"/>
      </rPr>
      <t>repair</t>
    </r>
  </si>
  <si>
    <r>
      <t xml:space="preserve">Außerbetriebnahme
</t>
    </r>
    <r>
      <rPr>
        <b/>
        <sz val="8"/>
        <color rgb="FFFF0000"/>
        <rFont val="Arial"/>
        <family val="2"/>
      </rPr>
      <t>decommissioning</t>
    </r>
  </si>
  <si>
    <t>S</t>
  </si>
  <si>
    <t>W</t>
  </si>
  <si>
    <t>P</t>
  </si>
  <si>
    <t>R</t>
  </si>
  <si>
    <t>PL</t>
  </si>
  <si>
    <t>SIL</t>
  </si>
  <si>
    <r>
      <t xml:space="preserve">konstr. P
</t>
    </r>
    <r>
      <rPr>
        <b/>
        <sz val="8"/>
        <color rgb="FFFF0000"/>
        <rFont val="Arial"/>
        <family val="2"/>
      </rPr>
      <t>constructional</t>
    </r>
  </si>
  <si>
    <r>
      <t xml:space="preserve">Software
</t>
    </r>
    <r>
      <rPr>
        <b/>
        <sz val="8"/>
        <color rgb="FFFF0000"/>
        <rFont val="Arial"/>
        <family val="2"/>
      </rPr>
      <t>softare</t>
    </r>
  </si>
  <si>
    <t>EG-BM</t>
  </si>
  <si>
    <r>
      <t xml:space="preserve">Steuerung
</t>
    </r>
    <r>
      <rPr>
        <b/>
        <sz val="8"/>
        <color rgb="FFFF0000"/>
        <rFont val="Arial"/>
        <family val="2"/>
      </rPr>
      <t>operation</t>
    </r>
  </si>
  <si>
    <r>
      <t xml:space="preserve">Betr. Anl.
</t>
    </r>
    <r>
      <rPr>
        <b/>
        <sz val="8"/>
        <color rgb="FFFF0000"/>
        <rFont val="Arial"/>
        <family val="2"/>
      </rPr>
      <t>Instruction manual</t>
    </r>
  </si>
  <si>
    <r>
      <t xml:space="preserve">elekt. Sich.
</t>
    </r>
    <r>
      <rPr>
        <b/>
        <sz val="8"/>
        <color rgb="FFFF0000"/>
        <rFont val="Arial"/>
        <family val="2"/>
      </rPr>
      <t>Electr. Safety</t>
    </r>
  </si>
  <si>
    <t>EMV</t>
  </si>
  <si>
    <r>
      <t xml:space="preserve">Sichtprüf.
</t>
    </r>
    <r>
      <rPr>
        <b/>
        <sz val="8"/>
        <color rgb="FFFF0000"/>
        <rFont val="Arial"/>
        <family val="2"/>
      </rPr>
      <t>Visual test</t>
    </r>
  </si>
  <si>
    <r>
      <t xml:space="preserve">Inbetrieb.
</t>
    </r>
    <r>
      <rPr>
        <b/>
        <sz val="8"/>
        <color rgb="FFFF0000"/>
        <rFont val="Arial"/>
        <family val="2"/>
      </rPr>
      <t>Commissioning</t>
    </r>
  </si>
  <si>
    <r>
      <t xml:space="preserve">Funktion
</t>
    </r>
    <r>
      <rPr>
        <b/>
        <sz val="8"/>
        <color rgb="FFFF0000"/>
        <rFont val="Arial"/>
        <family val="2"/>
      </rPr>
      <t>functional</t>
    </r>
  </si>
  <si>
    <r>
      <t xml:space="preserve">Probelauf
</t>
    </r>
    <r>
      <rPr>
        <b/>
        <sz val="8"/>
        <color rgb="FFFF0000"/>
        <rFont val="Arial"/>
        <family val="2"/>
      </rPr>
      <t>test run</t>
    </r>
  </si>
  <si>
    <r>
      <t xml:space="preserve">Messung
</t>
    </r>
    <r>
      <rPr>
        <b/>
        <sz val="8"/>
        <color rgb="FFFF0000"/>
        <rFont val="Arial"/>
        <family val="2"/>
      </rPr>
      <t>measurement</t>
    </r>
  </si>
  <si>
    <t>KP20</t>
  </si>
  <si>
    <t>KP40</t>
  </si>
  <si>
    <t>KP60</t>
  </si>
  <si>
    <t>1.1</t>
  </si>
  <si>
    <r>
      <t xml:space="preserve">Waschanlage
</t>
    </r>
    <r>
      <rPr>
        <sz val="8"/>
        <color rgb="FFFF0000"/>
        <rFont val="Arial"/>
        <family val="2"/>
      </rPr>
      <t xml:space="preserve">Rinse facility </t>
    </r>
    <r>
      <rPr>
        <sz val="8"/>
        <rFont val="Arial"/>
        <family val="2"/>
      </rPr>
      <t xml:space="preserve">
</t>
    </r>
  </si>
  <si>
    <r>
      <t xml:space="preserve">Risiko durch bewegliche Teile 
(scheren, quetschen, hauen, …)
</t>
    </r>
    <r>
      <rPr>
        <sz val="8"/>
        <color rgb="FFFF0000"/>
        <rFont val="Arial"/>
        <family val="2"/>
      </rPr>
      <t xml:space="preserve">Risks due to moving parts (cropping, pinching, strucking, …) </t>
    </r>
  </si>
  <si>
    <r>
      <t>Zustellung Wascharm, während Personal auf der Brücke</t>
    </r>
    <r>
      <rPr>
        <sz val="8"/>
        <color rgb="FFFF0000"/>
        <rFont val="Arial"/>
        <family val="2"/>
      </rPr>
      <t xml:space="preserve">
Delivery of wash arm, while staff on the bridge</t>
    </r>
  </si>
  <si>
    <t>Langer
LSST</t>
  </si>
  <si>
    <r>
      <t>Das in den Wascharm eingebaute Verriegelungssystem hält es in der Aufbewahrungsposition, um eine versehentliche Bewegung zu verhindern. Der Wascharm wird erst nach dem Lösen der Brücke / Plattform eingesetzt. Der Steuerschalter für den Wascharm wird mit einem Totmannschalter ausgelegt.</t>
    </r>
    <r>
      <rPr>
        <sz val="8"/>
        <color rgb="FFFF0000"/>
        <rFont val="Arial"/>
        <family val="2"/>
      </rPr>
      <t xml:space="preserve">
The locking system built into the wash arm keeps it in the storage position to prevent accidental movement. The wash arm is only used after the bridge / platform has been released. The control switch for the wash arm is designed with a deadman switch.</t>
    </r>
    <r>
      <rPr>
        <sz val="8"/>
        <rFont val="Arial"/>
        <family val="2"/>
      </rPr>
      <t xml:space="preserve">
</t>
    </r>
  </si>
  <si>
    <t>DIN EN ISO 12100 (Punkt 6.4)</t>
  </si>
  <si>
    <r>
      <t xml:space="preserve">vom Bedienplatz nicht einsehbarer Bereich (Wascharm)
</t>
    </r>
    <r>
      <rPr>
        <sz val="8"/>
        <color rgb="FFFF0000"/>
        <rFont val="Arial"/>
        <family val="2"/>
      </rPr>
      <t>non-visible area from operator standpoint (wash arm)</t>
    </r>
  </si>
  <si>
    <r>
      <t xml:space="preserve">Risiko durch bewegliche Teile 
(scheren, quetschen, hauen, …)
</t>
    </r>
    <r>
      <rPr>
        <sz val="8"/>
        <color rgb="FFFF0000"/>
        <rFont val="Arial"/>
        <family val="2"/>
      </rPr>
      <t xml:space="preserve">Risks du to moving parts (cropping, pinching, strucking, …) </t>
    </r>
  </si>
  <si>
    <r>
      <t xml:space="preserve">Waschanlage
</t>
    </r>
    <r>
      <rPr>
        <sz val="8"/>
        <color rgb="FFFF0000"/>
        <rFont val="Arial"/>
        <family val="2"/>
      </rPr>
      <t xml:space="preserve">Rinse facility </t>
    </r>
  </si>
  <si>
    <r>
      <t xml:space="preserve">Während des Waschprozesses befinden sich Personen auf der Plattform.
</t>
    </r>
    <r>
      <rPr>
        <sz val="8"/>
        <color rgb="FFFF0000"/>
        <rFont val="Arial"/>
        <family val="2"/>
      </rPr>
      <t>During the washing process, people are on the platform.</t>
    </r>
  </si>
  <si>
    <t>Naucke</t>
  </si>
  <si>
    <r>
      <t xml:space="preserve">Während des Waschprozesses dürfen sich keine Personen auf der Plattform befinden.
</t>
    </r>
    <r>
      <rPr>
        <sz val="8"/>
        <color rgb="FFFF0000"/>
        <rFont val="Arial"/>
        <family val="2"/>
      </rPr>
      <t>Position of washing arm is enquired and surveilled before swiveling of boom.</t>
    </r>
  </si>
  <si>
    <r>
      <t xml:space="preserve">Betriebsanweisung.
</t>
    </r>
    <r>
      <rPr>
        <sz val="8"/>
        <color rgb="FFFF0000"/>
        <rFont val="Arial"/>
        <family val="2"/>
      </rPr>
      <t>Operating instructions.</t>
    </r>
  </si>
  <si>
    <r>
      <t xml:space="preserve">Horizontale Zustellung Wascharm, während Personal auf der Plattform ist
</t>
    </r>
    <r>
      <rPr>
        <sz val="8"/>
        <color rgb="FFFF0000"/>
        <rFont val="Arial"/>
        <family val="2"/>
      </rPr>
      <t xml:space="preserve">horizontal moving wasching boom, during personal on platform  </t>
    </r>
  </si>
  <si>
    <r>
      <t xml:space="preserve">Vor der Schwenkbewegung des Auslegers mit dem Wascharm werden notwednige Randbedingungen abgefragt: 1. Wascharm unter Ausleger 2. Wascharm in oberer Position 3. Luftmesser in äußerer Endstellung
Beim Schwenkvorgang des Wascharmes in die Waschposition dürfen sich keine Personen auf der Plattform befinden - Betriebsanweisung!  Unter dem Schwenkbereich des Auslegers  dürfen sich während des Schwenkvorganges keine Personen aufhalten.
</t>
    </r>
    <r>
      <rPr>
        <sz val="8"/>
        <color rgb="FFFF0000"/>
        <rFont val="Arial"/>
        <family val="2"/>
      </rPr>
      <t>Before the swinging movement of the boom with the washing arm, necessary boundary conditions are requested: 1. Wash arm under boom 2. Wash arm in upper position 3. Air knife in external end position. 
Do not allow anyone to be on the platform during the swivel action of the wash arm into the wash position - operating instructions! There must not be any persons below the swivel range of the boom during the swing operation.</t>
    </r>
  </si>
  <si>
    <r>
      <t xml:space="preserve">Seilwinde
</t>
    </r>
    <r>
      <rPr>
        <sz val="8"/>
        <color rgb="FFFF0000"/>
        <rFont val="Arial"/>
        <family val="2"/>
      </rPr>
      <t>winch</t>
    </r>
  </si>
  <si>
    <r>
      <t xml:space="preserve">Risiko durch bewegliche Teile
</t>
    </r>
    <r>
      <rPr>
        <sz val="8"/>
        <color rgb="FFFF0000"/>
        <rFont val="Arial"/>
        <family val="2"/>
      </rPr>
      <t>Risk from moving parts</t>
    </r>
  </si>
  <si>
    <r>
      <t xml:space="preserve">mögliches Einziehen oder Quetschen bei Reparaturarbeiten
</t>
    </r>
    <r>
      <rPr>
        <sz val="8"/>
        <color rgb="FFFF0000"/>
        <rFont val="Arial"/>
        <family val="2"/>
      </rPr>
      <t>Possible retraction or squeezing during repair work</t>
    </r>
  </si>
  <si>
    <r>
      <t xml:space="preserve">Abschalten Maschine bei Wartungs- und Reparaturarbeiten . Betriebsanweisung und Beschilderung - Achtung Wartungsarbeiten!
</t>
    </r>
    <r>
      <rPr>
        <sz val="8"/>
        <color rgb="FFFF0000"/>
        <rFont val="Arial"/>
        <family val="2"/>
      </rPr>
      <t>Switch off machine during maintenance and repair work. Operating instructions and signposting - Caution!</t>
    </r>
  </si>
  <si>
    <r>
      <t xml:space="preserve">mechanische Beschädigung des Wascharmes
</t>
    </r>
    <r>
      <rPr>
        <sz val="8"/>
        <color rgb="FFFF0000"/>
        <rFont val="Arial"/>
        <family val="2"/>
      </rPr>
      <t>Mechanical damage to the wash arm</t>
    </r>
  </si>
  <si>
    <r>
      <t xml:space="preserve">Der Wascharm befindet sich beim Zurückschwenken des Auslegers nicht unter dem Ausleger.
</t>
    </r>
    <r>
      <rPr>
        <sz val="8"/>
        <color rgb="FFFF0000"/>
        <rFont val="Arial"/>
        <family val="2"/>
      </rPr>
      <t>The wash arm is not located under the boom when the boom is pivoted back.</t>
    </r>
  </si>
  <si>
    <r>
      <t xml:space="preserve">Die Position des Wascharmes wird abgefragt und überwacht vor dem Zurückschwenken des Auslegers. Beim Schwenkvorgang des Wascharmes in die Waschposition dürfen sich keine Personen auf der Plattform befinden - Betriebsanweisung!
</t>
    </r>
    <r>
      <rPr>
        <sz val="8"/>
        <color rgb="FFFF0000"/>
        <rFont val="Arial"/>
        <family val="2"/>
      </rPr>
      <t>The position of the wash arm is interrogated and monitored before the boom pivots back. Do not allow anyone to be on the platform during the swivel action of the wash arm into the wash position - operating instructions!</t>
    </r>
  </si>
  <si>
    <r>
      <t xml:space="preserve">Vertikale Zustellung Wascharm, während Personen auf Brücke sind.
</t>
    </r>
    <r>
      <rPr>
        <sz val="8"/>
        <color rgb="FFFF0000"/>
        <rFont val="Arial"/>
        <family val="2"/>
      </rPr>
      <t>Vertical delivery wash arm, while persons are on bridge.</t>
    </r>
  </si>
  <si>
    <r>
      <t xml:space="preserve">Vor dem Absenken des Wascharmes in den Spiegel wird die korrekte Stellung des Auslegers über dem Spiegel kontrolliert und mechansich verbolzt.
</t>
    </r>
    <r>
      <rPr>
        <sz val="8"/>
        <color rgb="FFFF0000"/>
        <rFont val="Arial"/>
        <family val="2"/>
      </rPr>
      <t>Before lowering the wash arm into the mirror, the correct position of the boom over the mirror is controlled and mechanically bolted.</t>
    </r>
  </si>
  <si>
    <t>1.6</t>
  </si>
  <si>
    <r>
      <t xml:space="preserve">Risiko durch herabfallende Gegenstände
</t>
    </r>
    <r>
      <rPr>
        <sz val="8"/>
        <color rgb="FFFF0000"/>
        <rFont val="Arial"/>
        <family val="2"/>
      </rPr>
      <t>Risk of falling objects</t>
    </r>
  </si>
  <si>
    <r>
      <t xml:space="preserve">Seil reißt bei Herablassen des Wascharmes, trifft Person oder Spiegel
</t>
    </r>
    <r>
      <rPr>
        <sz val="8"/>
        <color rgb="FFFF0000"/>
        <rFont val="Arial"/>
        <family val="2"/>
      </rPr>
      <t>Rope tears when the wash arm is dropped, meets person or mirror</t>
    </r>
  </si>
  <si>
    <r>
      <t xml:space="preserve">Festanschlag, Sicherheitsstufe 9 bei Seil, 
</t>
    </r>
    <r>
      <rPr>
        <sz val="8"/>
        <color rgb="FFFF0000"/>
        <rFont val="Arial"/>
        <family val="2"/>
      </rPr>
      <t>Fixed stop, safety level 9 at rope,</t>
    </r>
  </si>
  <si>
    <t>UVV Winden; Hub- und Zuggeräte BGV D8; DIN EN ISO 12100</t>
  </si>
  <si>
    <r>
      <t xml:space="preserve">Teile lösen sich und fallen vom Wascharm
</t>
    </r>
    <r>
      <rPr>
        <sz val="8"/>
        <color rgb="FFFF0000"/>
        <rFont val="Arial"/>
        <family val="2"/>
      </rPr>
      <t>Parts are separated and fall from the wash arm</t>
    </r>
  </si>
  <si>
    <r>
      <t xml:space="preserve">Alle Schraubenverbindungen werden durch Schraubensicherungen gegen Lösen gesichert.
</t>
    </r>
    <r>
      <rPr>
        <sz val="8"/>
        <color rgb="FFFF0000"/>
        <rFont val="Arial"/>
        <family val="2"/>
      </rPr>
      <t>All screw connections are secured against loosening by screw securing devices.</t>
    </r>
  </si>
  <si>
    <r>
      <t xml:space="preserve">Montageanweisung
</t>
    </r>
    <r>
      <rPr>
        <sz val="8"/>
        <color rgb="FFFF0000"/>
        <rFont val="Arial"/>
        <family val="2"/>
      </rPr>
      <t>see notes for installation</t>
    </r>
  </si>
  <si>
    <r>
      <t xml:space="preserve">Rollen an Plattform-Segmenten, Plattform-Spiegelzelle
</t>
    </r>
    <r>
      <rPr>
        <sz val="8"/>
        <color rgb="FFFF0000"/>
        <rFont val="Arial"/>
        <family val="2"/>
      </rPr>
      <t>castors on platform segments, platform-mirror cell</t>
    </r>
  </si>
  <si>
    <r>
      <t xml:space="preserve">Körper kann bei Montage eingequetscht werden
</t>
    </r>
    <r>
      <rPr>
        <sz val="8"/>
        <color rgb="FFFF0000"/>
        <rFont val="Arial"/>
        <family val="2"/>
      </rPr>
      <t xml:space="preserve">body can be pinched during Assembly  </t>
    </r>
  </si>
  <si>
    <t>Künanz</t>
  </si>
  <si>
    <r>
      <t xml:space="preserve">PSA(Arbeitsschutzschuhe, Handschuhe, Helm), eingewiesenes Personal, Einhaltung der Sicherheitsanweisungen, Montage nach Betriebsanleitung
</t>
    </r>
    <r>
      <rPr>
        <sz val="8"/>
        <color rgb="FFFF0000"/>
        <rFont val="Arial"/>
        <family val="2"/>
      </rPr>
      <t>PPE (gloves, safety shoes, helmet), trained personnel, compliance with the safety regulations, installation according to the operating instructions</t>
    </r>
  </si>
  <si>
    <r>
      <t xml:space="preserve">Treppe, Leiter an Plattform M1M3
</t>
    </r>
    <r>
      <rPr>
        <sz val="8"/>
        <color rgb="FFFF0000"/>
        <rFont val="Arial"/>
        <family val="2"/>
      </rPr>
      <t>stair and ladder on platform M1M3</t>
    </r>
  </si>
  <si>
    <r>
      <t xml:space="preserve">Füße, Hände und Kopf können bei Montage eingequetscht werden
</t>
    </r>
    <r>
      <rPr>
        <sz val="8"/>
        <color rgb="FFFF0000"/>
        <rFont val="Arial"/>
        <family val="2"/>
      </rPr>
      <t xml:space="preserve">Feeds, hands and head can be pinched during Assembly  </t>
    </r>
  </si>
  <si>
    <r>
      <t xml:space="preserve">verfahrbare Brücke
</t>
    </r>
    <r>
      <rPr>
        <sz val="8"/>
        <color rgb="FFFF0000"/>
        <rFont val="Arial"/>
        <family val="2"/>
      </rPr>
      <t>movable bridge</t>
    </r>
  </si>
  <si>
    <r>
      <t xml:space="preserve">Körper kann beim Bewegen im Bereich der Plattform eingequetscht werden, keine Fixierung der Brücke, d.h. Bremsen sind nicht betätigt, bzw. Brücke ist in Endlage nicht fixiert
</t>
    </r>
    <r>
      <rPr>
        <sz val="8"/>
        <color rgb="FFFF0000"/>
        <rFont val="Arial"/>
        <family val="2"/>
      </rPr>
      <t>Body can be pinched when moving in the area of the platform, No fixation of the bridge, i. Brakes are not actuated, respectively bridge is not fixed in end position</t>
    </r>
  </si>
  <si>
    <r>
      <t xml:space="preserve">PSA(Arbeitsschutzschuhe, Handschuhe, Helm), eingewiesenes Personal, Einhaltung der Sicherheitsanweisungen, langsame Bewegung, Betätigung der Bremsen sowie Fixierung am Hallenboden in den Endlagen
</t>
    </r>
    <r>
      <rPr>
        <sz val="8"/>
        <color rgb="FFFF0000"/>
        <rFont val="Arial"/>
        <family val="2"/>
      </rPr>
      <t xml:space="preserve">PPE (gloves, safety shoes, helmet), trained personnel, compliance with the safety regulations, slow motion, Operating the brakes, as well as fixing on the floor in the end positions </t>
    </r>
  </si>
  <si>
    <t>1.5</t>
  </si>
  <si>
    <r>
      <t xml:space="preserve">Risiko durch Ober-flächen, Kanten und Ecken
</t>
    </r>
    <r>
      <rPr>
        <sz val="8"/>
        <color rgb="FFFF0000"/>
        <rFont val="Arial"/>
        <family val="2"/>
      </rPr>
      <t>Risks due to surfaces, edges or angles</t>
    </r>
  </si>
  <si>
    <r>
      <t xml:space="preserve">Zutritt und Aufenthalt von Personen auf der Plattform und Brücke bzw. Montage/Demontage dieser Komponenten 
</t>
    </r>
    <r>
      <rPr>
        <sz val="8"/>
        <color rgb="FFFF0000"/>
        <rFont val="Arial"/>
        <family val="2"/>
      </rPr>
      <t>Access and stay of persons on the platform and bridge or assembly / disassembly of these components</t>
    </r>
  </si>
  <si>
    <t>Künanz
LSST</t>
  </si>
  <si>
    <r>
      <t xml:space="preserve">Scharfe Kanten und Ecken konstruktiv eleminiert. Hinweise auf Fertigungsunterlagen. Tragen von PSA (Schutzbekleidung, Helm)
</t>
    </r>
    <r>
      <rPr>
        <sz val="8"/>
        <color rgb="FFFF0000"/>
        <rFont val="Arial"/>
        <family val="2"/>
      </rPr>
      <t>Sharp edges and corners are contructiv eliminated. References to production documents. Wearing PSA (protective clothing, helmet)</t>
    </r>
  </si>
  <si>
    <t>1.9</t>
  </si>
  <si>
    <r>
      <t xml:space="preserve">Plattform M1M3, Waschanlage
</t>
    </r>
    <r>
      <rPr>
        <sz val="8"/>
        <color rgb="FFFF0000"/>
        <rFont val="Arial"/>
        <family val="2"/>
      </rPr>
      <t>platform M1M3, washing station</t>
    </r>
  </si>
  <si>
    <r>
      <t xml:space="preserve">Risiko durch Verlust der Standsicherheit
</t>
    </r>
    <r>
      <rPr>
        <sz val="8"/>
        <color rgb="FFFF0000"/>
        <rFont val="Arial"/>
        <family val="2"/>
      </rPr>
      <t>risk due to loss of stability</t>
    </r>
  </si>
  <si>
    <r>
      <t xml:space="preserve">Erdbeben während Waschprozess (0,8g in alle Richtungen)
</t>
    </r>
    <r>
      <rPr>
        <sz val="8"/>
        <color rgb="FFFF0000"/>
        <rFont val="Arial"/>
        <family val="2"/>
      </rPr>
      <t>earthquake during wash process (0.8g in any direction)</t>
    </r>
  </si>
  <si>
    <r>
      <t xml:space="preserve">Plattform ist den Erdbebenlasten entsprechend dimensioniert und berechnet. Alle Plattformsegmente werden miteinander, sowie mit der Spiegelzelle verschraubt.
</t>
    </r>
    <r>
      <rPr>
        <sz val="8"/>
        <color rgb="FFFF0000"/>
        <rFont val="Arial"/>
        <family val="2"/>
      </rPr>
      <t xml:space="preserve">Platform is dimensioned and calculated according to the earthquake loads. All platform segments are screwed together, as well as the mirror cell. </t>
    </r>
  </si>
  <si>
    <r>
      <t xml:space="preserve">Plattform-Segmente M1M3, Waschanlage
</t>
    </r>
    <r>
      <rPr>
        <sz val="8"/>
        <color rgb="FFFF0000"/>
        <rFont val="Arial"/>
        <family val="2"/>
      </rPr>
      <t>platform-segmets M1M3, washing station</t>
    </r>
  </si>
  <si>
    <r>
      <t xml:space="preserve">Erdbeben während Auf-und Abbau der Plattform, mehr als  1 Stunde - weniger als ein Tag (0,4g in alle Richtungen)
</t>
    </r>
    <r>
      <rPr>
        <sz val="8"/>
        <color rgb="FFFF0000"/>
        <rFont val="Arial"/>
        <family val="2"/>
      </rPr>
      <t>earthquake during mounting and dismounting platform, more than 1h - less then a day (0.4g in any direction)</t>
    </r>
  </si>
  <si>
    <r>
      <t xml:space="preserve">Plattform-Segmente sind den Erdbebenlasten entsprechend dimensioniert. Die Plattformsegmente bzw. Transportgestelle sind vollständig zu montieren (incl. Gewichten) zur Realisierung eines optimierten Schwerpunktes. Die Plattformsegmente besitzen des Weiteren Befestigungsmöglichkeiten zur Fixierung mit dem Hallenboden (Schwerlastdübel). Die Plattformsegmente sind langsam zu bewegen, Hindernisse am Hallenboden sind zu beseitigen. Montage und Demontage nach Betriebsanleitung.
</t>
    </r>
    <r>
      <rPr>
        <sz val="8"/>
        <color rgb="FFFF0000"/>
        <rFont val="Arial"/>
        <family val="2"/>
      </rPr>
      <t xml:space="preserve">Platform segments are dimensioned according to the earthquake loads. The platform segments or transport frames are to be completely assembled (including weights) to realize an optimized center of gravity. The platform segments also have fastening options for fixing to the floor of the hall (heavy duty dowel). The platform segments must be moved slowly, obstacles on the floor of the hall must be removed. Assembly and disassembly according to operating instructions.  </t>
    </r>
  </si>
  <si>
    <r>
      <t xml:space="preserve">Erdbeben während Auf-und Abbau der Plattform, weniger als  1 Stunde (0,2g in alle Richtungen)
</t>
    </r>
    <r>
      <rPr>
        <sz val="8"/>
        <color rgb="FFFF0000"/>
        <rFont val="Arial"/>
        <family val="2"/>
      </rPr>
      <t>earthquake during mounting and dismounting platform, less than 1h (0.2g in any direction)</t>
    </r>
  </si>
  <si>
    <r>
      <t xml:space="preserve">verfahrbare Brücke, Waschanlage
</t>
    </r>
    <r>
      <rPr>
        <sz val="8"/>
        <color rgb="FFFF0000"/>
        <rFont val="Arial"/>
        <family val="2"/>
      </rPr>
      <t>movable bridge, washin station</t>
    </r>
  </si>
  <si>
    <r>
      <t xml:space="preserve">Die Brücke ist den Erdbebenlasten entsprechend dimensioniert. Die Brücke ist mittels einer Führungsschiene mit den Hallensäulen verbunden. Zur Arretierung besitzt die Brücke zwei Bremsen sowie Befestigungsmöglichkeiten zur Fixierung am Hallenboden (Schwerlastdübel). Montage und Demontage nach Betriebsanleitung.
</t>
    </r>
    <r>
      <rPr>
        <sz val="8"/>
        <color rgb="FFFF0000"/>
        <rFont val="Arial"/>
        <family val="2"/>
      </rPr>
      <t xml:space="preserve">The bridge is dimensioned according to earthquake loads. The bridge is connected to the Hall columns by means of a guide rail. The bridge has two brakes as well as fixing options for fixation on the floor of the hall (heavy duty dowel). Assembly and disassembly according to operating instructions. </t>
    </r>
  </si>
  <si>
    <r>
      <t xml:space="preserve">Erdbeben während Ruheposition (0,8g in alle Richtungen)
</t>
    </r>
    <r>
      <rPr>
        <sz val="8"/>
        <color rgb="FFFF0000"/>
        <rFont val="Arial"/>
        <family val="2"/>
      </rPr>
      <t>earthquake during stow position (0.8g in any direction)</t>
    </r>
  </si>
  <si>
    <r>
      <t xml:space="preserve">Die Brücke ist den Erdbebenlasten entsprechend dimensioniert. Die Brücke ist mittels einer Führungsschiene mit den Hallensäulen verbunden. Zur Arretierung besitzt die Brücke zwei Bremsen. In den Endlagen (Ruheposition) ist die Brücke am Hallenboden zu fixieren (Schwerlastdübel). 
</t>
    </r>
    <r>
      <rPr>
        <sz val="8"/>
        <color rgb="FFFF0000"/>
        <rFont val="Arial"/>
        <family val="2"/>
      </rPr>
      <t xml:space="preserve">The bridge is dimensioned according to earthquake loads. The bridge is connected to the Hall columns by means of a guide rail. The bridge has two brakes.  In the end positions (rest position), the bridge has to be fixed on the floor of the hall (heavy duty dowel). operating instructions. </t>
    </r>
  </si>
  <si>
    <t>10.4</t>
  </si>
  <si>
    <r>
      <t xml:space="preserve">verfahrbare Brücke, Treppe und Leiter an der Plattform
</t>
    </r>
    <r>
      <rPr>
        <sz val="8"/>
        <color rgb="FFFF0000"/>
        <rFont val="Arial"/>
        <family val="2"/>
      </rPr>
      <t>movable bridge, stair and ladder on the platform</t>
    </r>
  </si>
  <si>
    <r>
      <t xml:space="preserve">Risiko durch stolpern 
</t>
    </r>
    <r>
      <rPr>
        <sz val="8"/>
        <color rgb="FFFF0000"/>
        <rFont val="Arial"/>
        <family val="2"/>
      </rPr>
      <t>Risk of stumbling through</t>
    </r>
  </si>
  <si>
    <r>
      <t xml:space="preserve">Begehen von Treppen, Leitern und Podesten
</t>
    </r>
    <r>
      <rPr>
        <sz val="8"/>
        <color rgb="FFFF0000"/>
        <rFont val="Arial"/>
        <family val="2"/>
      </rPr>
      <t>Walk stairs, ladders and platforms</t>
    </r>
  </si>
  <si>
    <r>
      <t xml:space="preserve">Sämtliche Komponenten sind nach den geforderten Sicherheitsrichtlinien ausgelegt und gefertigt (OSHA-Norm). Das Tragen von Sicherheitsschuhen ist obligatorisch.
</t>
    </r>
    <r>
      <rPr>
        <sz val="8"/>
        <color rgb="FFFF0000"/>
        <rFont val="Arial"/>
        <family val="2"/>
      </rPr>
      <t xml:space="preserve">All components are designed and manufactured according to the required safety guidelines (OSHA standard). Wearing safety shoes is compulsory. </t>
    </r>
  </si>
  <si>
    <t>OSHA 1910.23</t>
  </si>
  <si>
    <t>10.5</t>
  </si>
  <si>
    <r>
      <t xml:space="preserve">Risiko durch Absturz 
</t>
    </r>
    <r>
      <rPr>
        <sz val="8"/>
        <color rgb="FFFF0000"/>
        <rFont val="Arial"/>
        <family val="2"/>
      </rPr>
      <t>Risk of fall</t>
    </r>
  </si>
  <si>
    <r>
      <t xml:space="preserve">Arbeiten auf der Brücke
</t>
    </r>
    <r>
      <rPr>
        <sz val="8"/>
        <color rgb="FFFF0000"/>
        <rFont val="Arial"/>
        <family val="2"/>
      </rPr>
      <t>work on the bridge</t>
    </r>
  </si>
  <si>
    <r>
      <t xml:space="preserve">Die Brücke besitzt Sicherheitsgeländer sowie rutschhemmende Beläge. Zum Auf- und Abstieg ist PSA (Sicherheitsgurt) sowie ein Höhensicheheitsgerät zu verwenden. Wartungsarbeiten auf der Brücke nur durch speziell unterwiesenes Personal. Achtung: Auf Wunsch von LSST (Spec. 4.7.3) sind keine Fußschutzleisten vorhanden. Zur Nutzung der Leiter ist diese und die Klappe in Brückenmitte mittels Rastbolzen zu sichern. Befestigungsmöglichkeiten für zusätzliche Absturzsicherungen sind an der Brückenstruktur vorhanden. Das Tragen von Sicherheitsschuhen und Helm ist obligatorisch.
</t>
    </r>
    <r>
      <rPr>
        <sz val="8"/>
        <color rgb="FFFF0000"/>
        <rFont val="Arial"/>
        <family val="2"/>
      </rPr>
      <t xml:space="preserve">The bridge has safety rails as well as anti-slip pads. For the ascent and descent, use PSA (safety belt) as well as an altitude safety device. Maintenance work on the bridge only by specially instructed personnel. Attention: There are no foot protection strips available at the request of LSST (Spec. 4.7.3). In order to use the ladder, this and the flap must be secured in the center of the bridge by means of locking bolts. Attachments for additional fall arrestors are provided on the bridge structure. Wearing safety shoes and helmet is obligatory.  
</t>
    </r>
  </si>
  <si>
    <r>
      <t xml:space="preserve">Plattform M1M3
</t>
    </r>
    <r>
      <rPr>
        <sz val="8"/>
        <color rgb="FFFF0000"/>
        <rFont val="Arial"/>
        <family val="2"/>
      </rPr>
      <t>platform M1M3</t>
    </r>
  </si>
  <si>
    <r>
      <t xml:space="preserve">Arbeiten auf der Plattform
</t>
    </r>
    <r>
      <rPr>
        <sz val="8"/>
        <color rgb="FFFF0000"/>
        <rFont val="Arial"/>
        <family val="2"/>
      </rPr>
      <t>work on the platform</t>
    </r>
  </si>
  <si>
    <r>
      <t xml:space="preserve">Die Plattform besitzt Sicherheitsgeländer sowie rutschhemmende Beläge (OSHA-Norm). Der Auf- und Abstieg erfolgt über eine fixierte Treppe. Notabstieg über eine Leiter. Arbeiten auf der Plattform nur nach vollständer Errichtung (geschlossener Kreis). Das Tragen von Sicherheitsschuhen und Helm ist obligatorisch.
</t>
    </r>
    <r>
      <rPr>
        <sz val="8"/>
        <color rgb="FFFF0000"/>
        <rFont val="Arial"/>
        <family val="2"/>
      </rPr>
      <t xml:space="preserve">The platform has safety and anti-slip pads (OSHA standard). The ascent and descent is via a fixed staircase. Emergency descent over a ladder. Works on the platform only after full erection (closed circle). Wearing safety shoes and helmet is obligatory. </t>
    </r>
  </si>
  <si>
    <t>10.10</t>
  </si>
  <si>
    <r>
      <t xml:space="preserve">Beschädigung des Spiegels
</t>
    </r>
    <r>
      <rPr>
        <sz val="8"/>
        <color rgb="FFFF0000"/>
        <rFont val="Arial"/>
        <family val="2"/>
      </rPr>
      <t>Mirror damage</t>
    </r>
  </si>
  <si>
    <r>
      <t xml:space="preserve">Balanceverlust oder Rutschgefahr auf Brücke und Plattform
</t>
    </r>
    <r>
      <rPr>
        <sz val="8"/>
        <color rgb="FFFF0000"/>
        <rFont val="Arial"/>
        <family val="2"/>
      </rPr>
      <t xml:space="preserve">Personnel loss of balance or slippage while on the bridge or on platform </t>
    </r>
  </si>
  <si>
    <r>
      <t xml:space="preserve">Plattform und Brücke besitzen Sicherheitsgeländer sowie rutschhemmende Beläge bzw. Sicherheitsroste. Um den Spiegel herum befindet sich ein geschlossener Spiegelschutzring aus GFK- und Gummi Komponenten.
</t>
    </r>
    <r>
      <rPr>
        <sz val="8"/>
        <color rgb="FFFF0000"/>
        <rFont val="Arial"/>
        <family val="2"/>
      </rPr>
      <t xml:space="preserve">The platform and the bridge have safety railing as well as anti-slip pads and safety grids. Around the mirror is a closed mirror protection ring made of GRP and rubber components.  </t>
    </r>
  </si>
  <si>
    <r>
      <t xml:space="preserve">Tücher / Schwämme (andere Gegenstände …) fallen wegen schwieriger Handhabung oder glatter Oberflächen auf den Spiegel herab 
</t>
    </r>
    <r>
      <rPr>
        <sz val="8"/>
        <color rgb="FFFF0000"/>
        <rFont val="Arial"/>
        <family val="2"/>
      </rPr>
      <t xml:space="preserve">Mops dropped on the mirror due to difficult handling and slippery surface </t>
    </r>
  </si>
  <si>
    <r>
      <t xml:space="preserve">Mops werden vor dem Gebrauch kontrolliert, um jedes Metallelement zu entfernen / zu bedecken. Sicherheits-Lanyard wird getestet, um sie wiederherzustellen, wenn nötig. Mops wird sehr leicht und an das Personal angeschlossen werden.
</t>
    </r>
    <r>
      <rPr>
        <sz val="8"/>
        <color rgb="FFFF0000"/>
        <rFont val="Arial"/>
        <family val="2"/>
      </rPr>
      <t>Mops will be inspected before use to remove/cover any metal element. Safety lanyard will be tested to recover them if needed. Mops will be very light and attached to the personnel.</t>
    </r>
  </si>
  <si>
    <r>
      <t xml:space="preserve">Luftmesser beschädigt Spiegel beim Zustellen 
</t>
    </r>
    <r>
      <rPr>
        <sz val="8"/>
        <color rgb="FFFF0000"/>
        <rFont val="Arial"/>
        <family val="2"/>
      </rPr>
      <t xml:space="preserve">The air knife damages the mirror during deployment </t>
    </r>
  </si>
  <si>
    <r>
      <t xml:space="preserve">Wascharm ist in oberer Lage abgebolzt. Diese Sicherheitsstellung wird von der Steuerung abgefragt, bevor der Schwenkmechanismus arbeiten kann.
</t>
    </r>
    <r>
      <rPr>
        <sz val="8"/>
        <color rgb="FFFF0000"/>
        <rFont val="Arial"/>
        <family val="2"/>
      </rPr>
      <t>Wash arm has a safety bolt in upper position. This safety mechanism is enquired from control bevor swiveiling could start.</t>
    </r>
  </si>
  <si>
    <r>
      <t xml:space="preserve">Luftmesser beschädigt Spiegel beim Absenken des Arms 
</t>
    </r>
    <r>
      <rPr>
        <sz val="8"/>
        <color rgb="FFFF0000"/>
        <rFont val="Arial"/>
        <family val="2"/>
      </rPr>
      <t xml:space="preserve">The air knife damages the mirror during lowering of boom </t>
    </r>
  </si>
  <si>
    <r>
      <t xml:space="preserve">Das Luftmesser ist mit fest einstellbaren mechanischen Anschlägen ausgelegt, um den vertikalen Bewegungsbereich zu begrenzen.
</t>
    </r>
    <r>
      <rPr>
        <sz val="8"/>
        <color rgb="FF00B0F0"/>
        <rFont val="Arial"/>
        <family val="2"/>
      </rPr>
      <t>Gummipuffer</t>
    </r>
    <r>
      <rPr>
        <sz val="8"/>
        <color theme="1"/>
        <rFont val="Arial"/>
        <family val="2"/>
      </rPr>
      <t xml:space="preserve">
</t>
    </r>
    <r>
      <rPr>
        <sz val="8"/>
        <color rgb="FFFF0000"/>
        <rFont val="Arial"/>
        <family val="2"/>
      </rPr>
      <t>The air knife is design with mechanical stops to limit the vertical movement range.</t>
    </r>
  </si>
  <si>
    <r>
      <t xml:space="preserve">Brücke bewegt sich über den Spigel während Luftmesser im Einsatz 
</t>
    </r>
    <r>
      <rPr>
        <sz val="8"/>
        <color rgb="FFFF0000"/>
        <rFont val="Arial"/>
        <family val="2"/>
      </rPr>
      <t>The bridge is moved above mirror while air knife in operation</t>
    </r>
  </si>
  <si>
    <r>
      <t xml:space="preserve">Die Brücke wird längs der Beschichtungskammer vor dem Entfalten des Luftmessers gelagert und wird während des abschließenden Spülens nicht benötigt. Die Brücke ist mit Bremsen ausgestattet, um jede versehentliche Bewegung zu stoppen.
</t>
    </r>
    <r>
      <rPr>
        <sz val="8"/>
        <color rgb="FFFF0000"/>
        <rFont val="Arial"/>
        <family val="2"/>
      </rPr>
      <t>The bridge is stored along the coating chamber before deployment of the air knife and is not needed during final rinse. The bridge is equipped with brakes to stop any accidental motion.</t>
    </r>
  </si>
  <si>
    <r>
      <t xml:space="preserve">Luftmesser beschädigt den Spiegel weil Wagen nicht in unterer Endlage
</t>
    </r>
    <r>
      <rPr>
        <sz val="8"/>
        <color rgb="FFFF0000"/>
        <rFont val="Arial"/>
        <family val="2"/>
      </rPr>
      <t xml:space="preserve">The air knife damages the mirror because the mirror cart is not set at lowest elevation </t>
    </r>
  </si>
  <si>
    <t>A. Langer  
LSST</t>
  </si>
  <si>
    <r>
      <t xml:space="preserve">Der Spiegelwagen ist für die Entfernung der Zelle von der Teleskophalterung auf die niedrigste Höhe eingestellt. Plattform um Spiegelzelle kann nicht gebaut werden, wenn sich die Zelle nicht in der untersten vertikalen Position befindet. Der Wagen wird optisch angezeigt, wenn er sich auf seiner untersten Position befindet.
</t>
    </r>
    <r>
      <rPr>
        <sz val="8"/>
        <color rgb="FFFF0000"/>
        <rFont val="Arial"/>
        <family val="2"/>
      </rPr>
      <t>Mirror cart is set to lowest elevation for removal of cell from telescope mount. Platform around mirror cell can not be built if cell is not at lowest vertical position. The cart will indicate visually when it is on its lowest position.</t>
    </r>
  </si>
  <si>
    <r>
      <t xml:space="preserve">Brücke neigt sich oder koippt, so dass Spiegelkontakt oder Herabfallen von Personal </t>
    </r>
    <r>
      <rPr>
        <i/>
        <sz val="8"/>
        <color theme="1"/>
        <rFont val="Arial"/>
        <family val="2"/>
      </rPr>
      <t>(oder Gegenständen!)</t>
    </r>
    <r>
      <rPr>
        <sz val="8"/>
        <color theme="1"/>
        <rFont val="Arial"/>
        <family val="2"/>
      </rPr>
      <t xml:space="preserve"> auf den Spiegel 
</t>
    </r>
    <r>
      <rPr>
        <sz val="8"/>
        <color rgb="FFFF0000"/>
        <rFont val="Arial"/>
        <family val="2"/>
      </rPr>
      <t xml:space="preserve">The bridge tilts or tips over with the possibility of striking the mirror or personnel falling on the mirror </t>
    </r>
  </si>
  <si>
    <r>
      <t xml:space="preserve">Die Brücke ist den Vorgaben entsprechend dimensioniert. Die Brücke ist mittels einer Führungsschiene mit den Hallensäulen verbunden. Zur Arretierung besitzt die Brücke zwei Bremsen sowie Befestigungsmöglichkeiten zur Fixierung am Hallenboden (Schwerlastdübel). Sämtliche Schraubverbindungen sind mit Loctite 243 gesichert. Mobile Komponenten sind mit Gummiprotektoren versehen bzw. mittels Fangseil gesichert. Befestigungmöglichkeiten für Absturzsicherungen (PSA) sind vorhanden.
</t>
    </r>
    <r>
      <rPr>
        <sz val="8"/>
        <color rgb="FFFF0000"/>
        <rFont val="Arial"/>
        <family val="2"/>
      </rPr>
      <t>The bridge is dimensioned according to the specifications. The bridge is connected to the Hall columns by means of a guide rail. The bridge has two brakes as well as fixing options for fixation on the floor of the hall (heavy duty dowel). All screw connections are secured with Loctite 243. Mobile components are fitted with rubber protectors or secured by means of a safety rope. Fastening options for fall arrestors (PSA) are available.</t>
    </r>
  </si>
  <si>
    <r>
      <t xml:space="preserve">Wascharm fährt vertikal nach unten, während sich der Ausleger noch nicht in Endposition zentrisch über dem Spiegel befindet.
</t>
    </r>
    <r>
      <rPr>
        <sz val="8"/>
        <color rgb="FFFF0000"/>
        <rFont val="Arial"/>
        <family val="2"/>
      </rPr>
      <t>Wash arm moves vertically downwards when the boom is not yet in end position centrally above the mirror</t>
    </r>
  </si>
  <si>
    <r>
      <t xml:space="preserve">Die Endposition "Ausleger zentrisch über dem Spiegel" wird mechanisch gesichert. Diese Stellung wird von der Steuerung abgefragt.
</t>
    </r>
    <r>
      <rPr>
        <sz val="8"/>
        <color rgb="FFFF0000"/>
        <rFont val="Arial"/>
        <family val="2"/>
      </rPr>
      <t>The end position "boom centric above mirror" is mechanically secured. This position is checked from the  control.</t>
    </r>
  </si>
  <si>
    <t>d</t>
  </si>
  <si>
    <r>
      <t xml:space="preserve">Hubeinrichtung versagt.
</t>
    </r>
    <r>
      <rPr>
        <sz val="8"/>
        <color rgb="FFFF0000"/>
        <rFont val="Arial"/>
        <family val="2"/>
      </rPr>
      <t>Lifting unit fails</t>
    </r>
  </si>
  <si>
    <r>
      <t xml:space="preserve">Die Hubeinrichtiung wird als Hubwerk spezifiziert und mit allen notwendigen Sicherheitskriterien ausgewählt. Der Hubweg wird zusätzlich durch einen fest einstellbaren Anschlag begrenzt.
</t>
    </r>
    <r>
      <rPr>
        <sz val="8"/>
        <color rgb="FFFF0000"/>
        <rFont val="Arial"/>
        <family val="2"/>
      </rPr>
      <t>Lifting unit is specificed as hoist and selected with considering all safety criterias. The lifting path is limited through a fixed, adjstable endblock</t>
    </r>
  </si>
  <si>
    <r>
      <t xml:space="preserve">Ausleger- und Wascharmkonstruktion bewegt sich unzulässig. Dadurch kommt es zu Berührungen des Spiegel
</t>
    </r>
    <r>
      <rPr>
        <sz val="8"/>
        <color rgb="FFFF0000"/>
        <rFont val="Arial"/>
        <family val="2"/>
      </rPr>
      <t>boom and wash arm construction moves unrealiably and touches the mirror</t>
    </r>
    <r>
      <rPr>
        <sz val="8"/>
        <color theme="1"/>
        <rFont val="Arial"/>
        <family val="2"/>
      </rPr>
      <t>.</t>
    </r>
  </si>
  <si>
    <r>
      <t xml:space="preserve">Die Ausleger und der Wascharm werden als Fachwerkkonstruktion leicht und steif ausgeführt. Dadurch maximale Steifigkeit bei minimalen Gewicht. Es erfolgt eine Geweichtsverlagerung der Hubeinrichtung an den Fußpunkt des Auslegers, um die Kopflastigkeit zu verringern. Das System wird bei VA aufgebaut und getestet.
</t>
    </r>
    <r>
      <rPr>
        <sz val="8"/>
        <color rgb="FFFF0000"/>
        <rFont val="Arial"/>
        <family val="2"/>
      </rPr>
      <t>The boom and wash arm made as a frame structure light and stiff. Therefore maximum stiffness with minimum weight. Weight of lifting unit is transfered to foot point of boom to remove top-heaviness. System is built and tested at VA site.</t>
    </r>
  </si>
  <si>
    <t>DIN EN ISO 12100 (Punkt 6.4); EN 13001-1:2015-04; EN 13001-3-1+A1:2013-07; EN 13001-3-2:2014-08</t>
  </si>
  <si>
    <r>
      <t xml:space="preserve">Die Spritzvohänge schleifen bei Abgesenktem Wascharm auf der Spiegeloberfläche
</t>
    </r>
    <r>
      <rPr>
        <sz val="8"/>
        <color rgb="FFFF0000"/>
        <rFont val="Arial"/>
        <family val="2"/>
      </rPr>
      <t>The spraying curtains grind/touch the mirror surface when wash arm is lowered</t>
    </r>
  </si>
  <si>
    <r>
      <t xml:space="preserve">Die Spritzvorhänge werden aus einem weichen Material gefertigt.
</t>
    </r>
    <r>
      <rPr>
        <sz val="8"/>
        <color rgb="FFFF0000"/>
        <rFont val="Arial"/>
        <family val="2"/>
      </rPr>
      <t>Spraying curtains are made of soft material</t>
    </r>
  </si>
  <si>
    <r>
      <t xml:space="preserve">Ausleger- und Wascharmkonstruktion bewegt sich unzulässig. Dadurch kommt es zu Berührungen des Spiegel.
</t>
    </r>
    <r>
      <rPr>
        <sz val="8"/>
        <color rgb="FFFF0000"/>
        <rFont val="Arial"/>
        <family val="2"/>
      </rPr>
      <t>Boom and wash arm construction moves inadmissibly. This results in contact with the mirror.</t>
    </r>
  </si>
  <si>
    <r>
      <t xml:space="preserve">Die Ausleger und der Wascharm werden als Fachwerkkonstruktion leicht und steif ausgeführt. Dadurch maximale Steifigkeit bei minimalen Gewicht. Es erfolgt eine Geweichtsverlagerung der Hubeinrichtung an den Fußpunkt des Auslegers, um die Kopflastigkeit zu verringern. Das System wird bei VA aufgebaut und getestet.
</t>
    </r>
    <r>
      <rPr>
        <sz val="8"/>
        <color rgb="FFFF0000"/>
        <rFont val="Arial"/>
        <family val="2"/>
      </rPr>
      <t>The cantilevers and the wash arm are designed to be lightweight and stiff. This allows maximum stiffness with minimum weight. A displacement of the lifting device of the lifting device to the base of the boom is carried out in order to reduce the head load. The system is set up and tested at VA.</t>
    </r>
  </si>
  <si>
    <t>Die Ausleger und der Wascharm werden als Fachwerkkonstruktion leicht und steif ausgeführt. Dadurch maximale Steifigkeit bei minimalen Gewicht. Es erfolgt eine Geweichtsverlagerung der Hubeinrichtung an den Fußpunkt des Auslegers, um die Kopflastigkeit zu verringern. Das System wird bei VA aufgebaut und getestet.</t>
  </si>
  <si>
    <r>
      <t xml:space="preserve">Die Spritzvorhänge schleifen bei Abgesenktem Wascharm auf der Spiegeloberfläche.
</t>
    </r>
    <r>
      <rPr>
        <sz val="8"/>
        <color rgb="FFFF0000"/>
        <rFont val="Arial"/>
        <family val="2"/>
      </rPr>
      <t>The spray curtains are sanded on the mirror surface when the wash arm is lowered.</t>
    </r>
  </si>
  <si>
    <r>
      <t xml:space="preserve">Die Spritzvorhänge werden aus einem weichen Material gefertigt.
</t>
    </r>
    <r>
      <rPr>
        <sz val="8"/>
        <color rgb="FFFF0000"/>
        <rFont val="Arial"/>
        <family val="2"/>
      </rPr>
      <t>The spray curtains are made of a soft material.</t>
    </r>
  </si>
  <si>
    <t>Die Spritzvorhänge werden aus einem weichen Material gefertigt.</t>
  </si>
  <si>
    <r>
      <t xml:space="preserve">Durch sich lösende und herabfallende Teile oder Verbindungselemente kommt es zu einer Beschädigung der Spiegeloberfläche.
</t>
    </r>
    <r>
      <rPr>
        <sz val="8"/>
        <color rgb="FFFF0000"/>
        <rFont val="Arial"/>
        <family val="2"/>
      </rPr>
      <t>Detachment and falling parts or connecting elements damage the mirror surface.</t>
    </r>
  </si>
  <si>
    <r>
      <t xml:space="preserve">Alle Verbindungselemnte werden mit Schraubensicherung gegen unbeabsichtigtes lösen gesichert (Loctite).
</t>
    </r>
    <r>
      <rPr>
        <sz val="8"/>
        <color rgb="FFFF0000"/>
        <rFont val="Arial"/>
        <family val="2"/>
      </rPr>
      <t>All connecting elements are secured with a screw lock to prevent uninentional unscrewing</t>
    </r>
  </si>
  <si>
    <t>2.1</t>
  </si>
  <si>
    <r>
      <t xml:space="preserve">elektrische Installation an der kompletten Anlage
</t>
    </r>
    <r>
      <rPr>
        <sz val="8"/>
        <color rgb="FFFF0000"/>
        <rFont val="Arial"/>
        <family val="2"/>
      </rPr>
      <t>electrical installation in entire plant</t>
    </r>
  </si>
  <si>
    <r>
      <t xml:space="preserve">Risiko durch direkten elektrischen Kontakt
</t>
    </r>
    <r>
      <rPr>
        <sz val="8"/>
        <color rgb="FFFF0000"/>
        <rFont val="Arial"/>
        <family val="2"/>
      </rPr>
      <t>Risks by direct contact to electrical circuits</t>
    </r>
  </si>
  <si>
    <r>
      <t xml:space="preserve">Berührung elektrisch leitender Teile, freiliegender Steckverbinder
</t>
    </r>
    <r>
      <rPr>
        <sz val="8"/>
        <color rgb="FFFF0000"/>
        <rFont val="Arial"/>
        <family val="2"/>
      </rPr>
      <t>contact with electroconducitve parts, exposed plug connector</t>
    </r>
  </si>
  <si>
    <t>M. Smolke</t>
  </si>
  <si>
    <r>
      <t xml:space="preserve">- Schutzmaßnahmen gegen elektrischen Schlag nach  IEC 60204-1:2005-10 oder NFPA 79:2015-00 anwenden
- elektrisch aktive Teile sind fingersicher abgedeckt
- Hinweis in Betriebsanleitung: Arbeiten an elektrischer Ausrüstung nur durch Elektrofachkraft oder elektrotechnisch unterwiesener Person! Arbeiten an elektr. Ausrüstung nur bei abgeschalteten und gesicherten Netzeinspeisungen, PSA
</t>
    </r>
    <r>
      <rPr>
        <sz val="8"/>
        <color rgb="FFFF0000"/>
        <rFont val="Arial"/>
        <family val="2"/>
      </rPr>
      <t xml:space="preserve">safety measures to prevent electric shock acc. to IEC 60204-1:2005-10 or NFPA 79:2015-00
electrically active parts or covered finger-prove
note in instruction manual: work on electrical equipment only by electrical experts or electro-technically trained staff, work on electrical equipment only wenn power is turned off and secured, use personal protective equipment
</t>
    </r>
  </si>
  <si>
    <t>EN 60204-1
DIN EN ISO 13849</t>
  </si>
  <si>
    <r>
      <t xml:space="preserve">Verwendung zugelassener und geprüfter, fingersicherer  Bauteile, geschultes Fachpersonal, Arbeiten an elektr. Ausrüstung nur bei abgeschalteten und gesicherten Netzeinspeisungen, PSA, Hinweis in BA
</t>
    </r>
    <r>
      <rPr>
        <sz val="8"/>
        <color rgb="FFFF0000"/>
        <rFont val="Arial"/>
        <family val="2"/>
      </rPr>
      <t>- use of certified and allow, finger-prove elements or protective covers, 
note in instruction manual: work on electrical equipment only by electrical experts or electro-technically trained staff, work on electrical equipment only wenn power is turned off and secured, use personal protective equipment</t>
    </r>
  </si>
  <si>
    <t>M. Smolke
C. Alschner</t>
  </si>
  <si>
    <t>2.2</t>
  </si>
  <si>
    <r>
      <t xml:space="preserve">Risiko durch indirekten elektrischen Kontakt
</t>
    </r>
    <r>
      <rPr>
        <sz val="8"/>
        <color rgb="FFFF0000"/>
        <rFont val="Arial"/>
        <family val="2"/>
      </rPr>
      <t>Risks by indirect contact to electrical circuits</t>
    </r>
  </si>
  <si>
    <r>
      <t xml:space="preserve">Berührung elektrisch leitender Teile, elektrostatisch geladener Teile
</t>
    </r>
    <r>
      <rPr>
        <sz val="8"/>
        <color rgb="FFFF0000"/>
        <rFont val="Arial"/>
        <family val="2"/>
      </rPr>
      <t>contact with electroconducitve parts, electrostatically loaded parts,</t>
    </r>
  </si>
  <si>
    <r>
      <t xml:space="preserve">- Schutzmaßnahmen gegen elektrischen Schlag nach IEC 60204-1:2005-10 oder NFPA 79:2015-00 anwenden!
Verwendung zugelassener und geprüfter, fingersicherer  Bauteile oder Schutzabdeckungen, durchgängiges Erdungssystem
- Hinweis in Betriebsanleitung: Arbeiten an elektrischer Ausrüstung nur durch Elektrofachkraft oder elektrotechnisch unterwiesener Person!
Arbeiten an elektr. Ausrüstung nur bei abgeschalteten und gesicherten Netzeinspeisungen, PSA
</t>
    </r>
    <r>
      <rPr>
        <sz val="8"/>
        <color rgb="FFFF0000"/>
        <rFont val="Arial"/>
        <family val="2"/>
      </rPr>
      <t>safety measures to prevent electric shock acc. to IEC 60204-1:2005-10 or NFPA 79:2015-00
- use of certified and allow, finger-prove elements or protective covers, continous earting systems
note in instruction manual: work on electrical equipment only by electrical experts or electro-technically trained staff, work on electrical equipment only wenn power is turned off and secured, use personal protective equipment</t>
    </r>
  </si>
  <si>
    <r>
      <t xml:space="preserve">Verwendung zugelassener und geprüfter, fingersicherer  Bauteile oder Schutzabdeckungen, durchgängiges Erdungssystem, geschultes Fachpersonal, Arbeiten an elektr. Ausrüstung nur bei abgeschalteten und gesicherten Netzeinspeisungen, PSA, Hinweis in BA
</t>
    </r>
    <r>
      <rPr>
        <sz val="8"/>
        <color rgb="FFFF0000"/>
        <rFont val="Arial"/>
        <family val="2"/>
      </rPr>
      <t>- use of certified and allow, finger-prove elements or protective covers, continous earting systems
note in instruction manual: work on electrical equipment only by electrical experts or electro-technically trained staff, work on electrical equipment only wenn power is turned off and secured, use personal protective equipment</t>
    </r>
  </si>
  <si>
    <t>2.5</t>
  </si>
  <si>
    <r>
      <t xml:space="preserve">Risiko durch Kurzschluss, Überlastung
</t>
    </r>
    <r>
      <rPr>
        <sz val="8"/>
        <color rgb="FFFF0000"/>
        <rFont val="Arial"/>
        <family val="2"/>
      </rPr>
      <t>Risks by short-circuit, overload</t>
    </r>
  </si>
  <si>
    <r>
      <t xml:space="preserve">Fehlersituation, Fehlbedienung, Alterung von Anlagenteilen, Fremdeinwirkung (Wasser, Nagetiere)
</t>
    </r>
    <r>
      <rPr>
        <sz val="8"/>
        <color rgb="FFFF0000"/>
        <rFont val="Arial"/>
        <family val="2"/>
      </rPr>
      <t>fault situation, faulty operation, aging of system components, external influence (water, rodence)</t>
    </r>
  </si>
  <si>
    <r>
      <t xml:space="preserve">Sicherung bzw. Überlastschutz für die Energiezufuhr im vorgelagerten Schaltschrank (siehe Schaltplan --&gt; Dokumentationsunterlagen);
Verwendung zugelassener und geprüfter, fingersicherer  Bauteile, Elektroinstallation in geschlossenen Metallgefäßen und Kabeltrassen, geschultes Fachpersonal, Arbeiten an elektr. Ausrüstung nur bei abgeschalteten und gesicherten Netzeinspeisungen, PSA, Hinweis in BA
</t>
    </r>
    <r>
      <rPr>
        <sz val="8"/>
        <color rgb="FFFF0000"/>
        <rFont val="Arial"/>
        <family val="2"/>
      </rPr>
      <t xml:space="preserve">security / overload protection for energy supply from  upstream control cabinet (see schematic diagram --&gt; documentation);
 use of authorized and  certified, finger-save parts, 
electrical sinstallation in closed metal container and cable trays,
 trained staff, work on electrical equipment with turned-off and secured main switch MB2, personal protective equipment, information in safety manual </t>
    </r>
  </si>
  <si>
    <t>7.1</t>
  </si>
  <si>
    <r>
      <t xml:space="preserve">Dort wo die Substanzen verwendet oder aufbewahrt werden und die Transportwege dazwischen
</t>
    </r>
    <r>
      <rPr>
        <sz val="8"/>
        <color rgb="FFFF0000"/>
        <rFont val="Arial"/>
        <family val="2"/>
      </rPr>
      <t xml:space="preserve">Locations where substances were applied or storaged and transportation routes </t>
    </r>
  </si>
  <si>
    <r>
      <t xml:space="preserve">Risiko durch Emmission gefährlicher Stoffe
</t>
    </r>
    <r>
      <rPr>
        <sz val="8"/>
        <color rgb="FFFF0000"/>
        <rFont val="Arial"/>
        <family val="2"/>
      </rPr>
      <t>risk related to emissions of hazardous substances</t>
    </r>
  </si>
  <si>
    <r>
      <t xml:space="preserve">Austritt/Herunterfallen von Chemikalien während der Vorbereitung oder bei der Benutzung auf Höhen
</t>
    </r>
    <r>
      <rPr>
        <sz val="8"/>
        <color rgb="FFFF0000"/>
        <rFont val="Arial"/>
        <family val="2"/>
      </rPr>
      <t xml:space="preserve">Dropping of chemical container during preparation or use from a higher level </t>
    </r>
  </si>
  <si>
    <r>
      <t xml:space="preserve">Die Vorbereitung erfolgt mit chemischem Schutz in der Nähe der geeigneten Bodenentwässerung. Verschüttungen werden in diesem Bereich enthalten sein und werden nach der Entsorgung Verfahren entfernt werden.
</t>
    </r>
    <r>
      <rPr>
        <sz val="8"/>
        <color rgb="FFFF0000"/>
        <rFont val="Arial"/>
        <family val="2"/>
      </rPr>
      <t>Preparation will be done with chemical protection near the adequate floor drainage. Spills will be contained to this area and will be removed using the waste disposal procedures.</t>
    </r>
  </si>
  <si>
    <t>7.4</t>
  </si>
  <si>
    <r>
      <t xml:space="preserve">Risiko durch chemische Vergiftung oder Verätzung
</t>
    </r>
    <r>
      <rPr>
        <sz val="8"/>
        <color rgb="FFFF0000"/>
        <rFont val="Arial"/>
        <family val="2"/>
      </rPr>
      <t>risk of human toxication or chemical burn</t>
    </r>
  </si>
  <si>
    <r>
      <t xml:space="preserve">Gas- (Dampf-) Konzentration über der Spiegelmitte, die zur Bewusstlosigkeit führt 
</t>
    </r>
    <r>
      <rPr>
        <sz val="8"/>
        <color rgb="FFFF0000"/>
        <rFont val="Arial"/>
        <family val="2"/>
      </rPr>
      <t xml:space="preserve">Fumes concentrate toward the mirror center causing loss of consciousness for personnel located there </t>
    </r>
  </si>
  <si>
    <r>
      <t xml:space="preserve">Benutzen Sie lokale Ventilatoren, um Bereich nahe dem Spiegel und innerhalb der Zelle zu spülen, um Dämpfekonzentration zu vermeiden. Dämpfe werden in Richtung Abluftventilatoren nach außen geleitet. Chemische Vorbereitung für das Mischen von Chemikalien vor dem Beginn des Strippens.
</t>
    </r>
    <r>
      <rPr>
        <sz val="8"/>
        <color rgb="FFFF0000"/>
        <rFont val="Arial"/>
        <family val="2"/>
      </rPr>
      <t>Use of local fans to flush area near the mirror and inside the cell to avoid fumes concentration. Fumes will be directed towards exhaust fans to the outside. Include chemical preparation area for mixing chemicals prior to the start of stripping.</t>
    </r>
  </si>
  <si>
    <r>
      <t xml:space="preserve">Hautkontakt mit Salzsäure oder anderen Materialen wären der "Spiegelreinigung" wegen ungeeigneter PSU 
</t>
    </r>
    <r>
      <rPr>
        <sz val="8"/>
        <color rgb="FFFF0000"/>
        <rFont val="Arial"/>
        <family val="2"/>
      </rPr>
      <t xml:space="preserve">Skin contact with hydrochloric acid or other chemicals used during coating process due to insufficient protection </t>
    </r>
  </si>
  <si>
    <r>
      <t xml:space="preserve">Das Personal wird geschult, um chemische Ausrüstung angemessen zu verwenden, wenn erforderlich während des Beschichtungsprozesses. Spülstation und Duschstationen werden im Beschichtungsbereich zur Verfügung stehen.
</t>
    </r>
    <r>
      <rPr>
        <sz val="8"/>
        <color rgb="FFFF0000"/>
        <rFont val="Arial"/>
        <family val="2"/>
      </rPr>
      <t>Personnel will be trained to use chemical gear adequately when required during the coating process. Rinse station and shower stations will be available in the coating area.</t>
    </r>
  </si>
  <si>
    <r>
      <t xml:space="preserve">Einatmen giftiger Dämpfe bei der "Spiegelreinigung" wegen ungeeigneter PSU
</t>
    </r>
    <r>
      <rPr>
        <sz val="8"/>
        <color rgb="FFFF0000"/>
        <rFont val="Arial"/>
        <family val="2"/>
      </rPr>
      <t xml:space="preserve">Breathing of toxic fumes during coating process due to insufficient protection </t>
    </r>
    <r>
      <rPr>
        <sz val="8"/>
        <color theme="1"/>
        <rFont val="Arial"/>
        <family val="2"/>
      </rPr>
      <t xml:space="preserve"> 
</t>
    </r>
  </si>
  <si>
    <r>
      <t xml:space="preserve">Das Personal wird dazu ausgebildet sein, Gesichtsmasken und Atemschutzmasken adäquat zu verwenden, wenn dies während des Beschichtungsprozesses erforderlich ist.
</t>
    </r>
    <r>
      <rPr>
        <sz val="8"/>
        <color rgb="FFFF0000"/>
        <rFont val="Arial"/>
        <family val="2"/>
      </rPr>
      <t>Personnel will be trained to use face masks and respirators adequately when required during the coating process.</t>
    </r>
  </si>
  <si>
    <r>
      <t xml:space="preserve">Kalziumkarbonat-Anwendung auf dem Spiegel aus größerer Entfernung, als gewöhnlich üblich 
</t>
    </r>
    <r>
      <rPr>
        <sz val="8"/>
        <color rgb="FFFF0000"/>
        <rFont val="Arial"/>
        <family val="2"/>
      </rPr>
      <t xml:space="preserve">Calcium Carbonate application on mirror at longer distance than usually done </t>
    </r>
  </si>
  <si>
    <r>
      <t xml:space="preserve">Das Personal ist verpflichtet, Atemschutzmasken zu verwenden. Zu untersuchen, wie mögliche Luftgefahren (MSDS-Blatt), die Atemschutz erforderlich. Ein Test wird durchgeführt, um festzustellen, ob Luftgefahr besteht. Mischen mit di-ionisiertem Wasser für flüssige Anwendung möglich.
</t>
    </r>
    <r>
      <rPr>
        <sz val="8"/>
        <color rgb="FFFF0000"/>
        <rFont val="Arial"/>
        <family val="2"/>
      </rPr>
      <t>Personnel will be required to use respirators. To be investigated as possible airborne hazard (MSDS sheet) requiring respirator use. A test will be performed to determine if airborne hazard exists. Possibility to mix with di-ionized water for liquid application.</t>
    </r>
  </si>
  <si>
    <t>8.8</t>
  </si>
  <si>
    <r>
      <t xml:space="preserve">Verlust der Pneumatik kann zu Fehlschaltungen oder unerwarteten Bewegungen führen.
</t>
    </r>
    <r>
      <rPr>
        <sz val="8"/>
        <color rgb="FFFF0000"/>
        <rFont val="Arial"/>
        <family val="2"/>
      </rPr>
      <t>Loss of the pneumatic system can lead to faulty or unexpected movements.</t>
    </r>
  </si>
  <si>
    <r>
      <t xml:space="preserve">Ausfall der Energieversorgung.
</t>
    </r>
    <r>
      <rPr>
        <sz val="8"/>
        <color rgb="FFFF0000"/>
        <rFont val="Arial"/>
        <family val="2"/>
      </rPr>
      <t>Power failure.</t>
    </r>
  </si>
  <si>
    <r>
      <t xml:space="preserve">Alle Pneumatikzylinder sind eigensicher. Bsp: Absteckbolzen ist federnd ausgefahren. Bei Ausfall Pneumatik kann dieser nicht entriegelt werden. Stellung des Bolzens wird abgefragt.
</t>
    </r>
    <r>
      <rPr>
        <sz val="8"/>
        <color rgb="FFFF0000"/>
        <rFont val="Arial"/>
        <family val="2"/>
      </rPr>
      <t>All pneumatic cylinders are intrinsically safe. Ex: Stripping pin has extended resiliently. In the case of a failure pneumatic system, this can not be unlocked. Position of the bolt is interrogated</t>
    </r>
  </si>
  <si>
    <r>
      <t xml:space="preserve">Unkontrollierte Vertikaler Hub- oder Senkbewegung des Wascharms
</t>
    </r>
    <r>
      <rPr>
        <sz val="8"/>
        <color rgb="FFFF0000"/>
        <rFont val="Arial"/>
        <family val="2"/>
      </rPr>
      <t>uncontrolled vertical lifting and lowering movement of wash arm</t>
    </r>
  </si>
  <si>
    <r>
      <t xml:space="preserve">Stromausfall bei Vertikaler Hub- oder Senkbewegung des Wascharms.
</t>
    </r>
    <r>
      <rPr>
        <sz val="8"/>
        <color rgb="FFFF0000"/>
        <rFont val="Arial"/>
        <family val="2"/>
      </rPr>
      <t>Power loss during vertical movement of wash arm</t>
    </r>
  </si>
  <si>
    <r>
      <t xml:space="preserve">Alle Hub- und Senkbewegung werden sofort über das Seilhubgetriebe unterbrochen (Motorbremse).
</t>
    </r>
    <r>
      <rPr>
        <sz val="8"/>
        <color rgb="FFFF0000"/>
        <rFont val="Arial"/>
        <family val="2"/>
      </rPr>
      <t>All lifting and lower movement are instantly interrupted through the rope lift gear (engine brake)</t>
    </r>
  </si>
  <si>
    <t>9.6</t>
  </si>
  <si>
    <r>
      <t xml:space="preserve">Risiko durch mensch-liches Verhalten/ Fehlverhalten
</t>
    </r>
    <r>
      <rPr>
        <sz val="8"/>
        <color rgb="FFFF0000"/>
        <rFont val="Arial"/>
        <family val="2"/>
      </rPr>
      <t>hazards due to human error</t>
    </r>
  </si>
  <si>
    <r>
      <t xml:space="preserve">unbedenklicher und kontaminierter Abfall kann vermischt werden 
</t>
    </r>
    <r>
      <rPr>
        <sz val="8"/>
        <color rgb="FFFF0000"/>
        <rFont val="Arial"/>
        <family val="2"/>
      </rPr>
      <t xml:space="preserve">Mixing of hazardous waste with safe waste during coating process </t>
    </r>
  </si>
  <si>
    <r>
      <t xml:space="preserve">Gefährliche Abfälle werden in separaten, entsprechend zu behandelnden Behältern (unter Verwendung verschiedener Farben für die Behälter) angesammelt.
</t>
    </r>
    <r>
      <rPr>
        <sz val="8"/>
        <color rgb="FFFF0000"/>
        <rFont val="Arial"/>
        <family val="2"/>
      </rPr>
      <t>Hazardous waste will be accumulated in separate bins to be treated accordingly (using different colors for the bins).</t>
    </r>
  </si>
  <si>
    <t>1-1726A-00-000000-00</t>
  </si>
  <si>
    <t>1-1726A</t>
  </si>
  <si>
    <t>=B3</t>
  </si>
  <si>
    <t>on</t>
  </si>
  <si>
    <r>
      <t xml:space="preserve">Messung
</t>
    </r>
    <r>
      <rPr>
        <b/>
        <sz val="8"/>
        <color rgb="FFFF0000"/>
        <rFont val="Arial"/>
        <family val="2"/>
      </rPr>
      <t>test</t>
    </r>
  </si>
  <si>
    <t>?</t>
  </si>
  <si>
    <t>-  Fahrwerke
- Kühlfalle
- Heizer</t>
  </si>
  <si>
    <t>Fehlbedienung bei 
- Service-Betriebsart von Drehantrieb
- Türfahrwerke
- Ansteuerung Kühlfallen
- Ansteuerung Heizer</t>
  </si>
  <si>
    <t>- Für Bedienhandlungen Gefährdungen durch Sicherheitsvorrichtungen ausreichend gemindert. 
- Für Servicearbeiten Ansteuerung der Kompnenten im Tippbetrieb und/ oder mit Zustimmeinrichtung
- Für Servicearbeiten muss Betriebsanleitung beachtet werden!
- Testlauf der Steuerungsprogramme vor und während Inbetriebnahme
- Hinweis in Betriebsanleitung auf Qulifikation des  Service- und Wartungspersonals geben</t>
  </si>
  <si>
    <t>ANSI/ISO 12100:2012-00;</t>
  </si>
  <si>
    <r>
      <t xml:space="preserve">Magnetron in der Kammer montiert, Shutter
</t>
    </r>
    <r>
      <rPr>
        <sz val="8"/>
        <color rgb="FFFF0000"/>
        <rFont val="Arial"/>
        <family val="2"/>
      </rPr>
      <t>magnetron mounted in chamber, shutter</t>
    </r>
  </si>
  <si>
    <r>
      <t xml:space="preserve">Risiko durch bewegliche Teile, Quetschen, Eingezogen werden
</t>
    </r>
    <r>
      <rPr>
        <sz val="8"/>
        <color rgb="FFFF0000"/>
        <rFont val="Arial"/>
        <family val="2"/>
      </rPr>
      <t>Risks due to moving parts</t>
    </r>
  </si>
  <si>
    <r>
      <t xml:space="preserve">Unachtsamkeit beim Handtieren im Bereich der Blende
</t>
    </r>
    <r>
      <rPr>
        <sz val="8"/>
        <color rgb="FFFF0000"/>
        <rFont val="Arial"/>
        <family val="2"/>
      </rPr>
      <t>negligence during work close to shutter</t>
    </r>
  </si>
  <si>
    <t>B. Michel</t>
  </si>
  <si>
    <r>
      <t xml:space="preserve">vor Arbeiten an Shutter Energieabschaltung und -Sichern (Hauptschalter Elektrik,  - LOTO, Kettensicherung in Servicstellungen), Motor mit Bremse
Arbeiten durch geschulte Person, Sicherheitsanweisung in Dokumentation beachten.
Tragen geeigneter, eng anliegender Kleidung, kein Schmuck o.ä.
Beachtung der BA's des Motorherstellers hinsichtlich Betrieb und Wartunginterval Bremse
</t>
    </r>
    <r>
      <rPr>
        <sz val="8"/>
        <color rgb="FFFF0000"/>
        <rFont val="Arial"/>
        <family val="2"/>
      </rPr>
      <t xml:space="preserve">prior to working on shutters, turn off and secure power (main switch electrical -LOTO, lcoking chain in service position
work done by trained staff, respect documented safety  instructions , wear appropriate, tight-fitting clothes, no jewelry or the like
Comply with instruction manual of manufacturer regarding operation and maintenance period
 </t>
    </r>
    <r>
      <rPr>
        <sz val="8"/>
        <rFont val="Arial"/>
        <family val="2"/>
      </rPr>
      <t xml:space="preserve">
</t>
    </r>
  </si>
  <si>
    <t>Michel</t>
  </si>
  <si>
    <r>
      <t xml:space="preserve">vor Arbeiten an Shutter Energieabschaltung und -Sichern (Hauptschalter Elektrik,  - LOTO, Kettensicherung in Servicstellungen), Motor mit Bremse
Arbeiten durch geschulte Person, Sicherheitsanweisung in Dokumentation beachten.
Tragen geeigneter, eng anliegender Kleidung, kein Schmuck o.ä.
Beachtung der BA's des Motorherstellers hinsichtlich Betrieb und Wartunginterval Bremse
</t>
    </r>
    <r>
      <rPr>
        <sz val="8"/>
        <color rgb="FFFF0000"/>
        <rFont val="Arial"/>
        <family val="2"/>
      </rPr>
      <t xml:space="preserve">prior to working on shurrters, turn off and secure energy (main switch electrical - LOTO, chain guard in service positions), motor with brake
work done by trained staff, respect documented safety  instructions , wear appropriate, tight-fitting clothes, no jewelry or the like
Comply with instruction manual of motor manufacturer regarding operation and maintenance period of brake </t>
    </r>
    <r>
      <rPr>
        <sz val="8"/>
        <rFont val="Arial"/>
        <family val="2"/>
      </rPr>
      <t xml:space="preserve">
</t>
    </r>
  </si>
  <si>
    <r>
      <t xml:space="preserve">"carousel"
</t>
    </r>
    <r>
      <rPr>
        <sz val="8"/>
        <color rgb="FFFF0000"/>
        <rFont val="Arial"/>
        <family val="2"/>
      </rPr>
      <t>carousel</t>
    </r>
  </si>
  <si>
    <r>
      <t xml:space="preserve">Bewegung Drehantrieb bei offener Kammer
</t>
    </r>
    <r>
      <rPr>
        <sz val="8"/>
        <color rgb="FFFF0000"/>
        <rFont val="Arial"/>
        <family val="2"/>
      </rPr>
      <t>movement of rotary device with an open chamber</t>
    </r>
  </si>
  <si>
    <r>
      <t xml:space="preserve">Vakuumpumpen
</t>
    </r>
    <r>
      <rPr>
        <sz val="8"/>
        <color rgb="FFFF0000"/>
        <rFont val="Arial"/>
        <family val="2"/>
      </rPr>
      <t>Vacuum Pumps</t>
    </r>
  </si>
  <si>
    <r>
      <t xml:space="preserve">Risiko durch bewegliche Teile, es droht Quetschen, Schneiden, Eingezogen werden
</t>
    </r>
    <r>
      <rPr>
        <sz val="8"/>
        <color rgb="FFFF0000"/>
        <rFont val="Arial"/>
        <family val="2"/>
      </rPr>
      <t>risks due to moving parts</t>
    </r>
  </si>
  <si>
    <r>
      <t xml:space="preserve">Eingriff in rotierende Pumpenteile durch Körperteile oder Kleidung
</t>
    </r>
    <r>
      <rPr>
        <sz val="8"/>
        <color rgb="FFFF0000"/>
        <rFont val="Arial"/>
        <family val="2"/>
      </rPr>
      <t>interference into rotating pumps or parts of fit by body parts or clothing</t>
    </r>
  </si>
  <si>
    <r>
      <t xml:space="preserve">vor Arbeiten an Vakuumpumpen Energieabschaltung und -verriegelung (Hauptschalter Elektrik, Verriegelung an Pumpstand oder Schaltschrank - LOTO)
Arbeiten durch geschulte Person
Tragen geeigneter, eng anliegender Kleidung, kein Schmuck o.ä.
Beachtung der BA des Pumpenherstellers hinsichtlich Betrieb und Wartung
Pumpen erfüllen alle Vorgaben nach DIN EN 1012-2:2011-12, Herstellererklärung ist vorhanden
</t>
    </r>
    <r>
      <rPr>
        <sz val="8"/>
        <color rgb="FFFF0000"/>
        <rFont val="Arial"/>
        <family val="2"/>
      </rPr>
      <t xml:space="preserve">prior to working on vacuum pumps turn off and secure energy (main switch electrical - lcoking on pumpstand or control panel (LOTO)
work done by trained staff, respect documented safety  instructions , wear appropriate, tight-fitting clothes, no jewelry or the like
Comply with instruction manual of pump manufacturer regarding operation and maintenance period of pumps
pumps comply with DIN EN 1012-2-2011-12, manufacturer declaration available </t>
    </r>
  </si>
  <si>
    <r>
      <t xml:space="preserve">Vakuumventile des gesamten Vakuumsystems
</t>
    </r>
    <r>
      <rPr>
        <sz val="8"/>
        <color rgb="FFFF0000"/>
        <rFont val="Arial"/>
        <family val="2"/>
      </rPr>
      <t>vacuum velves of the entire vacuum system</t>
    </r>
  </si>
  <si>
    <r>
      <t xml:space="preserve">Risiko durch bewegliche Teile, es droht Quetschen
</t>
    </r>
    <r>
      <rPr>
        <sz val="8"/>
        <color rgb="FFFF0000"/>
        <rFont val="Arial"/>
        <family val="2"/>
      </rPr>
      <t>risks due to moving parts</t>
    </r>
  </si>
  <si>
    <r>
      <t xml:space="preserve">Eingriff in Ventile zwischen Ventilteller und -körper durch Körperteile oder Kleidung
</t>
    </r>
    <r>
      <rPr>
        <sz val="8"/>
        <color rgb="FFFF0000"/>
        <rFont val="Arial"/>
        <family val="2"/>
      </rPr>
      <t>interference into velves between valve diks and body by body parts or clothing</t>
    </r>
  </si>
  <si>
    <r>
      <t xml:space="preserve">vor Arbeiten am Vakuumsystem Energieabschaltung und -verriegelung (Hauptschalter Elektrik, Verriegelung an Schaltschrank - LOTO)
Arbeiten durch geschulte Person
Tragen geeigneter, eng anliegender Kleidung, kein Schmuck o.ä.
Beachtung der BA der Ventilhersteller hinsichtlich Betrieb und Wartung
</t>
    </r>
    <r>
      <rPr>
        <sz val="8"/>
        <color rgb="FFFF0000"/>
        <rFont val="Arial"/>
        <family val="2"/>
      </rPr>
      <t xml:space="preserve">prior to working on vacuum system  turn off and secure energy (main switch electrical - locking on control panel (LOTO)
work done by trained staff, respect documented safety  instructions , wear appropriate, tight-fitting clothes, no jewelry or the like
Comply with instruction manual of valve manufacturer regarding operation and maintenance period of valves
</t>
    </r>
  </si>
  <si>
    <r>
      <t xml:space="preserve">Kammer-Fahreinheit, Glocke, Kammer-Hubeinheit …
</t>
    </r>
    <r>
      <rPr>
        <sz val="8"/>
        <color rgb="FFFF0000"/>
        <rFont val="Arial"/>
        <family val="2"/>
      </rPr>
      <t>Cart drive, Coating chamber, Lift jacks, …</t>
    </r>
  </si>
  <si>
    <r>
      <t xml:space="preserve">Risiko durch bewegliche Teile 
(scheren, quetschen, hauen, …) 
</t>
    </r>
    <r>
      <rPr>
        <sz val="8"/>
        <color rgb="FFFF0000"/>
        <rFont val="Arial"/>
        <family val="2"/>
      </rPr>
      <t xml:space="preserve">Risks due to moving parts (cropping, pinching, strucking, …) </t>
    </r>
  </si>
  <si>
    <r>
      <t xml:space="preserve">Personal zu nah oder aber abgelenkt während der Handhabung des Spiegels und dessen Peripherie 
</t>
    </r>
    <r>
      <rPr>
        <sz val="8"/>
        <color rgb="FFFF0000"/>
        <rFont val="Arial"/>
        <family val="2"/>
      </rPr>
      <t xml:space="preserve">Personnel too close or distracted during mechanical operations of the mirror cell and ancillary equipment </t>
    </r>
    <r>
      <rPr>
        <sz val="8"/>
        <rFont val="Arial"/>
        <family val="2"/>
      </rPr>
      <t xml:space="preserve">
</t>
    </r>
  </si>
  <si>
    <t>Only required personnel will be present during this operation, with safety oversight.</t>
  </si>
  <si>
    <r>
      <rPr>
        <b/>
        <strike/>
        <sz val="8"/>
        <rFont val="Arial"/>
        <family val="2"/>
      </rPr>
      <t xml:space="preserve">Rinse facility </t>
    </r>
    <r>
      <rPr>
        <strike/>
        <sz val="8"/>
        <rFont val="Arial"/>
        <family val="2"/>
      </rPr>
      <t xml:space="preserve">
Waschanlage</t>
    </r>
  </si>
  <si>
    <r>
      <rPr>
        <b/>
        <strike/>
        <sz val="8"/>
        <rFont val="Arial"/>
        <family val="2"/>
      </rPr>
      <t xml:space="preserve">Risks related to moving parts (cropping, pinching, strucking, …) </t>
    </r>
    <r>
      <rPr>
        <strike/>
        <sz val="8"/>
        <rFont val="Arial"/>
        <family val="2"/>
      </rPr>
      <t xml:space="preserve">
Risiko durch bewegliche Teile 
(scheren, quetschen, hauen, …)</t>
    </r>
  </si>
  <si>
    <r>
      <rPr>
        <b/>
        <strike/>
        <sz val="8"/>
        <rFont val="Arial"/>
        <family val="2"/>
      </rPr>
      <t>The air knife is deployed while personnel is on the bridge/platform</t>
    </r>
    <r>
      <rPr>
        <strike/>
        <sz val="8"/>
        <rFont val="Arial"/>
        <family val="2"/>
      </rPr>
      <t xml:space="preserve"> 
Zustellung Luftmesser, wärhend Personal auf der Brücke </t>
    </r>
  </si>
  <si>
    <t xml:space="preserve">Locking system built into the air knife keeps it in storage position to prevent any accidental motion. The air knife is deployed only after the bridge/platform is cleared. Control switch for the air knife will be designed using dead-man switch. 
</t>
  </si>
  <si>
    <r>
      <rPr>
        <b/>
        <strike/>
        <sz val="8"/>
        <rFont val="Arial"/>
        <family val="2"/>
      </rPr>
      <t>Mirror cart is moved while personnel is on the mirror cleaning platform</t>
    </r>
    <r>
      <rPr>
        <strike/>
        <sz val="8"/>
        <rFont val="Arial"/>
        <family val="2"/>
      </rPr>
      <t xml:space="preserve"> 
Kammer-Fahreinheit bewgt sich, während Personal auf der Plattform der Waschanlage 
</t>
    </r>
  </si>
  <si>
    <r>
      <t xml:space="preserve">Kammer-Fahreinheit
</t>
    </r>
    <r>
      <rPr>
        <sz val="8"/>
        <color rgb="FFFF0000"/>
        <rFont val="Arial"/>
        <family val="2"/>
      </rPr>
      <t xml:space="preserve">Cart drive </t>
    </r>
  </si>
  <si>
    <r>
      <t xml:space="preserve">Risiko durch bewegliche Teile 
(scheren, quetschen, hauen, …)
</t>
    </r>
    <r>
      <rPr>
        <sz val="8"/>
        <color rgb="FFFF0000"/>
        <rFont val="Arial"/>
        <family val="2"/>
      </rPr>
      <t xml:space="preserve">Risks related to moving parts (cropping, pinching, strucking, …) </t>
    </r>
  </si>
  <si>
    <r>
      <t xml:space="preserve">Bewußtlosigkeit des Bedieners während Kammer-Fahreinheit bewegt wird 
</t>
    </r>
    <r>
      <rPr>
        <sz val="8"/>
        <color rgb="FFFF0000"/>
        <rFont val="Arial"/>
        <family val="2"/>
      </rPr>
      <t xml:space="preserve">Operator loss of consciousness while operating the M1M3 cart </t>
    </r>
  </si>
  <si>
    <r>
      <rPr>
        <sz val="8"/>
        <color theme="1"/>
        <rFont val="Arial"/>
        <family val="2"/>
      </rPr>
      <t>Die Spiegel Fahreinheit wird durch den Bediener aktiviert, dieser benutzt einen !Totmann" schalter um die Bewegung bei Bedienungsproblemen stoppen</t>
    </r>
    <r>
      <rPr>
        <sz val="8"/>
        <color rgb="FFFF0000"/>
        <rFont val="Arial"/>
        <family val="2"/>
      </rPr>
      <t xml:space="preserve">
The mirror cart motion will be activated by operator using a "dead-man" switch to stop motion in case of operator problem.</t>
    </r>
  </si>
  <si>
    <r>
      <t xml:space="preserve">vom Bedienplatz nicht einsehbarer Bereich (obere Plattform)
</t>
    </r>
    <r>
      <rPr>
        <sz val="8"/>
        <color rgb="FFFF0000"/>
        <rFont val="Arial"/>
        <family val="2"/>
      </rPr>
      <t>non-visible area from operator standpoint (upper bridge)</t>
    </r>
  </si>
  <si>
    <r>
      <t xml:space="preserve">Risiko durch bewegliche Teile
</t>
    </r>
    <r>
      <rPr>
        <sz val="8"/>
        <color rgb="FFFF0000"/>
        <rFont val="Arial"/>
        <family val="2"/>
      </rPr>
      <t>risks due to moving parts</t>
    </r>
  </si>
  <si>
    <r>
      <t xml:space="preserve">Montage / Transportvorgang mittels Kran
</t>
    </r>
    <r>
      <rPr>
        <sz val="8"/>
        <color rgb="FFFF0000"/>
        <rFont val="Arial"/>
        <family val="2"/>
      </rPr>
      <t>assembly and movement with crana</t>
    </r>
  </si>
  <si>
    <r>
      <t xml:space="preserve">- Information an Betreiber, Umrüstung der Kransteuerung: im Anlagenbereich automatische Umschaltung auf reduzierte Geschwindigkeit + Signal
- Arbeit durch eingewiesenes Fachpersonal
(Berechtigung zum Führen von Fahrzeugen bzw. Hebezeugen)
Hinweis in BA: "Verwenden von geeigneter Schutzausrüstung"
</t>
    </r>
    <r>
      <rPr>
        <sz val="8"/>
        <color rgb="FFFF0000"/>
        <rFont val="Arial"/>
        <family val="2"/>
      </rPr>
      <t>information to operator, conversion of crane operation: automatic switch to reduced speed and signal in system area
- trained staff   (permission to drive motor vehicles and lifting devises) 
- information in instruction manual "use of appropriate protective equipment"</t>
    </r>
  </si>
  <si>
    <r>
      <t>ANSI/ISO 12100:2012-00; Punkt 6.3.2.7a, 6.4</t>
    </r>
    <r>
      <rPr>
        <sz val="8"/>
        <rFont val="Arial"/>
        <family val="2"/>
      </rPr>
      <t xml:space="preserve">
</t>
    </r>
  </si>
  <si>
    <t>BA</t>
  </si>
  <si>
    <r>
      <t xml:space="preserve">Magnetron an Tragarm; Prozessbereich
</t>
    </r>
    <r>
      <rPr>
        <sz val="8"/>
        <color rgb="FFFF0000"/>
        <rFont val="Arial"/>
        <family val="2"/>
      </rPr>
      <t>magentron at support arm, process area</t>
    </r>
  </si>
  <si>
    <r>
      <t xml:space="preserve">Risiko durch bewegliche Teile, Quetschen
</t>
    </r>
    <r>
      <rPr>
        <sz val="8"/>
        <color rgb="FFFF0000"/>
        <rFont val="Arial"/>
        <family val="2"/>
      </rPr>
      <t>risks due to moving parts</t>
    </r>
  </si>
  <si>
    <r>
      <t xml:space="preserve">Unachtsamkeit beim Anbringen der Magnetrons an Tragarm
</t>
    </r>
    <r>
      <rPr>
        <sz val="8"/>
        <color rgb="FFFF0000"/>
        <rFont val="Arial"/>
        <family val="2"/>
      </rPr>
      <t>Negligence during assembly of magnetron on support arm</t>
    </r>
  </si>
  <si>
    <t>T.Bock / H.J.Heinrich</t>
  </si>
  <si>
    <r>
      <t xml:space="preserve">Hinweis in Doku, nur autorisiertes Personal, 
</t>
    </r>
    <r>
      <rPr>
        <sz val="8"/>
        <color rgb="FFFF0000"/>
        <rFont val="Arial"/>
        <family val="2"/>
      </rPr>
      <t>information in document, only authorized personnel</t>
    </r>
  </si>
  <si>
    <t>T.Bock / H.-J.Heinrich</t>
  </si>
  <si>
    <r>
      <t xml:space="preserve">Arbeit durch eingewiesenes Fachpersonal
(Berechtigung zum Führen von Fahrzeugen bzw. Hebezeugen)
Warnschild "Quetschen von Körperteilen" am Prozessdeckel / Kammer
Hinweis auf Gefährdung in Doku
</t>
    </r>
    <r>
      <rPr>
        <sz val="8"/>
        <color rgb="FFFF0000"/>
        <rFont val="Arial"/>
        <family val="2"/>
      </rPr>
      <t>trained staff (permission to drive motor vehicles and lifting devises)
warning sign "Squeezing of Body Parts" on process lid/ chamber
reference documented</t>
    </r>
  </si>
  <si>
    <r>
      <t xml:space="preserve">siehe Konzeptphase u. ff. </t>
    </r>
    <r>
      <rPr>
        <sz val="8"/>
        <color rgb="FFFF0000"/>
        <rFont val="Arial"/>
        <family val="2"/>
      </rPr>
      <t>see conceptual phase and following</t>
    </r>
    <r>
      <rPr>
        <sz val="8"/>
        <rFont val="Arial"/>
        <family val="2"/>
      </rPr>
      <t xml:space="preserve">
DIN 4844 (ISO 3864 modifiziert)</t>
    </r>
  </si>
  <si>
    <r>
      <t xml:space="preserve">Position der Schilder laut BG-Zeichnung
Fachpersonal (Berechtigung zum Führen von Fahrzeugen bzw. Hebezeugen);
Hinweis in Doku: betrifft GCS/GSTD
</t>
    </r>
    <r>
      <rPr>
        <sz val="8"/>
        <color rgb="FFFF0000"/>
        <rFont val="Arial"/>
        <family val="2"/>
      </rPr>
      <t>position of signs acc. As required
trained staff (permission to drive motor vehicles and lifting devises)
reference in document regarding GCS/GSTD</t>
    </r>
  </si>
  <si>
    <t>T.Bock
G. Lüdicke</t>
  </si>
  <si>
    <r>
      <t xml:space="preserve">Magnetron, im und an Mag.
</t>
    </r>
    <r>
      <rPr>
        <sz val="8"/>
        <color rgb="FFFF0000"/>
        <rFont val="Arial"/>
        <family val="2"/>
      </rPr>
      <t>Magnetron</t>
    </r>
  </si>
  <si>
    <r>
      <t xml:space="preserve">Unachtsamkeit beim Anbringen / Schließen von Abdeckungen /Schutzhauben
</t>
    </r>
    <r>
      <rPr>
        <sz val="8"/>
        <color rgb="FFFF0000"/>
        <rFont val="Arial"/>
        <family val="2"/>
      </rPr>
      <t>negligence during assembly/ clsoing of covers/ protective caps</t>
    </r>
  </si>
  <si>
    <r>
      <t xml:space="preserve">Griffe sind handhabungsgerecht auszuführen
Abdeckungen / Schutzhauben sind weitgehend mit Führung bzw. Zentrierung auszustatten 
</t>
    </r>
    <r>
      <rPr>
        <sz val="8"/>
        <color rgb="FFFF0000"/>
        <rFont val="Arial"/>
        <family val="2"/>
      </rPr>
      <t>handles to be optimal for handling
ensure covers and protectice caps have guidance/  centering</t>
    </r>
  </si>
  <si>
    <r>
      <t xml:space="preserve">Griffe sind für gerechten Transport vorzusehen
Abdeckungen / Schutzhauben sind weitgehend mit Führung bzw. Zentrierung auszustatten , </t>
    </r>
    <r>
      <rPr>
        <sz val="8"/>
        <color rgb="FFFF0000"/>
        <rFont val="Arial"/>
        <family val="2"/>
      </rPr>
      <t>ggf. Hinweisschild "Achtung Bebegliche Teile" im Innenraum des Mag.</t>
    </r>
  </si>
  <si>
    <r>
      <t xml:space="preserve">siehe Konzeptphase </t>
    </r>
    <r>
      <rPr>
        <sz val="8"/>
        <color rgb="FFFF0000"/>
        <rFont val="Arial"/>
        <family val="2"/>
      </rPr>
      <t>see conceptual phase</t>
    </r>
  </si>
  <si>
    <t>T.Bock</t>
  </si>
  <si>
    <r>
      <t xml:space="preserve">
Magnetron auf Servicegestell
</t>
    </r>
    <r>
      <rPr>
        <sz val="8"/>
        <color rgb="FFFF0000"/>
        <rFont val="Arial"/>
        <family val="2"/>
      </rPr>
      <t>magentron on service rack</t>
    </r>
  </si>
  <si>
    <r>
      <t xml:space="preserve">Unachtsamkeit beim Aufsetzen der Magnetrons auf den Servicegestell
</t>
    </r>
    <r>
      <rPr>
        <sz val="8"/>
        <color rgb="FFFF0000"/>
        <rFont val="Arial"/>
        <family val="2"/>
      </rPr>
      <t>negligence during placing the magnetron on service rack</t>
    </r>
  </si>
  <si>
    <r>
      <t xml:space="preserve">Hinweis in Doku, nur autorisiertes Personal, Warnschilder auf Servicegestell
</t>
    </r>
    <r>
      <rPr>
        <sz val="8"/>
        <color rgb="FFFF0000"/>
        <rFont val="Arial"/>
        <family val="2"/>
      </rPr>
      <t>warning in documentation, only authorized personnel, warning signs on service rack</t>
    </r>
  </si>
  <si>
    <r>
      <t xml:space="preserve">Arbeit durch eingewiesenes Fachpersonal
(Berechtigung zum Führen von Fahrzeugen bzw. Hebezeugen)
Warnschild "Quetschen von Körperteilen" am Prozessdeckel / Kammer
Hinweis auf Gefährdung in Doku
</t>
    </r>
    <r>
      <rPr>
        <sz val="8"/>
        <color rgb="FFFF0000"/>
        <rFont val="Arial"/>
        <family val="2"/>
      </rPr>
      <t>trained staff (permission to drive motor vehicles and lifting devises)
warning sign "Squeezing of Body Parts" on process lid/ chamber
reference  in document</t>
    </r>
  </si>
  <si>
    <r>
      <t xml:space="preserve">Montagestellen
</t>
    </r>
    <r>
      <rPr>
        <sz val="8"/>
        <color rgb="FFFF0000"/>
        <rFont val="Arial"/>
        <family val="2"/>
      </rPr>
      <t>places for assembly</t>
    </r>
  </si>
  <si>
    <r>
      <t xml:space="preserve">Risiko durch bewegliche Teile - Einklemmen zwischen zu montierenden Teilen
</t>
    </r>
    <r>
      <rPr>
        <sz val="8"/>
        <color rgb="FFFF0000"/>
        <rFont val="Arial"/>
        <family val="2"/>
      </rPr>
      <t>risks due to moving parts, getting trapped between assembly parts</t>
    </r>
  </si>
  <si>
    <r>
      <t xml:space="preserve">Unvorsichtigkeit
</t>
    </r>
    <r>
      <rPr>
        <sz val="8"/>
        <color rgb="FFFF0000"/>
        <rFont val="Arial"/>
        <family val="2"/>
      </rPr>
      <t>negligence</t>
    </r>
  </si>
  <si>
    <t>Traßl</t>
  </si>
  <si>
    <r>
      <t xml:space="preserve">Trennstellen möglichst an schwer zugänglichen Stellen;  Hinweis BA: Quetshcgefahr beachten
</t>
    </r>
    <r>
      <rPr>
        <sz val="8"/>
        <color rgb="FFFF0000"/>
        <rFont val="Arial"/>
        <family val="2"/>
      </rPr>
      <t>make separation points/ interfaces hard to access
warning in instruction manual: be aware of risk of getting trapped</t>
    </r>
  </si>
  <si>
    <r>
      <t xml:space="preserve">Hubsäule; Hubantrieb; Gewindespindel
</t>
    </r>
    <r>
      <rPr>
        <sz val="8"/>
        <color rgb="FFFF0000"/>
        <rFont val="Arial"/>
        <family val="2"/>
      </rPr>
      <t>lifting column, lifting drive, threaded spindle</t>
    </r>
  </si>
  <si>
    <r>
      <t xml:space="preserve">Risiko durch bewegliche Teile - durch Aufwickeln bei der Drehbewegung der Spindel
</t>
    </r>
    <r>
      <rPr>
        <sz val="8"/>
        <color rgb="FFFF0000"/>
        <rFont val="Arial"/>
        <family val="2"/>
      </rPr>
      <t>risks due to moving parts - due to entanglement during circular motion of spindle</t>
    </r>
  </si>
  <si>
    <r>
      <t xml:space="preserve">freidrehende Spindel ohne Abdeckung oder Einziehschutz
</t>
    </r>
    <r>
      <rPr>
        <sz val="8"/>
        <color rgb="FFFF0000"/>
        <rFont val="Arial"/>
        <family val="2"/>
      </rPr>
      <t>freely rotating spindle without cover or winding protection</t>
    </r>
  </si>
  <si>
    <t>R. Bäuml</t>
  </si>
  <si>
    <r>
      <t xml:space="preserve">Spindelabdeckung ; Faltenbalg; Hinweis in der BA                                                                             Sicherheitsschaltung in Anlagensteuerung
</t>
    </r>
    <r>
      <rPr>
        <sz val="8"/>
        <color rgb="FFFF0000"/>
        <rFont val="Arial"/>
        <family val="2"/>
      </rPr>
      <t>spindle cover: bellow, note in instruction manual
safety switch in plant operation</t>
    </r>
  </si>
  <si>
    <t>ANSI/ISO 12100:2012-00;  DIN EN 1493:2011-02</t>
  </si>
  <si>
    <r>
      <t xml:space="preserve">Hubsäule: Stützrollen am Hubschlitten
</t>
    </r>
    <r>
      <rPr>
        <sz val="8"/>
        <color rgb="FFFF0000"/>
        <rFont val="Arial"/>
        <family val="2"/>
      </rPr>
      <t>lifting column: support rollers on lifting cart</t>
    </r>
  </si>
  <si>
    <r>
      <t xml:space="preserve">Risiko durch bewegliche Teile - Einklemmen/  Quetschen während dem Heben und Senken
</t>
    </r>
    <r>
      <rPr>
        <sz val="8"/>
        <color rgb="FFFF0000"/>
        <rFont val="Arial"/>
        <family val="2"/>
      </rPr>
      <t>risk due to moving parts - due to crushing/ squeezing during lifting and lowering</t>
    </r>
    <r>
      <rPr>
        <sz val="8"/>
        <rFont val="Arial"/>
        <family val="2"/>
      </rPr>
      <t xml:space="preserve">
</t>
    </r>
  </si>
  <si>
    <r>
      <t xml:space="preserve">der Gefahrenbereich Stützrolle und Laufbahn ist frei zugänlich; das Anlegen von Leitern etc. ist möglich
</t>
    </r>
    <r>
      <rPr>
        <sz val="8"/>
        <color rgb="FFFF0000"/>
        <rFont val="Arial"/>
        <family val="2"/>
      </rPr>
      <t>the hazard area of support rollers and movement path is freely accessibly, the attachment of ladders is possible</t>
    </r>
  </si>
  <si>
    <r>
      <t xml:space="preserve">entsprechende Verhaltensregeln/ Warnhinweise, sind in der BA zu benennen                                                     Sicherheitsschaltung  in der Anlagensteuerung
</t>
    </r>
    <r>
      <rPr>
        <sz val="8"/>
        <color rgb="FFFF0000"/>
        <rFont val="Arial"/>
        <family val="2"/>
      </rPr>
      <t>behavioral rules and warnings to be implemented into instruction manual
safety switch in plant operation</t>
    </r>
  </si>
  <si>
    <t xml:space="preserve">ANSI/ISO 12100:2012-00;     DIN EN 1493:2011-02                                                    </t>
  </si>
  <si>
    <r>
      <t xml:space="preserve">Dreheinrichtung, Kammer oben
</t>
    </r>
    <r>
      <rPr>
        <sz val="8"/>
        <color rgb="FFFF0000"/>
        <rFont val="Arial"/>
        <family val="2"/>
      </rPr>
      <t>rotating device, upper chamber</t>
    </r>
  </si>
  <si>
    <r>
      <t xml:space="preserve">Risiko durch bewegliche Teile
(Quetschen, Schneiden, eingezogen werden)
</t>
    </r>
    <r>
      <rPr>
        <sz val="8"/>
        <color rgb="FFFF0000"/>
        <rFont val="Arial"/>
        <family val="2"/>
      </rPr>
      <t>Risk due to moving parts: crushing, shearing, entanglement</t>
    </r>
  </si>
  <si>
    <r>
      <t xml:space="preserve">Schwenkpodest: Montage/Eingriff während Drehbewegung
</t>
    </r>
    <r>
      <rPr>
        <sz val="8"/>
        <color rgb="FFFF0000"/>
        <rFont val="Arial"/>
        <family val="2"/>
      </rPr>
      <t>swinging platform: assembly/ itnerference during operation</t>
    </r>
  </si>
  <si>
    <t>Leßmann</t>
  </si>
  <si>
    <r>
      <t xml:space="preserve">Betreten des Schwenkpodestes nur im abeschalteten Zustand Dreheinrichtung
</t>
    </r>
    <r>
      <rPr>
        <sz val="8"/>
        <color rgb="FFFF0000"/>
        <rFont val="Arial"/>
        <family val="2"/>
      </rPr>
      <t>access to swinging platform only when rotating device is turned off</t>
    </r>
  </si>
  <si>
    <r>
      <t xml:space="preserve">Bogenführung: Montage/Eingriff während Drehbewegung
</t>
    </r>
    <r>
      <rPr>
        <sz val="8"/>
        <color rgb="FFFF0000"/>
        <rFont val="Arial"/>
        <family val="2"/>
      </rPr>
      <t>Sheet guiding: assembly/ itnerference during operation</t>
    </r>
  </si>
  <si>
    <r>
      <t xml:space="preserve">Montage/Service/Eingriff in die Bogenführung nur im abgeschalteten Zustand der Dreheinrichtung
</t>
    </r>
    <r>
      <rPr>
        <sz val="8"/>
        <color rgb="FFFF0000"/>
        <rFont val="Arial"/>
        <family val="2"/>
      </rPr>
      <t>assembly/ sevivce/ interference into sheet guiding only when rotating device is turned off</t>
    </r>
  </si>
  <si>
    <r>
      <t xml:space="preserve">Kupplung: Montage/Eingriff während Drehbewegung
</t>
    </r>
    <r>
      <rPr>
        <sz val="8"/>
        <color rgb="FFFF0000"/>
        <rFont val="Arial"/>
        <family val="2"/>
      </rPr>
      <t>coupling:  assembly/ itnerference during operation</t>
    </r>
  </si>
  <si>
    <r>
      <t xml:space="preserve">Montage/Service/Eingriff in die Kupplung nur im abgeschalteten Zustand der Dreheinrichtung
</t>
    </r>
    <r>
      <rPr>
        <sz val="8"/>
        <color rgb="FFFF0000"/>
        <rFont val="Arial"/>
        <family val="2"/>
      </rPr>
      <t>assembly/ sevivce/ interference into coupling only when rotating device is turned off</t>
    </r>
  </si>
  <si>
    <r>
      <t xml:space="preserve">Energieführungskette: Montage/Eingriff während Drehbewegung
</t>
    </r>
    <r>
      <rPr>
        <sz val="8"/>
        <color rgb="FFFF0000"/>
        <rFont val="Arial"/>
        <family val="2"/>
      </rPr>
      <t>cable carrier chain:  assembly/ itnerference during operation</t>
    </r>
  </si>
  <si>
    <r>
      <t xml:space="preserve">Montage/Service/Eingriff in die Energieführugnskette nur im abgeschalteten Zustand der Dreheinrichtung
</t>
    </r>
    <r>
      <rPr>
        <sz val="8"/>
        <color rgb="FFFF0000"/>
        <rFont val="Arial"/>
        <family val="2"/>
      </rPr>
      <t>assembly/ sevivce/ interference into cable carrier chain only when rotating device is turned off</t>
    </r>
  </si>
  <si>
    <r>
      <t xml:space="preserve">Medienführung: Montage/Eingriff während Drehbewegung
</t>
    </r>
    <r>
      <rPr>
        <sz val="8"/>
        <color rgb="FFFF0000"/>
        <rFont val="Arial"/>
        <family val="2"/>
      </rPr>
      <t>medium feed:  assembly/ itnerference during operation</t>
    </r>
  </si>
  <si>
    <r>
      <t xml:space="preserve">Montage/Service/Eingriff von Komponenten in die Medienführung nur im abgeschalteten Zustand der Dreheinrichtung
</t>
    </r>
    <r>
      <rPr>
        <sz val="8"/>
        <color rgb="FFFF0000"/>
        <rFont val="Arial"/>
        <family val="2"/>
      </rPr>
      <t>assembly/ sevivce/ interference of components intomedium feed only when rotating device is turned off</t>
    </r>
  </si>
  <si>
    <r>
      <t xml:space="preserve">Kammer obene
</t>
    </r>
    <r>
      <rPr>
        <sz val="8"/>
        <color rgb="FFFF0000"/>
        <rFont val="Arial"/>
        <family val="2"/>
      </rPr>
      <t>Upper chamber</t>
    </r>
  </si>
  <si>
    <r>
      <t xml:space="preserve">Montage/ Eingriff/ Aufenthalt der/ auf oberen Kammeraufbauten während Vertikalverfahrens  (Hubeinrichtung)
</t>
    </r>
    <r>
      <rPr>
        <sz val="8"/>
        <color rgb="FFFF0000"/>
        <rFont val="Arial"/>
        <family val="2"/>
      </rPr>
      <t>Assembly/ interference/  stay on upper chamber components during vertical movement (lifting device)</t>
    </r>
  </si>
  <si>
    <r>
      <t xml:space="preserve">Der Aufenthalt von Personen auf der Vakuumkammer ist nur gestattet, wenn sich die Hubeinrichtung außer Betrieb befindet.
</t>
    </r>
    <r>
      <rPr>
        <sz val="8"/>
        <color rgb="FFFF0000"/>
        <rFont val="Arial"/>
        <family val="2"/>
      </rPr>
      <t>Access of personnel on vacuum chamber only when lifting device is turned off</t>
    </r>
  </si>
  <si>
    <r>
      <t xml:space="preserve">Kammer innen zwischen den Magnetronarmen
</t>
    </r>
    <r>
      <rPr>
        <sz val="8"/>
        <color rgb="FFFF0000"/>
        <rFont val="Arial"/>
        <family val="2"/>
      </rPr>
      <t>inside chamber between magnetron arms</t>
    </r>
  </si>
  <si>
    <r>
      <t xml:space="preserve">Risiko durch bewegliche Teile -Einklemmen an Arbeitsbühne oder Herunterfallen
</t>
    </r>
    <r>
      <rPr>
        <sz val="8"/>
        <color rgb="FFFF0000"/>
        <rFont val="Arial"/>
        <family val="2"/>
      </rPr>
      <t>risk due to moving parts: getting trapped at working platform/ falling down</t>
    </r>
  </si>
  <si>
    <r>
      <t xml:space="preserve">ungewollten Anlauf der Drehbewegung
</t>
    </r>
    <r>
      <rPr>
        <sz val="8"/>
        <color rgb="FFFF0000"/>
        <rFont val="Arial"/>
        <family val="2"/>
      </rPr>
      <t>unintend start of rotating movement</t>
    </r>
  </si>
  <si>
    <r>
      <t xml:space="preserve">Verhinderung eines ungewollten Anlaufs (LOTO)
</t>
    </r>
    <r>
      <rPr>
        <sz val="8"/>
        <color rgb="FFFF0000"/>
        <rFont val="Arial"/>
        <family val="2"/>
      </rPr>
      <t>prevent uninentend start (LOTO)</t>
    </r>
  </si>
  <si>
    <r>
      <t xml:space="preserve">Koppelstangen an Stelleinrichtung Magnetron M2/M3
</t>
    </r>
    <r>
      <rPr>
        <sz val="8"/>
        <color rgb="FFFF0000"/>
        <rFont val="Arial"/>
        <family val="2"/>
      </rPr>
      <t>coupling rods on control element magnetron M2/M3</t>
    </r>
  </si>
  <si>
    <r>
      <t xml:space="preserve">Risiko durch bewegliche Teile  - Einklemmen zwiscchen den bewegten Teilen
</t>
    </r>
    <r>
      <rPr>
        <sz val="8"/>
        <color rgb="FFFF0000"/>
        <rFont val="Arial"/>
        <family val="2"/>
      </rPr>
      <t>risk due to moving parts - getting caught between moving parts</t>
    </r>
  </si>
  <si>
    <r>
      <t xml:space="preserve">Hinweis BA auf Gefahrenstelle
</t>
    </r>
    <r>
      <rPr>
        <sz val="8"/>
        <color rgb="FFFF0000"/>
        <rFont val="Arial"/>
        <family val="2"/>
      </rPr>
      <t>warning in instruction manual</t>
    </r>
  </si>
  <si>
    <t xml:space="preserve">1.1 </t>
  </si>
  <si>
    <r>
      <t xml:space="preserve">Hubsäule: Auflage für Hubschlitten
</t>
    </r>
    <r>
      <rPr>
        <sz val="8"/>
        <color rgb="FFFF0000"/>
        <rFont val="Arial"/>
        <family val="2"/>
      </rPr>
      <t>Lifting column: contact area for lifting carriage</t>
    </r>
  </si>
  <si>
    <r>
      <t xml:space="preserve">Risiko durch bewegliche Teile - Risiko durch Quetschen zwischen den Auflageflächen
</t>
    </r>
    <r>
      <rPr>
        <sz val="8"/>
        <color rgb="FFFF0000"/>
        <rFont val="Arial"/>
        <family val="2"/>
      </rPr>
      <t>risks due to moving part - squeezing between contact areas</t>
    </r>
  </si>
  <si>
    <r>
      <t xml:space="preserve">konstruktive Gestalltung der Baugruppen ermöglich das absetzen, festhalten oä. Innerhalb des Absenkens  
</t>
    </r>
    <r>
      <rPr>
        <sz val="8"/>
        <color rgb="FFFF0000"/>
        <rFont val="Arial"/>
        <family val="2"/>
      </rPr>
      <t xml:space="preserve">constructive design of components enable holding during lowering </t>
    </r>
  </si>
  <si>
    <r>
      <t xml:space="preserve">der Gefahrenbereich wir mit einem Schutzgitter versehen                                     
Hinweis in der BA                                                                                                
 Sicherheitsschaltung in Anlagensteuerung
</t>
    </r>
    <r>
      <rPr>
        <sz val="8"/>
        <color rgb="FFFF0000"/>
        <rFont val="Arial"/>
        <family val="2"/>
      </rPr>
      <t>hazatd area surrounded by protection fence
warning in instruction manual
safety lock in plant control</t>
    </r>
  </si>
  <si>
    <t>ANSI/ISO 12100:2012-00;  DIN EN 1493:2011-02; 2006/42/EG</t>
  </si>
  <si>
    <r>
      <t xml:space="preserve">verfahrbahrer Kammerteil oben
</t>
    </r>
    <r>
      <rPr>
        <sz val="8"/>
        <color rgb="FFFF0000"/>
        <rFont val="Arial"/>
        <family val="2"/>
      </rPr>
      <t>moveable  upper chamber</t>
    </r>
  </si>
  <si>
    <r>
      <t xml:space="preserve">Schergefahr bei schließendem Kammeroberteil (kurz vor dem Schließen)
</t>
    </r>
    <r>
      <rPr>
        <sz val="8"/>
        <color rgb="FFFF0000"/>
        <rFont val="Arial"/>
        <family val="2"/>
      </rPr>
      <t>risk of shearing while closing upper chamber (just moments before closing)</t>
    </r>
  </si>
  <si>
    <r>
      <t xml:space="preserve">- Vor-Ort-Bedieneinheiten 
- Bediener muss beim Heben/Senken außerhalb des Gefährdungsbereiches stehen, er muss den Gefährdungsbereich im Blick haben
- Bedieneinheiten können nur mittels Schlüsselschalter betätigt werden
- Kammerdeckeldarf nur gehoben/gesenkt werden, wenn sich keine Person im Fahrbereich befinden, eventuell nicht einsehbare Bereiche sind abzusperren, die Hub-/Senkbewegungen erfordern permanenten Bedieneingriff
- Die Hubbewegung wird durch eine Anfahrwarnung (Hupe ertönt vor fahrbewegung) sowie eine blinkende Warnleuchte signalisiert
- Bedieneranforderungen in Betriebsanleitung wieder geben
</t>
    </r>
    <r>
      <rPr>
        <sz val="8"/>
        <color rgb="FFFF0000"/>
        <rFont val="Arial"/>
        <family val="2"/>
      </rPr>
      <t>on side control panel
operator needs to stand outside of hazardous area with the area in his sight during lifing/lowering
control panel can only be operated with a lock switch
lid of chamber can only be moved when there are no people in the moving area, not-observable are have to be blocked, the lifing/loweing movement requiremens continous operating intervention</t>
    </r>
  </si>
  <si>
    <t>ANSI/ISO 12100:2012-00</t>
  </si>
  <si>
    <r>
      <t xml:space="preserve">verfahrbahres Kammerunterteil/SpiegelM1M3
</t>
    </r>
    <r>
      <rPr>
        <sz val="8"/>
        <color rgb="FFFF0000"/>
        <rFont val="Arial"/>
        <family val="2"/>
      </rPr>
      <t>moveable lower part of chamber/ mirror M1M3</t>
    </r>
  </si>
  <si>
    <r>
      <t xml:space="preserve">Schergefahr beim Bewegen des Kammerunterteils bei Beschickung, Inbetriebnahme und Instandsetzung 
</t>
    </r>
    <r>
      <rPr>
        <sz val="8"/>
        <color rgb="FFFF0000"/>
        <rFont val="Arial"/>
        <family val="2"/>
      </rPr>
      <t>risk of shearing while moving lower chamber for feeding, commissioning and maintenance</t>
    </r>
  </si>
  <si>
    <r>
      <t xml:space="preserve">- Vor-Ort-Bedieneinheiten und  Wagen im Schleichgang verfahren
- Bedieneinheiten können nur mittels Schlüsselschalter betätigt werden
- Wagen darf nur gefahren werden, wenn sich keine Person im Fahrbereich befinden. 
- Bediener darf nur im Gefährdungsbereiches stehen, wenn Wagen und Kammeroberteil in Position gesichert sind
- Eventuell nicht einsehbare Bereiche sind abzusperren, die Fahrbewegung erfordern permanenten Bedieneingriff.
- Die Verfahrbewegung der Wagen wird durch einen Anfahrwarnung (Hupe ertönt vor fahrbewegung) sowie eine blinkende Warnleuchte signalisiert
- Bedieneranforderungen in Betriebsanleitung wieder geben
- </t>
    </r>
    <r>
      <rPr>
        <sz val="8"/>
        <color rgb="FFFF0000"/>
        <rFont val="Arial"/>
        <family val="2"/>
      </rPr>
      <t>on side control panel and move cart on low speed
- control panel can only be operated with a lock switch
- cart can only be moved when there are no people in the moving area,
- operator can only stand inside of hazardous areawhen cart and upper chamber are secured in their position
 - the moving of cart is signliazed through a honk before start and a blinking warn signal during operation
- operating requirements are stated in instruction manual</t>
    </r>
  </si>
  <si>
    <t>1.2</t>
  </si>
  <si>
    <r>
      <t xml:space="preserve">Hydrauliksystem
</t>
    </r>
    <r>
      <rPr>
        <sz val="8"/>
        <color rgb="FFFF0000"/>
        <rFont val="Arial"/>
        <family val="2"/>
      </rPr>
      <t>hydraulic system</t>
    </r>
  </si>
  <si>
    <r>
      <t xml:space="preserve">Risiko durch hydraulische Antriebe
</t>
    </r>
    <r>
      <rPr>
        <sz val="8"/>
        <color rgb="FFFF0000"/>
        <rFont val="Arial"/>
        <family val="2"/>
      </rPr>
      <t>risks due to hydraulic equipment</t>
    </r>
  </si>
  <si>
    <r>
      <t xml:space="preserve">Überschreitung des maximalen Nenndrucks
</t>
    </r>
    <r>
      <rPr>
        <sz val="8"/>
        <color rgb="FFFF0000"/>
        <rFont val="Arial"/>
        <family val="2"/>
      </rPr>
      <t>exceeding the maximum nominal pressure</t>
    </r>
  </si>
  <si>
    <r>
      <t xml:space="preserve">Druckbegrenzung und 
Hinweise in Hersteller-BA
</t>
    </r>
    <r>
      <rPr>
        <sz val="8"/>
        <color rgb="FFFF0000"/>
        <rFont val="Arial"/>
        <family val="2"/>
      </rPr>
      <t>limit pressure
respect information in instrucion manual from manufacturer</t>
    </r>
  </si>
  <si>
    <r>
      <t xml:space="preserve">ANSI/ISO 12100:2012-00
ISO 4413:2010-11 Punkt 5.2.2 Unbeabsichtigte Drücke
ASME B31.8; 
</t>
    </r>
    <r>
      <rPr>
        <strike/>
        <sz val="8"/>
        <rFont val="Arial"/>
        <family val="2"/>
      </rPr>
      <t>DIN EN ISO 12100:2010
DIN EN ISO 4413:2010-11</t>
    </r>
  </si>
  <si>
    <r>
      <t xml:space="preserve">verfahrbare Kammertüren, Kammer
</t>
    </r>
    <r>
      <rPr>
        <sz val="8"/>
        <color rgb="FFFF0000"/>
        <rFont val="Arial"/>
        <family val="2"/>
      </rPr>
      <t>moveable chamber doors, chamber</t>
    </r>
  </si>
  <si>
    <r>
      <t xml:space="preserve">Gefahr beim Kammerschließen
</t>
    </r>
    <r>
      <rPr>
        <sz val="8"/>
        <color rgb="FFFF0000"/>
        <rFont val="Arial"/>
        <family val="2"/>
      </rPr>
      <t>risk during closing of chamber</t>
    </r>
  </si>
  <si>
    <r>
      <t xml:space="preserve">- Vor-Ort-Bedieneinheiten um  Kammerunterteil/-oberteil zu verfahren
- Bediener muss vor Verfahren sich vergewissern dass niemand sich in der Kammer befindet
- Bedieneinheiten können nur mittels Schlüsselschalter betätigt werden
- Die Verfahrbewegung wird durch einen Anfahrwarnung (Hupe ertönt vor fahrbewegung) sowie eine blinkende Warnleuchte signalisiert
- Bedieneranforderungen in Betriebsanleitung wieder geben
- Verrieglung der Fahrwerke in geöffneter Stellung durch Arritierungsbolzen (LOTO-Maßnahme) ?
</t>
    </r>
    <r>
      <rPr>
        <sz val="8"/>
        <color rgb="FFFF0000"/>
        <rFont val="Arial"/>
        <family val="2"/>
      </rPr>
      <t>- on side control panel to move upper/lower chamber
- control panel can only be operated with a lock switch
- operator needs to check that no people are inside the chamber before moving it
 - the moving is signliazed through a honk before start and a blinking warn signal during operation
- operating requirements are stated in instruction manual
- blockage of landing gear in open position through a locking bold</t>
    </r>
  </si>
  <si>
    <r>
      <t xml:space="preserve">Stangenbremse: Hydraulische Anschlüsse
</t>
    </r>
    <r>
      <rPr>
        <sz val="8"/>
        <color rgb="FFFF0000"/>
        <rFont val="Arial"/>
        <family val="2"/>
      </rPr>
      <t>braking rod: hydraulic connections</t>
    </r>
  </si>
  <si>
    <r>
      <t xml:space="preserve">Risiko durch pneumatische Antriebe: Verletzung durch unter Druck stehenden Hydrauliköl
</t>
    </r>
    <r>
      <rPr>
        <sz val="8"/>
        <color rgb="FFFF0000"/>
        <rFont val="Arial"/>
        <family val="2"/>
      </rPr>
      <t>risk due to hydraulic drives/ equipment: injury due to hydraulic oil under pressure</t>
    </r>
  </si>
  <si>
    <r>
      <t xml:space="preserve">durch den Defekt von Anschlüssen und Verrohrung 
</t>
    </r>
    <r>
      <rPr>
        <sz val="8"/>
        <color rgb="FFFF0000"/>
        <rFont val="Arial"/>
        <family val="2"/>
      </rPr>
      <t>defect of connectrions or piping</t>
    </r>
  </si>
  <si>
    <r>
      <t xml:space="preserve">entsprechende Verhaltensregeln/ Warnhinweise, sind in der BA zu benennen                                                     Sicherheitsschaltung  in der Anlagensteuerung (Schutzschaltung bei Druckabfall)
</t>
    </r>
    <r>
      <rPr>
        <sz val="8"/>
        <color rgb="FFFF0000"/>
        <rFont val="Arial"/>
        <family val="2"/>
      </rPr>
      <t xml:space="preserve">implement behavioral rules / warnings in instruction manual, safety switch in plant control (safety circuit in case of pressure drop) </t>
    </r>
    <r>
      <rPr>
        <sz val="8"/>
        <rFont val="Arial"/>
        <family val="2"/>
      </rPr>
      <t xml:space="preserve">
</t>
    </r>
  </si>
  <si>
    <t>EN ISO 4413 ; EN ISO 4414</t>
  </si>
  <si>
    <t>1.3</t>
  </si>
  <si>
    <r>
      <t xml:space="preserve">Druckluftsystem
</t>
    </r>
    <r>
      <rPr>
        <sz val="8"/>
        <color rgb="FFFF0000"/>
        <rFont val="Arial"/>
        <family val="2"/>
      </rPr>
      <t>compressed air system</t>
    </r>
  </si>
  <si>
    <r>
      <t xml:space="preserve">Risiko durch pneumatische Antriebe
</t>
    </r>
    <r>
      <rPr>
        <sz val="8"/>
        <color rgb="FFFF0000"/>
        <rFont val="Arial"/>
        <family val="2"/>
      </rPr>
      <t>risks due to pneumatic equipment</t>
    </r>
  </si>
  <si>
    <t>ANSI/ISO 12100:2012-00; 
ASME B31.8
DIN EN ISO 4414:2011</t>
  </si>
  <si>
    <t>Z</t>
  </si>
  <si>
    <r>
      <t xml:space="preserve">PP-Plan erstellen --&gt; darin Betriebs- und Prüfdruck vorgeben
Druckbegrenzung, Prüfung auf Basis ASME BPC
</t>
    </r>
    <r>
      <rPr>
        <sz val="8"/>
        <color rgb="FFFF0000"/>
        <rFont val="Arial"/>
        <family val="2"/>
      </rPr>
      <t>establish PP Plan --&gt; give operating and test pressure
limit pressure, test based on ASME BPC</t>
    </r>
  </si>
  <si>
    <r>
      <t xml:space="preserve">Druckschwankungen / Druckanstieg
</t>
    </r>
    <r>
      <rPr>
        <sz val="8"/>
        <color rgb="FFFF0000"/>
        <rFont val="Arial"/>
        <family val="2"/>
      </rPr>
      <t>pressure variation/ increase</t>
    </r>
    <r>
      <rPr>
        <sz val="8"/>
        <rFont val="Arial"/>
        <family val="2"/>
      </rPr>
      <t xml:space="preserve"> </t>
    </r>
  </si>
  <si>
    <r>
      <t xml:space="preserve">Druckbegrenzung
Bauteilauslegung entsprechend Betriebsdruck 
Hinweis in BA
</t>
    </r>
    <r>
      <rPr>
        <sz val="8"/>
        <color rgb="FFFF0000"/>
        <rFont val="Arial"/>
        <family val="2"/>
      </rPr>
      <t>limit pressure
design of component according to operating pressure
respect information in instrucion manual from manufacturer</t>
    </r>
  </si>
  <si>
    <r>
      <t xml:space="preserve">Druckluftsystem/ pneumatisch betätigte Ventile/ Antriebe (ohne Sicherheitsbauteile)
</t>
    </r>
    <r>
      <rPr>
        <sz val="8"/>
        <color rgb="FFFF0000"/>
        <rFont val="Arial"/>
        <family val="2"/>
      </rPr>
      <t>compressed air system, pneumatic valves / drive (without safety compontents)</t>
    </r>
  </si>
  <si>
    <r>
      <t xml:space="preserve">Druckschwankungen/ Druckverluste/  Verlust der Funktionsfähigkeit von pneumatischen Bauteilen
</t>
    </r>
    <r>
      <rPr>
        <sz val="8"/>
        <color rgb="FFFF0000"/>
        <rFont val="Arial"/>
        <family val="2"/>
      </rPr>
      <t>pressure variation/ increase / loss of functionality of pneumatic components</t>
    </r>
  </si>
  <si>
    <r>
      <t xml:space="preserve">Vorgabe für PP-Entwicklung: Systemaufbau so, dass der drucklose Zustand gleichzeitig ein gefahrloser Zustand ist!
Hinweis in BA
</t>
    </r>
    <r>
      <rPr>
        <sz val="8"/>
        <color rgb="FFFF0000"/>
        <rFont val="Arial"/>
        <family val="2"/>
      </rPr>
      <t>specification for PP-development: build system in such way, that the unpressurized condition is not dangerous
details in instrucation manual</t>
    </r>
  </si>
  <si>
    <r>
      <t xml:space="preserve">Undichtigkeiten oder Bauteilversagen / plötzliche gefährdende Bewegung von Schläuchen
</t>
    </r>
    <r>
      <rPr>
        <sz val="8"/>
        <color rgb="FFFF0000"/>
        <rFont val="Arial"/>
        <family val="2"/>
      </rPr>
      <t>leakage or component failure / sudden dangerous movement of hose</t>
    </r>
  </si>
  <si>
    <r>
      <t xml:space="preserve">Druckbegrenzung
Bauteilauslegung entsprechend Betriebsdruck
Druckprobe
Hinweis in BA
</t>
    </r>
    <r>
      <rPr>
        <sz val="8"/>
        <color rgb="FFFF0000"/>
        <rFont val="Arial"/>
        <family val="2"/>
      </rPr>
      <t>pressure limit
design of component acc. To operating pressure
pressure test
details in instruction manual</t>
    </r>
  </si>
  <si>
    <t>1.4</t>
  </si>
  <si>
    <r>
      <t xml:space="preserve">Kryopumpen, Kryogeneratoren, Kryoleitungen
</t>
    </r>
    <r>
      <rPr>
        <sz val="8"/>
        <color rgb="FFFF0000"/>
        <rFont val="Arial"/>
        <family val="2"/>
      </rPr>
      <t>cryopumps, cryogenerators, cryopipes</t>
    </r>
  </si>
  <si>
    <r>
      <t xml:space="preserve">Risiko durch Druckgeräte
</t>
    </r>
    <r>
      <rPr>
        <sz val="8"/>
        <color rgb="FFFF0000"/>
        <rFont val="Arial"/>
        <family val="2"/>
      </rPr>
      <t>risks due to pressure equipment</t>
    </r>
  </si>
  <si>
    <r>
      <t xml:space="preserve">Überschreiten der Betriebsgrenzwerte des Druckgerätes / Einsatz ungeeigneter Bauteile, Fertigungsverfahren, Prüfung
</t>
    </r>
    <r>
      <rPr>
        <sz val="8"/>
        <color rgb="FFFF0000"/>
        <rFont val="Arial"/>
        <family val="2"/>
      </rPr>
      <t>exceeding of operating limit for pressure equipment / use of inappropriate components, processes or tests</t>
    </r>
  </si>
  <si>
    <r>
      <t xml:space="preserve">Einsatz der Bauteile nach Vorgabe Hersteller, alle System-Komponenten von einem Hersteller nach dessen Empfehlung, Beachtung der Herstellervorgaben zur Verlegung
</t>
    </r>
    <r>
      <rPr>
        <sz val="8"/>
        <color rgb="FFFF0000"/>
        <rFont val="Arial"/>
        <family val="2"/>
      </rPr>
      <t>use of components acc. To manufacturer, all system components of the same manufacturere acc. to his recommendations, comply with manufacturer requirements fot assembly</t>
    </r>
  </si>
  <si>
    <t>DIN EN 1012-2:2011-12</t>
  </si>
  <si>
    <t>IB</t>
  </si>
  <si>
    <r>
      <t xml:space="preserve">Vorgaben BA des Herstellers beachten
Prüfanweisung für Montage und IB
</t>
    </r>
    <r>
      <rPr>
        <sz val="8"/>
        <color rgb="FFFF0000"/>
        <rFont val="Arial"/>
        <family val="2"/>
      </rPr>
      <t>comply with instrucation manual of manufacturer, testing guidelines for assembly and commissioning</t>
    </r>
  </si>
  <si>
    <r>
      <t xml:space="preserve">alle Bauteile
</t>
    </r>
    <r>
      <rPr>
        <sz val="8"/>
        <color rgb="FFFF0000"/>
        <rFont val="Arial"/>
        <family val="2"/>
      </rPr>
      <t>all components</t>
    </r>
  </si>
  <si>
    <r>
      <t xml:space="preserve">Risiko durch Oberflächen, Kanten und Ecken
</t>
    </r>
    <r>
      <rPr>
        <sz val="8"/>
        <color rgb="FFFF0000"/>
        <rFont val="Arial"/>
        <family val="2"/>
      </rPr>
      <t>risk due to surfaces, edges, or corners</t>
    </r>
  </si>
  <si>
    <r>
      <t xml:space="preserve">Schneiden an scharfen Kanten
</t>
    </r>
    <r>
      <rPr>
        <sz val="8"/>
        <color rgb="FFFF0000"/>
        <rFont val="Arial"/>
        <family val="2"/>
      </rPr>
      <t>Cuts due to sharp edges</t>
    </r>
  </si>
  <si>
    <r>
      <t xml:space="preserve">Kanten sind gebrochen auszuführen (Zeichnungsvorgabe)
</t>
    </r>
    <r>
      <rPr>
        <sz val="8"/>
        <color rgb="FFFF0000"/>
        <rFont val="Arial"/>
        <family val="2"/>
      </rPr>
      <t>mark edges in drawing</t>
    </r>
    <r>
      <rPr>
        <sz val="8"/>
        <rFont val="Arial"/>
        <family val="2"/>
      </rPr>
      <t xml:space="preserve">
</t>
    </r>
  </si>
  <si>
    <t>ANSI/ISO 12100:2012-00; Punkt 6.4</t>
  </si>
  <si>
    <r>
      <rPr>
        <b/>
        <strike/>
        <sz val="8"/>
        <rFont val="Arial"/>
        <family val="2"/>
      </rPr>
      <t>Risks due to surfaces, edges or angles</t>
    </r>
    <r>
      <rPr>
        <strike/>
        <sz val="8"/>
        <rFont val="Arial"/>
        <family val="2"/>
      </rPr>
      <t xml:space="preserve">
Risiko durch Ober-flächen, Kanten und Ecken</t>
    </r>
  </si>
  <si>
    <r>
      <rPr>
        <b/>
        <strike/>
        <sz val="8"/>
        <rFont val="Arial"/>
        <family val="2"/>
      </rPr>
      <t xml:space="preserve">Personnel on platform moving under the bridge 
</t>
    </r>
    <r>
      <rPr>
        <strike/>
        <sz val="8"/>
        <rFont val="Arial"/>
        <family val="2"/>
      </rPr>
      <t xml:space="preserve">Personen unter der Brücke (wahrscheinlich ist Bühne gemeint) - Kopf stossen </t>
    </r>
  </si>
  <si>
    <r>
      <t xml:space="preserve">Magnetron, innerhalb und an Mag.
</t>
    </r>
    <r>
      <rPr>
        <sz val="8"/>
        <color rgb="FFFF0000"/>
        <rFont val="Arial"/>
        <family val="2"/>
      </rPr>
      <t>Magnetron, inside and on outside</t>
    </r>
  </si>
  <si>
    <r>
      <t xml:space="preserve">Kanten sind gebrochen auszuführen
</t>
    </r>
    <r>
      <rPr>
        <sz val="8"/>
        <color rgb="FFFF0000"/>
        <rFont val="Arial"/>
        <family val="2"/>
      </rPr>
      <t>mark in drawing</t>
    </r>
  </si>
  <si>
    <r>
      <t xml:space="preserve">Kanten sind gebrochen (Zeichnungsangabe "Kantensymbol")
Schutzhandschuhe für bestimmte Arbeiten tragen
Hinweis auf Gefährdung in Doku
</t>
    </r>
    <r>
      <rPr>
        <sz val="8"/>
        <color rgb="FFFF0000"/>
        <rFont val="Arial"/>
        <family val="2"/>
      </rPr>
      <t>mark in drawing
wear protective cloves for some types of work
warning in documentation</t>
    </r>
  </si>
  <si>
    <r>
      <t xml:space="preserve">siehe Konzeptphase
</t>
    </r>
    <r>
      <rPr>
        <sz val="8"/>
        <color rgb="FFFF0000"/>
        <rFont val="Arial"/>
        <family val="2"/>
      </rPr>
      <t>see conceptual phase</t>
    </r>
  </si>
  <si>
    <r>
      <t xml:space="preserve">Hinweis in Doku: betrifft GCS/GSTD
</t>
    </r>
    <r>
      <rPr>
        <sz val="8"/>
        <color rgb="FFFF0000"/>
        <rFont val="Arial"/>
        <family val="2"/>
      </rPr>
      <t>information in document regarding GCS/GSTD</t>
    </r>
  </si>
  <si>
    <r>
      <t xml:space="preserve">Risiko durch herabfallende Gegenstände
</t>
    </r>
    <r>
      <rPr>
        <sz val="8"/>
        <color rgb="FFFF0000"/>
        <rFont val="Arial"/>
        <family val="2"/>
      </rPr>
      <t>risk due to falling object</t>
    </r>
  </si>
  <si>
    <r>
      <t xml:space="preserve">Unachtsamkeit bei Montage und Demontage von einzelnen Anbauten sowie Targetwechsel 
</t>
    </r>
    <r>
      <rPr>
        <sz val="8"/>
        <color rgb="FFFF0000"/>
        <rFont val="Arial"/>
        <family val="2"/>
      </rPr>
      <t>negligence during assembly and dissassembly of single components and during target change</t>
    </r>
  </si>
  <si>
    <r>
      <t xml:space="preserve">unterwiesenes Personal, 2 Personen, Hinweis in Doku
</t>
    </r>
    <r>
      <rPr>
        <sz val="8"/>
        <color rgb="FFFF0000"/>
        <rFont val="Arial"/>
        <family val="2"/>
      </rPr>
      <t>trained staff, min. 2 people, note in documentation</t>
    </r>
  </si>
  <si>
    <r>
      <t xml:space="preserve">unter der Kammer zwischen den Hubsäulen
</t>
    </r>
    <r>
      <rPr>
        <sz val="8"/>
        <color rgb="FFFF0000"/>
        <rFont val="Arial"/>
        <family val="2"/>
      </rPr>
      <t>below chamber between lifting columns</t>
    </r>
  </si>
  <si>
    <r>
      <t xml:space="preserve">Risiko durch herrabfallende Gegenstände
</t>
    </r>
    <r>
      <rPr>
        <sz val="8"/>
        <color rgb="FFFF0000"/>
        <rFont val="Arial"/>
        <family val="2"/>
      </rPr>
      <t>risk due to falling objects</t>
    </r>
  </si>
  <si>
    <r>
      <t xml:space="preserve">unachtsam abgelegte Gegenständ , Werkzeug etc.
</t>
    </r>
    <r>
      <rPr>
        <sz val="8"/>
        <color rgb="FFFF0000"/>
        <rFont val="Arial"/>
        <family val="2"/>
      </rPr>
      <t>carelessly placed objetcs, tools, …</t>
    </r>
  </si>
  <si>
    <r>
      <t xml:space="preserve">Verhaltensregel bei Wartungsarbeiten auf der Kammer 
Aufenthalt im Gefahrenbereich ist zu unterbinden                                                                         Absperrgitter;                                                                                                                     
Kennzeichnung Gefahrenbereich auf dem Boden
</t>
    </r>
    <r>
      <rPr>
        <sz val="8"/>
        <color rgb="FFFF0000"/>
        <rFont val="Arial"/>
        <family val="2"/>
      </rPr>
      <t>behavior rules during maintenance work on chamber
prohibit stay in hazardous area
protective fence
floormarkings for hazardous area</t>
    </r>
  </si>
  <si>
    <t xml:space="preserve">ABNT NBR ISO 9244:2010-07     DIN ISO 7010              </t>
  </si>
  <si>
    <r>
      <t xml:space="preserve">Aufbauten, Kammer oben
</t>
    </r>
    <r>
      <rPr>
        <sz val="8"/>
        <color rgb="FFFF0000"/>
        <rFont val="Arial"/>
        <family val="2"/>
      </rPr>
      <t>add-ons upper chamber</t>
    </r>
  </si>
  <si>
    <r>
      <t xml:space="preserve">Montage/ Service der oberen Kammeraufbauten
</t>
    </r>
    <r>
      <rPr>
        <sz val="8"/>
        <color rgb="FFFF0000"/>
        <rFont val="Arial"/>
        <family val="2"/>
      </rPr>
      <t>Assembly/ service on upper chamber add-ons</t>
    </r>
  </si>
  <si>
    <r>
      <t xml:space="preserve">Montage/ Demontage der oberen Kammeraufbauten nach Möglichkeit mittels Kran
Personal hat PSA zu tragen
</t>
    </r>
    <r>
      <rPr>
        <sz val="8"/>
        <color rgb="FFFF0000"/>
        <rFont val="Arial"/>
        <family val="2"/>
      </rPr>
      <t>assembly/disassembly of upper chamber add-ons, if possible, by crane
personnel has to wear personal protective equipment</t>
    </r>
  </si>
  <si>
    <r>
      <t xml:space="preserve">Raum unterhalb der Magnetronarme
</t>
    </r>
    <r>
      <rPr>
        <sz val="8"/>
        <color rgb="FFFF0000"/>
        <rFont val="Arial"/>
        <family val="2"/>
      </rPr>
      <t>area below magentron arms</t>
    </r>
  </si>
  <si>
    <r>
      <t xml:space="preserve">Risiko durch herabfallende Gegenstände bei Montage / Wartung
</t>
    </r>
    <r>
      <rPr>
        <sz val="8"/>
        <color rgb="FFFF0000"/>
        <rFont val="Arial"/>
        <family val="2"/>
      </rPr>
      <t>risk due to falling objects - during assembly and maintenance</t>
    </r>
  </si>
  <si>
    <r>
      <t xml:space="preserve">Verlust von Teilen bei Montage / Wartung aus der Hand
</t>
    </r>
    <r>
      <rPr>
        <sz val="8"/>
        <color rgb="FFFF0000"/>
        <rFont val="Arial"/>
        <family val="2"/>
      </rPr>
      <t>loss of parts during assembly / maintenance by hand</t>
    </r>
  </si>
  <si>
    <r>
      <t xml:space="preserve">Hinweis BA:  Tragen von PSA (Helm,..), Aufenthalt unterhalb des entspr. Magnetronarmes verboten
</t>
    </r>
    <r>
      <rPr>
        <sz val="8"/>
        <color rgb="FFFF0000"/>
        <rFont val="Arial"/>
        <family val="2"/>
      </rPr>
      <t>warning in instruction manual: wear personal protection equipment, stay under acc. Magnetron prohibited</t>
    </r>
  </si>
  <si>
    <t>1.7</t>
  </si>
  <si>
    <r>
      <t xml:space="preserve">Magnetron, Kühlkreislauf in und am Mag.
</t>
    </r>
    <r>
      <rPr>
        <sz val="8"/>
        <color rgb="FFFF0000"/>
        <rFont val="Arial"/>
        <family val="2"/>
      </rPr>
      <t>Magnetron, cooling cycle in/at magnetron</t>
    </r>
  </si>
  <si>
    <r>
      <t xml:space="preserve">Risiko durch herausgeschleuderte Gegenstände,
Herausspritzen von Flüssigkeiten
</t>
    </r>
    <r>
      <rPr>
        <sz val="8"/>
        <color rgb="FFFF0000"/>
        <rFont val="Arial"/>
        <family val="2"/>
      </rPr>
      <t>risk due to ejected objects / liquid</t>
    </r>
  </si>
  <si>
    <r>
      <t xml:space="preserve">Kuppeln der Kühlmediumkupplung, Leckage in Kühlkreislauf, nichtentleerter Kühlkreislauf vor Wartungsarbeiten
</t>
    </r>
    <r>
      <rPr>
        <sz val="8"/>
        <color rgb="FFFF0000"/>
        <rFont val="Arial"/>
        <family val="2"/>
      </rPr>
      <t>during coupling for cooling medium, leakage in cooling cycle, cooling cycle before service work not emptied sufficiently</t>
    </r>
  </si>
  <si>
    <r>
      <t xml:space="preserve">Ausblasen der Wasserleitung vor jedem Service oder Wartungsfall am Kühlsystem. Absperren durch Ventile, Einsatz bewährter Bauteile, richtige Bauteilauslegung, Wassersensoren in Magnetrongehäuse
Hinweis auf Gefährdung in Doku:
</t>
    </r>
    <r>
      <rPr>
        <sz val="8"/>
        <color rgb="FFFF0000"/>
        <rFont val="Arial"/>
        <family val="2"/>
      </rPr>
      <t>blowing out water pipes before each service or mainentance on coolig system. lock valves, use of established components. appropriate design and layout of components. water sensor inside of magnetron housing. 
warning in documentation</t>
    </r>
  </si>
  <si>
    <r>
      <t xml:space="preserve">Einsatz bewährter Bauteile, richtige Bauteilauslegung
Dichtheitsprüfung des Kreislaufes nach Fertigung, Wassersensoren
Hinweis in Doku bezüglich Kühlkreislauf leeren vor Wartungsarbeiten
</t>
    </r>
    <r>
      <rPr>
        <sz val="8"/>
        <color rgb="FFFF0000"/>
        <rFont val="Arial"/>
        <family val="2"/>
      </rPr>
      <t>use of established components, proper design of components, leak test of cooling water circle upon manufacturing, water sensors
notes in documentation regarding emptying the cooling circle prior to service work</t>
    </r>
  </si>
  <si>
    <r>
      <t xml:space="preserve">siehe Konzeptphase u. ff. </t>
    </r>
    <r>
      <rPr>
        <sz val="8"/>
        <color rgb="FFFF0000"/>
        <rFont val="Arial"/>
        <family val="2"/>
      </rPr>
      <t>see conceputal phase</t>
    </r>
    <r>
      <rPr>
        <sz val="8"/>
        <rFont val="Arial"/>
        <family val="2"/>
      </rPr>
      <t xml:space="preserve">
DIN EN ISO 4413 (Punkt 5.1+5.2.1-4)</t>
    </r>
  </si>
  <si>
    <r>
      <t xml:space="preserve">Hinweis in Doku: betrifft GCS/GSTD
</t>
    </r>
    <r>
      <rPr>
        <sz val="8"/>
        <color rgb="FFFF0000"/>
        <rFont val="Arial"/>
        <family val="2"/>
      </rPr>
      <t>reference in document regarding GCS/GSTD</t>
    </r>
  </si>
  <si>
    <t>1.8</t>
  </si>
  <si>
    <r>
      <t xml:space="preserve">Risiko durch Bruch bei Betrieb
</t>
    </r>
    <r>
      <rPr>
        <sz val="8"/>
        <color rgb="FFFF0000"/>
        <rFont val="Arial"/>
        <family val="2"/>
      </rPr>
      <t>risk of breakage during operation</t>
    </r>
  </si>
  <si>
    <r>
      <t xml:space="preserve">Bersten des Leitungssystems durch nicht zulässige Druckzustände, Austritt von unter Druck stehenden Gasen
</t>
    </r>
    <r>
      <rPr>
        <sz val="8"/>
        <color rgb="FFFF0000"/>
        <rFont val="Arial"/>
        <family val="2"/>
      </rPr>
      <t>burst of piping system due to non-permitted pressures, leakage of gas under pressure</t>
    </r>
  </si>
  <si>
    <r>
      <t xml:space="preserve">Absicherung der einzelnen Druckluftleitungen durch verplombte Sicherheitsventile, dadurch kein Druck &gt;7 barü
Einstufung des Leitungssystems nach DGRL nicht notwendig, da Leitung DN25, Gas der Fluidgruppe 2, Druck unter 7 bar, damit Konstruktion nach guter Ingenieurpraxis
Dichtheitsprüfung nach Vorgabe
</t>
    </r>
    <r>
      <rPr>
        <sz val="8"/>
        <color rgb="FFFF0000"/>
        <rFont val="Arial"/>
        <family val="2"/>
      </rPr>
      <t xml:space="preserve">protection of single compressed air pipes through sealed safety valves, hence no pressure above 7 bar
classification of piping system acc. to DGRL not necessary, because good engineering practice is ensured by the DN25pipe, gas of fluid class 2, pressure below 7bar
leak test as required
</t>
    </r>
  </si>
  <si>
    <r>
      <t xml:space="preserve">Kühlwassersystem
</t>
    </r>
    <r>
      <rPr>
        <sz val="8"/>
        <color rgb="FFFF0000"/>
        <rFont val="Arial"/>
        <family val="2"/>
      </rPr>
      <t>cooling water system</t>
    </r>
  </si>
  <si>
    <r>
      <t xml:space="preserve">Bersten des Leitungssystems durch nicht zulässige Druckzustände, Austritt von unter Druck stehenden Flüssigkeiten, Peitschen der Leitungen
</t>
    </r>
    <r>
      <rPr>
        <sz val="8"/>
        <color rgb="FFFF0000"/>
        <rFont val="Arial"/>
        <family val="2"/>
      </rPr>
      <t>burst of piping system due to non-permitted pressures, leakage of fluid under pressure, lashing out pipes</t>
    </r>
  </si>
  <si>
    <r>
      <t xml:space="preserve">Absicherung der einzelnen Kühlwasserleitungen durch verplombte Sicherheitsventile, dadurch kein Druck &gt;6 barü
</t>
    </r>
    <r>
      <rPr>
        <strike/>
        <sz val="8"/>
        <rFont val="Arial"/>
        <family val="2"/>
      </rPr>
      <t>Einstufung des Leitungssystems nach DGRL nicht notwendig, da Leitung max. DN125, Flüssigkeiten der Fluidgruppe 2, Druck unter 6 bar, damit Konstruktion nach guter Ingenieurpraxis</t>
    </r>
    <r>
      <rPr>
        <sz val="8"/>
        <rFont val="Arial"/>
        <family val="2"/>
      </rPr>
      <t xml:space="preserve">
Dichtheitsprüfung nach Vorgabe
</t>
    </r>
    <r>
      <rPr>
        <sz val="8"/>
        <color rgb="FFFF0000"/>
        <rFont val="Arial"/>
        <family val="2"/>
      </rPr>
      <t>protection of individual cooling water pipers through sealed safety valces, hence no pressure above 6 bar
leak test as required</t>
    </r>
  </si>
  <si>
    <r>
      <t xml:space="preserve">WP-Plan erstellen --&gt; darin Betriebs- und Prüfdruck vorgeben
Druckbegrenzung, Prüfung auf Basis ASME BPC
</t>
    </r>
    <r>
      <rPr>
        <sz val="8"/>
        <color rgb="FFFF0000"/>
        <rFont val="Arial"/>
        <family val="2"/>
      </rPr>
      <t>establish WP Plan --&gt; give operating and test pressure
limit pressure, test based on ASME BPC</t>
    </r>
  </si>
  <si>
    <r>
      <t xml:space="preserve">Prozessgassystem
</t>
    </r>
    <r>
      <rPr>
        <sz val="8"/>
        <color rgb="FFFF0000"/>
        <rFont val="Arial"/>
        <family val="2"/>
      </rPr>
      <t>process gas system</t>
    </r>
  </si>
  <si>
    <r>
      <t xml:space="preserve">Bersten des Leitungssystems durch nicht zulässige Druckzustände, Austritt von unter Druck stehenden Gasen
</t>
    </r>
    <r>
      <rPr>
        <sz val="8"/>
        <color rgb="FFFF0000"/>
        <rFont val="Arial"/>
        <family val="2"/>
      </rPr>
      <t xml:space="preserve">burst of piping system due to non-permitted pressures, leakage of gas under pressure </t>
    </r>
  </si>
  <si>
    <r>
      <t xml:space="preserve">Absicherung der einzelnen Prozessgasleitungen durch verplombte Sicherheitsventile, dadurch kein Druck &gt;5 barü
Einstufung des Leitungssystems nach DGRL nicht notwendig, da Leitung DN12, Gas der Fluidgruppe 2, Druck unter 5 bar, damit Konstruktion nach guter Ingenieurpraxis
Dichtheitsprüfung nach Vorgabe
</t>
    </r>
    <r>
      <rPr>
        <sz val="8"/>
        <color rgb="FFFF0000"/>
        <rFont val="Arial"/>
        <family val="2"/>
      </rPr>
      <t xml:space="preserve">protection of single process gas pipes through sealed safety valves, hence no pressure above 5 barü
classification of piping system acc. to DGRL not necessary, because good engineering practice is ensured by the DN12 pipe  gas of fluid class 2
leak test as required
</t>
    </r>
  </si>
  <si>
    <r>
      <t xml:space="preserve">GP-Plan erstellen --&gt; darin Betriebs- und Prüfdruck vorgeben
Druckbegrenzung, Prüfung auf Basis ASME BPC
</t>
    </r>
    <r>
      <rPr>
        <sz val="8"/>
        <color rgb="FFFF0000"/>
        <rFont val="Arial"/>
        <family val="2"/>
      </rPr>
      <t>establish GP Plan --&gt; give operating and test pressure
limit pressure, test based on ASME BPC</t>
    </r>
  </si>
  <si>
    <r>
      <t xml:space="preserve">Komponenten an Kammer
</t>
    </r>
    <r>
      <rPr>
        <sz val="8"/>
        <color rgb="FFFF0000"/>
        <rFont val="Arial"/>
        <family val="2"/>
      </rPr>
      <t>Chamber and anxillary components</t>
    </r>
  </si>
  <si>
    <r>
      <t xml:space="preserve">Risiko durch Bruch bei Betrieb (Bersten von Bauteilen unter Druck)
</t>
    </r>
    <r>
      <rPr>
        <sz val="8"/>
        <color rgb="FFFF0000"/>
        <rFont val="Arial"/>
        <family val="2"/>
      </rPr>
      <t>risk of breakage during operation (Bursting under pressure)</t>
    </r>
  </si>
  <si>
    <r>
      <t xml:space="preserve">Überdruck (höherer Druck als Betriebsdruck) in den druckhaltenden Bauteilen
</t>
    </r>
    <r>
      <rPr>
        <sz val="8"/>
        <color rgb="FFFF0000"/>
        <rFont val="Arial"/>
        <family val="2"/>
      </rPr>
      <t>overpressure (higher than operatrive pressure) in pressure-holding compontents</t>
    </r>
  </si>
  <si>
    <r>
      <t xml:space="preserve">Überdruck-Ventil verhindert Überdruck in Kammer/Vakuumseite der Kompnenten stromaufwärts bis MFC/Ventil…
</t>
    </r>
    <r>
      <rPr>
        <sz val="8"/>
        <color rgb="FFFF0000"/>
        <rFont val="Arial"/>
        <family val="2"/>
      </rPr>
      <t>valve prevent overpressue in chamber/ vacuum side of components up to MFC/valve</t>
    </r>
  </si>
  <si>
    <t>DIN EN ISO 12100:2010
EN ISO 4126-1:2004</t>
  </si>
  <si>
    <t>B
Z</t>
  </si>
  <si>
    <t>ZU</t>
  </si>
  <si>
    <r>
      <t xml:space="preserve">inhärent sichere Konstruktion
</t>
    </r>
    <r>
      <rPr>
        <sz val="8"/>
        <color rgb="FFFF0000"/>
        <rFont val="Arial"/>
        <family val="2"/>
      </rPr>
      <t>inherently safe construction</t>
    </r>
  </si>
  <si>
    <r>
      <t xml:space="preserve">Kammer
</t>
    </r>
    <r>
      <rPr>
        <sz val="8"/>
        <color rgb="FFFF0000"/>
        <rFont val="Arial"/>
        <family val="2"/>
      </rPr>
      <t>Chamber</t>
    </r>
  </si>
  <si>
    <r>
      <t xml:space="preserve">durch Fehlbedienung:
Überdruck (höherer Druck als Betriebsdruck) in den druckhaltenden Bauteilen
</t>
    </r>
    <r>
      <rPr>
        <sz val="8"/>
        <color rgb="FFFF0000"/>
        <rFont val="Arial"/>
        <family val="2"/>
      </rPr>
      <t>faulty operation: overpressure (higher than operatrive pressure) in pressure-holding compontents</t>
    </r>
  </si>
  <si>
    <t>ANSI/ISO 12100:2012-00
EN ISO 4126-1:2004</t>
  </si>
  <si>
    <t>V</t>
  </si>
  <si>
    <r>
      <t xml:space="preserve">gemeint ist hier ein Druckaufbau in den Kammern über den zulässigen Betriebsdruck … denkbar 
durch Aufpumpen der Kammern über Gasversorgung (nicht möglich wegen Rembe-Ventil) bei gleichzeitigem Verschluß der VV-Pumpe / Abgasleitung 
</t>
    </r>
    <r>
      <rPr>
        <sz val="8"/>
        <color rgb="FFFF0000"/>
        <rFont val="Arial"/>
        <family val="2"/>
      </rPr>
      <t>build-up of pressure in chambers above permissable oeprative pressure ... pump-up of chamber via gas supply while closing VV Pump / exhaust pipe simulatenously might be possible</t>
    </r>
  </si>
  <si>
    <r>
      <t xml:space="preserve">Kryopumpen, Turbopumpen
</t>
    </r>
    <r>
      <rPr>
        <sz val="8"/>
        <color rgb="FFFF0000"/>
        <rFont val="Arial"/>
        <family val="2"/>
      </rPr>
      <t>cryopumpts, turbo pumps</t>
    </r>
  </si>
  <si>
    <r>
      <t xml:space="preserve">Überdruck (höherer Druck als Betriebsdruck) in den druckhaltenden Bauteilen aufgrund Gaseinlass
</t>
    </r>
    <r>
      <rPr>
        <sz val="8"/>
        <color rgb="FFFF0000"/>
        <rFont val="Arial"/>
        <family val="2"/>
      </rPr>
      <t>overpressure (higher than operatrive pressure) in pressure-holding compontents due to gas inlet</t>
    </r>
  </si>
  <si>
    <r>
      <t xml:space="preserve">im Magnetron,
Magnetron auf Servicegestell
</t>
    </r>
    <r>
      <rPr>
        <sz val="8"/>
        <color rgb="FFFF0000"/>
        <rFont val="Arial"/>
        <family val="2"/>
      </rPr>
      <t>inside magnetron, magnetron on service rack</t>
    </r>
  </si>
  <si>
    <r>
      <t xml:space="preserve">Risiko durch Bruch beim Betrieb
</t>
    </r>
    <r>
      <rPr>
        <sz val="8"/>
        <color rgb="FFFF0000"/>
        <rFont val="Arial"/>
        <family val="2"/>
      </rPr>
      <t>risk due to breakage during operation</t>
    </r>
    <r>
      <rPr>
        <sz val="8"/>
        <rFont val="Arial"/>
        <family val="2"/>
      </rPr>
      <t xml:space="preserve">
</t>
    </r>
  </si>
  <si>
    <r>
      <t xml:space="preserve">Bauteilversagen
</t>
    </r>
    <r>
      <rPr>
        <sz val="8"/>
        <color rgb="FFFF0000"/>
        <rFont val="Arial"/>
        <family val="2"/>
      </rPr>
      <t>component failure</t>
    </r>
  </si>
  <si>
    <r>
      <t xml:space="preserve">Einsatz bewährter Bauteile, richtige Bauteilauslegung, spezifizierte Zulieferer
</t>
    </r>
    <r>
      <rPr>
        <sz val="8"/>
        <color rgb="FFFF0000"/>
        <rFont val="Arial"/>
        <family val="2"/>
      </rPr>
      <t>use of proven components, proper component design, proven suppliers</t>
    </r>
  </si>
  <si>
    <t xml:space="preserve">
DIN EN ISO 12100 (Punkt 6.4)</t>
  </si>
  <si>
    <t>siehe Konzeptphase</t>
  </si>
  <si>
    <r>
      <t xml:space="preserve">unterhalb der Kammer
</t>
    </r>
    <r>
      <rPr>
        <sz val="8"/>
        <color rgb="FFFF0000"/>
        <rFont val="Arial"/>
        <family val="2"/>
      </rPr>
      <t>below chamber</t>
    </r>
  </si>
  <si>
    <r>
      <t xml:space="preserve">Risiko durch Bruche beim Betrieb - Abstürzen / unkontrollierte Bewegung der Kammer Gefährdung 
</t>
    </r>
    <r>
      <rPr>
        <sz val="8"/>
        <color rgb="FFFF0000"/>
        <rFont val="Arial"/>
        <family val="2"/>
      </rPr>
      <t>risk due to breakage during operation - fallings down/ unconctrolled movement of chamber</t>
    </r>
  </si>
  <si>
    <r>
      <t xml:space="preserve">Bruch von Trapezspindeln und Tragmuttern
</t>
    </r>
    <r>
      <rPr>
        <sz val="8"/>
        <color rgb="FFFF0000"/>
        <rFont val="Arial"/>
        <family val="2"/>
      </rPr>
      <t>breakage of trapezoidal spindle and support nuts</t>
    </r>
  </si>
  <si>
    <r>
      <t xml:space="preserve">Sicherheitsmutter; Druckmessdose unter Spindel                                                                           Prüf und Wartungsintervall ist in der BA zu bestimmen
</t>
    </r>
    <r>
      <rPr>
        <sz val="8"/>
        <color rgb="FFFF0000"/>
        <rFont val="Arial"/>
        <family val="2"/>
      </rPr>
      <t>support nut; pressure cell under spindel
test and maintenance interval noted in instruction manual</t>
    </r>
  </si>
  <si>
    <t>ANSI/ISO 12100:2012-00                                                           2006/42/EG; DIN EN 1493:2011-02</t>
  </si>
  <si>
    <r>
      <t xml:space="preserve">zwischen den Hubsäulen
</t>
    </r>
    <r>
      <rPr>
        <sz val="8"/>
        <color rgb="FFFF0000"/>
        <rFont val="Arial"/>
        <family val="2"/>
      </rPr>
      <t>between lifting columns</t>
    </r>
  </si>
  <si>
    <r>
      <t xml:space="preserve">Risiko durch Bruche beim Betrieb - Abklappen , Herunterfallen der Stützzylinder
</t>
    </r>
    <r>
      <rPr>
        <sz val="8"/>
        <color rgb="FFFF0000"/>
        <rFont val="Arial"/>
        <family val="2"/>
      </rPr>
      <t>risk due to breakage: falling down of support cylinder</t>
    </r>
  </si>
  <si>
    <r>
      <t xml:space="preserve">Bruch der Steckbolzen im Lagerbock
</t>
    </r>
    <r>
      <rPr>
        <sz val="8"/>
        <color rgb="FFFF0000"/>
        <rFont val="Arial"/>
        <family val="2"/>
      </rPr>
      <t>breakage of locking pins in breaking block</t>
    </r>
  </si>
  <si>
    <r>
      <t xml:space="preserve">Verwendung von zertifizierten Normteilen,                                                                              
Prüf und Wartungsintervall ist in der BA zu bestimmen                                                                        Aufenthalt von Personen zwischen den Hubsäulen ist auszuschließen
</t>
    </r>
    <r>
      <rPr>
        <sz val="8"/>
        <color rgb="FFFF0000"/>
        <rFont val="Arial"/>
        <family val="2"/>
      </rPr>
      <t>use of certified standard parrts
test and maintenance intervals noted in insctruction manuals
prevent people to go under lifting columns</t>
    </r>
  </si>
  <si>
    <t>DIN EN 13155-2003;  DIN EN 1493:2011-02; 2006/42/EG</t>
  </si>
  <si>
    <r>
      <t xml:space="preserve">gesamte Anlage
</t>
    </r>
    <r>
      <rPr>
        <sz val="8"/>
        <color rgb="FFFF0000"/>
        <rFont val="Arial"/>
        <family val="2"/>
      </rPr>
      <t>entire plant</t>
    </r>
  </si>
  <si>
    <r>
      <t xml:space="preserve">Risiko durch Verlust der Standsicherheit
</t>
    </r>
    <r>
      <rPr>
        <sz val="8"/>
        <color rgb="FFFF0000"/>
        <rFont val="Arial"/>
        <family val="2"/>
      </rPr>
      <t>risk of loss of stability</t>
    </r>
  </si>
  <si>
    <r>
      <t xml:space="preserve">Erdbeben während Verfahrbewegung (0,8g in alle Richtungen)
</t>
    </r>
    <r>
      <rPr>
        <sz val="8"/>
        <color rgb="FFFF0000"/>
        <rFont val="Arial"/>
        <family val="2"/>
      </rPr>
      <t>earthquake during movement (0.8g in all direction)</t>
    </r>
  </si>
  <si>
    <r>
      <t xml:space="preserve">Berechnungsnachweis
</t>
    </r>
    <r>
      <rPr>
        <sz val="8"/>
        <color rgb="FFFF0000"/>
        <rFont val="Arial"/>
        <family val="2"/>
      </rPr>
      <t>proof calculation</t>
    </r>
  </si>
  <si>
    <r>
      <t xml:space="preserve">verfahrbahre Kammertüren
</t>
    </r>
    <r>
      <rPr>
        <sz val="8"/>
        <color rgb="FFFF0000"/>
        <rFont val="Arial"/>
        <family val="2"/>
      </rPr>
      <t>mobile chamber doors</t>
    </r>
  </si>
  <si>
    <r>
      <t xml:space="preserve">- Verfahrbewegung in offener Endstellung sichern
- Bediener darf während der Verfahrbewegung nicht im Verfahrweg stehen
</t>
    </r>
    <r>
      <rPr>
        <sz val="8"/>
        <color rgb="FFFF0000"/>
        <rFont val="Arial"/>
        <family val="2"/>
      </rPr>
      <t>secure movement in open end position
operator cannot stand in movement path during movement</t>
    </r>
  </si>
  <si>
    <r>
      <t xml:space="preserve">Restrisiko mit äußerst geringer Wahrscheinlichkeit bleibt bestehen
</t>
    </r>
    <r>
      <rPr>
        <sz val="8"/>
        <color rgb="FFFF0000"/>
        <rFont val="Arial"/>
        <family val="2"/>
      </rPr>
      <t>residual risk with very low probablity remains</t>
    </r>
  </si>
  <si>
    <r>
      <t>Hubsäulen und Kammer</t>
    </r>
    <r>
      <rPr>
        <sz val="8"/>
        <color rgb="FFFF0000"/>
        <rFont val="Arial"/>
        <family val="2"/>
      </rPr>
      <t xml:space="preserve">
lifting columns and chamber</t>
    </r>
  </si>
  <si>
    <r>
      <t xml:space="preserve">Risiko durch Verlust der Standsicherheit - Erschlagen; Quetschen; Abscheren von Personen im Gefahrenbereich
</t>
    </r>
    <r>
      <rPr>
        <sz val="8"/>
        <color rgb="FFFF0000"/>
        <rFont val="Arial"/>
        <family val="2"/>
      </rPr>
      <t>risk due to loss of stability - striking, squeezing or shearing of people in hazardous area</t>
    </r>
  </si>
  <si>
    <r>
      <t xml:space="preserve">verschiedene Hubhöhen mit aufgesetzter Kammer
</t>
    </r>
    <r>
      <rPr>
        <sz val="8"/>
        <color rgb="FFFF0000"/>
        <rFont val="Arial"/>
        <family val="2"/>
      </rPr>
      <t>different lifting heights with implemented chamber</t>
    </r>
  </si>
  <si>
    <r>
      <t xml:space="preserve">entsprechende Verhaltensregeln/ Warnhinweise, sind in der BA zu benennen                                                     Sicherheitsschaltung  in der Anlagensteuerung   Hubhöhe für jede Säule wird in Steuerung ausgewertet
</t>
    </r>
    <r>
      <rPr>
        <sz val="8"/>
        <color rgb="FFFF0000"/>
        <rFont val="Arial"/>
        <family val="2"/>
      </rPr>
      <t xml:space="preserve">behavioral norms/ warning messages in instruction manual, safety turn-off of plant operation, </t>
    </r>
  </si>
  <si>
    <t>DIN ISO 7010;  DIN EN 1493:2011-02</t>
  </si>
  <si>
    <r>
      <t xml:space="preserve">Hubsäule 
</t>
    </r>
    <r>
      <rPr>
        <sz val="8"/>
        <color rgb="FFFF0000"/>
        <rFont val="Arial"/>
        <family val="2"/>
      </rPr>
      <t>Lifting Column</t>
    </r>
  </si>
  <si>
    <r>
      <t xml:space="preserve">Kopflastige Baugruppe, Standsicherheit erst nach dem Verankern im Boden gegeben
</t>
    </r>
    <r>
      <rPr>
        <sz val="8"/>
        <color rgb="FFFF0000"/>
        <rFont val="Arial"/>
        <family val="2"/>
      </rPr>
      <t>top-heavy component, stability upon anchoring into ground</t>
    </r>
  </si>
  <si>
    <r>
      <t xml:space="preserve">Montageanleitung für Hubsäulen                                                                                                  Sicherung durch Lastaufnahmemittel                                                                                                                 Monage; Demontage; Wartung ist nur von geschultem Personal durchzuführen
</t>
    </r>
    <r>
      <rPr>
        <sz val="8"/>
        <color rgb="FFFF0000"/>
        <rFont val="Arial"/>
        <family val="2"/>
      </rPr>
      <t>assembly manual for lifting columns
protection through load handling attachment
assembly, disassembly and maintenance only performey by trained personnel</t>
    </r>
  </si>
  <si>
    <t>NF E52-091:2009-05;      DIN EN ISO 82079-1; DIN EN 1493:2011-02</t>
  </si>
  <si>
    <t xml:space="preserve"> </t>
  </si>
  <si>
    <t>1.9.</t>
  </si>
  <si>
    <r>
      <t xml:space="preserve">Montagebühne am Magenetronarm
</t>
    </r>
    <r>
      <rPr>
        <sz val="8"/>
        <color rgb="FFFF0000"/>
        <rFont val="Arial"/>
        <family val="2"/>
      </rPr>
      <t>assembly bridge at magnetron arm</t>
    </r>
  </si>
  <si>
    <r>
      <t xml:space="preserve">Risiko durch Verlust der Standsicherheit (Herabfallen von der Bühne)
</t>
    </r>
    <r>
      <rPr>
        <sz val="8"/>
        <color rgb="FFFF0000"/>
        <rFont val="Arial"/>
        <family val="2"/>
      </rPr>
      <t>risk of loss of stability (falling of bridge9</t>
    </r>
  </si>
  <si>
    <r>
      <t xml:space="preserve">Forderung an Bauleistung: Bereitstellung von Montagebühne mit Geländer / Absturzsicherung
</t>
    </r>
    <r>
      <rPr>
        <sz val="8"/>
        <color rgb="FFFF0000"/>
        <rFont val="Arial"/>
        <family val="2"/>
      </rPr>
      <t xml:space="preserve">requirements for construction: supply mounting platform with handrails/ fall protection  </t>
    </r>
  </si>
  <si>
    <t>10.1</t>
  </si>
  <si>
    <r>
      <t>Magnetron auf Servicegestell; Prozessbereich</t>
    </r>
    <r>
      <rPr>
        <sz val="8"/>
        <color rgb="FFFF0000"/>
        <rFont val="Arial"/>
        <family val="2"/>
      </rPr>
      <t xml:space="preserve">
magentron on serivce rack, process area</t>
    </r>
  </si>
  <si>
    <r>
      <t xml:space="preserve">Risiko durch fehlerhafte Montage
</t>
    </r>
    <r>
      <rPr>
        <sz val="8"/>
        <color rgb="FFFF0000"/>
        <rFont val="Arial"/>
        <family val="2"/>
      </rPr>
      <t>risk due to faulty assembly</t>
    </r>
  </si>
  <si>
    <r>
      <t xml:space="preserve">unsachgemäße bzw. unvollständige Montage
</t>
    </r>
    <r>
      <rPr>
        <sz val="8"/>
        <color rgb="FFFF0000"/>
        <rFont val="Arial"/>
        <family val="2"/>
      </rPr>
      <t>improper or incomplete assembly</t>
    </r>
  </si>
  <si>
    <t>T.Bock / H.J.Heinrich  / M.Nowak</t>
  </si>
  <si>
    <r>
      <t xml:space="preserve">Montagegerechte Konstruktion, Montageabläufe durchspielen
</t>
    </r>
    <r>
      <rPr>
        <sz val="8"/>
        <color rgb="FFFF0000"/>
        <rFont val="Arial"/>
        <family val="2"/>
      </rPr>
      <t>easy to install design/ construction, practice assembly process</t>
    </r>
  </si>
  <si>
    <t>DIN EN ISO 12100</t>
  </si>
  <si>
    <t>T.Bock / H.-J.Heinrich
F.Nowak</t>
  </si>
  <si>
    <r>
      <t xml:space="preserve">Arbeit durch eingewiesenes Fachpersonal, 
Funktionsprüfung mit Abnahmeprotokoll
</t>
    </r>
    <r>
      <rPr>
        <sz val="8"/>
        <color rgb="FFFF0000"/>
        <rFont val="Arial"/>
        <family val="2"/>
      </rPr>
      <t>trained staff
functional test with acceptance report</t>
    </r>
  </si>
  <si>
    <r>
      <t xml:space="preserve">Prozessbereich
</t>
    </r>
    <r>
      <rPr>
        <sz val="8"/>
        <color rgb="FFFF0000"/>
        <rFont val="Arial"/>
        <family val="2"/>
      </rPr>
      <t>process area</t>
    </r>
  </si>
  <si>
    <r>
      <t xml:space="preserve">Montagegerechte Konstruktion, Montageabläufe durchspielen, Montageprüfung
</t>
    </r>
    <r>
      <rPr>
        <sz val="8"/>
        <color rgb="FFFF0000"/>
        <rFont val="Arial"/>
        <family val="2"/>
      </rPr>
      <t>easy to install design/ construction, practice assembly process, assembly test</t>
    </r>
  </si>
  <si>
    <r>
      <t xml:space="preserve">Hubanlage
</t>
    </r>
    <r>
      <rPr>
        <sz val="8"/>
        <color rgb="FFFF0000"/>
        <rFont val="Arial"/>
        <family val="2"/>
      </rPr>
      <t>lifting station</t>
    </r>
  </si>
  <si>
    <r>
      <t xml:space="preserve">die Hubsäulen sind unzureichend am Boden befestigt                                                                                     für die Befestigung wurden keine geeigneten Anker verwendel                               sicherheitsrelevante Bauteile wurden nicht oder falsch verbaut
</t>
    </r>
    <r>
      <rPr>
        <sz val="8"/>
        <color rgb="FFFF0000"/>
        <rFont val="Arial"/>
        <family val="2"/>
      </rPr>
      <t>lifting columns not sufficiently anchored into ground
inappropriate anchors were used
safetyrelevant components were insufficiently implemented or not at all</t>
    </r>
  </si>
  <si>
    <r>
      <t xml:space="preserve">Montageanleitung erstellen                                                                                 
Durchführung der Montage und Wartungsarbeiten nur von geschulten Personal     Befestigungsmittel sind zu zertifizieren
</t>
    </r>
    <r>
      <rPr>
        <sz val="8"/>
        <color rgb="FFFF0000"/>
        <rFont val="Arial"/>
        <family val="2"/>
      </rPr>
      <t>develop instruction manual
assembly and maintenance only performed by trained personnel
certify components used for fixation to ground</t>
    </r>
  </si>
  <si>
    <t>DIN EN 1493:2011-02</t>
  </si>
  <si>
    <r>
      <t>Hubanlage , Stützzylinder Bremse</t>
    </r>
    <r>
      <rPr>
        <sz val="8"/>
        <color rgb="FFFF0000"/>
        <rFont val="Arial"/>
        <family val="2"/>
      </rPr>
      <t xml:space="preserve">
lifting station, supporting cylinder brake</t>
    </r>
  </si>
  <si>
    <r>
      <t xml:space="preserve">Stangenbremse wurde in falscher Richtung verbaut                                                                                     die Lastböcke wurden in falscher Lage und Normteilen verbaut  
</t>
    </r>
    <r>
      <rPr>
        <sz val="8"/>
        <color rgb="FFFF0000"/>
        <rFont val="Arial"/>
        <family val="2"/>
      </rPr>
      <t>rod brake installed in wrong direction
loading blocks installed in wrong position or with wrong standard parts</t>
    </r>
    <r>
      <rPr>
        <sz val="8"/>
        <rFont val="Arial"/>
        <family val="2"/>
      </rPr>
      <t xml:space="preserve">                            </t>
    </r>
  </si>
  <si>
    <t>DIN EN 1493:2011-02 ; 2002/42/EG</t>
  </si>
  <si>
    <r>
      <t xml:space="preserve">Wagen M2
</t>
    </r>
    <r>
      <rPr>
        <sz val="8"/>
        <color rgb="FFFF0000"/>
        <rFont val="Arial"/>
        <family val="2"/>
      </rPr>
      <t>M2 cart</t>
    </r>
  </si>
  <si>
    <r>
      <t xml:space="preserve">Fluchtungsfehler zwischen Antrieb und Radsatz
</t>
    </r>
    <r>
      <rPr>
        <sz val="8"/>
        <color rgb="FFFF0000"/>
        <rFont val="Arial"/>
        <family val="2"/>
      </rPr>
      <t>alignment errort between drive and wheel set</t>
    </r>
  </si>
  <si>
    <r>
      <t xml:space="preserve">Montageanleitung erstellen                                                                                 
Durchführung der Montage und Wartungsarbeiten nur von geschulten Personal     
</t>
    </r>
    <r>
      <rPr>
        <sz val="8"/>
        <color rgb="FFFF0000"/>
        <rFont val="Arial"/>
        <family val="2"/>
      </rPr>
      <t xml:space="preserve">develop instruction manual
assembly and maintenance only performed by trained personnel
</t>
    </r>
  </si>
  <si>
    <r>
      <t xml:space="preserve">Magnetron, Spiegel unter Magnetron vor , während und nach Betrieb
</t>
    </r>
    <r>
      <rPr>
        <sz val="8"/>
        <color rgb="FFFF0000"/>
        <rFont val="Arial"/>
        <family val="2"/>
      </rPr>
      <t>magentron, mirror below magnetron before, during, and after operation</t>
    </r>
  </si>
  <si>
    <r>
      <rPr>
        <sz val="8"/>
        <rFont val="Arial"/>
        <family val="2"/>
      </rPr>
      <t xml:space="preserve">Beschädigung des Spiegels
</t>
    </r>
    <r>
      <rPr>
        <sz val="8"/>
        <color rgb="FFFF0000"/>
        <rFont val="Arial"/>
        <family val="2"/>
      </rPr>
      <t>Mirror damage</t>
    </r>
  </si>
  <si>
    <r>
      <t xml:space="preserve">austretende Flüssigkeiten
</t>
    </r>
    <r>
      <rPr>
        <sz val="8"/>
        <color rgb="FFFF0000"/>
        <rFont val="Arial"/>
        <family val="2"/>
      </rPr>
      <t>leaking fluids</t>
    </r>
  </si>
  <si>
    <r>
      <t xml:space="preserve">nur Wasser/Glykol denkbar
Dichtheitsprüfung vor jedem Betrieb
Hinweise /Checklisten zur Wiederinbetriebnahme in BA
</t>
    </r>
    <r>
      <rPr>
        <sz val="8"/>
        <color rgb="FFFF0000"/>
        <rFont val="Arial"/>
        <family val="2"/>
      </rPr>
      <t>only water/ glycol
leak test before operation - every time
info/checklist for re-commissioning in instruction manual</t>
    </r>
  </si>
  <si>
    <r>
      <t xml:space="preserve">nicht fixierte Teile fallen auf Spiegel
</t>
    </r>
    <r>
      <rPr>
        <sz val="8"/>
        <color rgb="FFFF0000"/>
        <rFont val="Arial"/>
        <family val="2"/>
      </rPr>
      <t>non-fixed parts fall on mirror</t>
    </r>
  </si>
  <si>
    <r>
      <t xml:space="preserve">Schraubensicherung oder Sicherungselemente vorsehunggemäß in Eingriff bringen, vorgeschriebene Anzugsmomente, Kontrolle der Ausführung durch 2. Person
</t>
    </r>
    <r>
      <rPr>
        <sz val="8"/>
        <color rgb="FFFF0000"/>
        <rFont val="Arial"/>
        <family val="2"/>
      </rPr>
      <t>attach screw lock and protective elements as intended
required tighening torque, prcoess control through a second person</t>
    </r>
  </si>
  <si>
    <r>
      <t xml:space="preserve">Arbeit durch eingewiesenes Fachpersonal, Arbeitsanweisung (Anzugsmomente)
Funktionsprüfung mit Abnahmeprotokoll, Hinweis in Doku und Arbeitsanweisung im IHB
</t>
    </r>
    <r>
      <rPr>
        <sz val="8"/>
        <color rgb="FFFF0000"/>
        <rFont val="Arial"/>
        <family val="2"/>
      </rPr>
      <t>trained specialized personnel, instruction manual (torgue moments), functional test with acceptance report, comments in documentation and instruction manual</t>
    </r>
  </si>
  <si>
    <r>
      <t xml:space="preserve">bewegliche Teile,  beschädigen Spiegel
</t>
    </r>
    <r>
      <rPr>
        <sz val="8"/>
        <color rgb="FFFF0000"/>
        <rFont val="Arial"/>
        <family val="2"/>
      </rPr>
      <t>mobile parts damage mirror</t>
    </r>
  </si>
  <si>
    <t xml:space="preserve">T.Bock / H.J.Heinrich </t>
  </si>
  <si>
    <r>
      <t xml:space="preserve">Mirror damage
</t>
    </r>
    <r>
      <rPr>
        <strike/>
        <sz val="8"/>
        <rFont val="Arial"/>
        <family val="2"/>
      </rPr>
      <t>Beschädigung des Spiegels</t>
    </r>
  </si>
  <si>
    <r>
      <rPr>
        <b/>
        <strike/>
        <sz val="8"/>
        <rFont val="Arial"/>
        <family val="2"/>
      </rPr>
      <t xml:space="preserve">Personnel loss of balance or slippage while on the bridge or on platform </t>
    </r>
    <r>
      <rPr>
        <strike/>
        <sz val="8"/>
        <rFont val="Arial"/>
        <family val="2"/>
      </rPr>
      <t xml:space="preserve">
Balanceverlust oder Rutschgefahr auf Brücke und Bühne</t>
    </r>
  </si>
  <si>
    <t xml:space="preserve">Rails and safeguards will be included in the design of the bridge and platforms.  </t>
  </si>
  <si>
    <r>
      <rPr>
        <b/>
        <strike/>
        <sz val="8"/>
        <rFont val="Arial"/>
        <family val="2"/>
      </rPr>
      <t>Mops dropped on the mirror due to difficult handling and slippery surface</t>
    </r>
    <r>
      <rPr>
        <strike/>
        <sz val="8"/>
        <rFont val="Arial"/>
        <family val="2"/>
      </rPr>
      <t xml:space="preserve"> 
Tücher / Schwämme (andere Gegenstände …) fallen wegen schwieriger Handhabung oder glatter Oberflächen auf den Spiegel herab </t>
    </r>
  </si>
  <si>
    <t>Mops will be inspected before use to remove/cover any metal element. Safety lanyard will be tested to recover them if needed. Mops will be very light and attached to the personnel.</t>
  </si>
  <si>
    <r>
      <t xml:space="preserve">M1M3 wenn im Einsatz
</t>
    </r>
    <r>
      <rPr>
        <sz val="8"/>
        <color rgb="FFFF0000"/>
        <rFont val="Arial"/>
        <family val="2"/>
      </rPr>
      <t xml:space="preserve">M1M3 during chamber evacuation / during coating </t>
    </r>
  </si>
  <si>
    <r>
      <t xml:space="preserve">M1M3 Überbeanspruchung wegen Differenzdruck-Fehler 
</t>
    </r>
    <r>
      <rPr>
        <sz val="8"/>
        <color rgb="FFFF0000"/>
        <rFont val="Arial"/>
        <family val="2"/>
      </rPr>
      <t xml:space="preserve">M1M3 overstress due to coating differential pumping error </t>
    </r>
  </si>
  <si>
    <r>
      <t xml:space="preserve">Druckablassmechanismus implementriet um Druckunterschied zwischen oberer Kammer und Spiegelzelle außerdem des sicheren Bereiches zu vermeiden. Der Druck innerhalb der Zelle wird ca  10-3/10-4 mbar sein um Rückfluss zum Spiegel während des Beschichten zu vermeiden.
</t>
    </r>
    <r>
      <rPr>
        <sz val="8"/>
        <color rgb="FFFF0000"/>
        <rFont val="Arial"/>
        <family val="2"/>
      </rPr>
      <t>A pressure relief mechanism will be included in the design to avoid out of safe range differential pressure between the top vessel and the mirror cell. The pressure inside the mirror cell will be around 10-3/10-4 mbar to avoid back flow towards the mirror surface during the coating.</t>
    </r>
  </si>
  <si>
    <r>
      <rPr>
        <b/>
        <strike/>
        <sz val="8"/>
        <rFont val="Arial"/>
        <family val="2"/>
      </rPr>
      <t xml:space="preserve">The air knife damages the mirror during deployment </t>
    </r>
    <r>
      <rPr>
        <strike/>
        <sz val="8"/>
        <rFont val="Arial"/>
        <family val="2"/>
      </rPr>
      <t xml:space="preserve">
Luftmesser beschädigt Spiegel beim Zustellen 
</t>
    </r>
  </si>
  <si>
    <r>
      <rPr>
        <b/>
        <strike/>
        <sz val="8"/>
        <rFont val="Arial"/>
        <family val="2"/>
      </rPr>
      <t xml:space="preserve">The air knife damages the mirror during lowering of boom </t>
    </r>
    <r>
      <rPr>
        <strike/>
        <sz val="8"/>
        <rFont val="Arial"/>
        <family val="2"/>
      </rPr>
      <t xml:space="preserve">
Luftmesser beschädigt Spiegel beim Absenken des Arms 
</t>
    </r>
  </si>
  <si>
    <r>
      <rPr>
        <b/>
        <strike/>
        <sz val="8"/>
        <rFont val="Arial"/>
        <family val="2"/>
      </rPr>
      <t xml:space="preserve">The bridge is moved above mirror while air knife in operation </t>
    </r>
    <r>
      <rPr>
        <strike/>
        <sz val="8"/>
        <rFont val="Arial"/>
        <family val="2"/>
      </rPr>
      <t xml:space="preserve">
Brücke bewegt sich über den Spigel wärend Luftmesser im Einsatz 
</t>
    </r>
  </si>
  <si>
    <r>
      <rPr>
        <b/>
        <strike/>
        <sz val="8"/>
        <rFont val="Arial"/>
        <family val="2"/>
      </rPr>
      <t>The air knife damages the mirror because the mirror cart is not set at lowest elevation</t>
    </r>
    <r>
      <rPr>
        <strike/>
        <sz val="8"/>
        <rFont val="Arial"/>
        <family val="2"/>
      </rPr>
      <t xml:space="preserve"> 
Luftmesser beschädigt den Spiegel weil Wagen nicht in unterer Endlage</t>
    </r>
  </si>
  <si>
    <r>
      <t xml:space="preserve">M1M3 bei Magnetron-Beschichtung
</t>
    </r>
    <r>
      <rPr>
        <sz val="8"/>
        <color rgb="FFFF0000"/>
        <rFont val="Arial"/>
        <family val="2"/>
      </rPr>
      <t xml:space="preserve">M1M3 during coating </t>
    </r>
  </si>
  <si>
    <r>
      <t xml:space="preserve">Magnetrons beschädigen Spiegel bei deren Einsatz 
</t>
    </r>
    <r>
      <rPr>
        <sz val="8"/>
        <color rgb="FFFF0000"/>
        <rFont val="Arial"/>
        <family val="2"/>
      </rPr>
      <t xml:space="preserve">The magnetron damages the mirror during deployment </t>
    </r>
  </si>
  <si>
    <r>
      <t xml:space="preserve">Die Kammer ist so gebaut, dass jegliche vertikale Bewegung der Magentron ausgeschlossen ist, bist die Spiegelzelle in seiner Endposition ist.
</t>
    </r>
    <r>
      <rPr>
        <sz val="8"/>
        <color rgb="FFFF0000"/>
        <rFont val="Arial"/>
        <family val="2"/>
      </rPr>
      <t>The coating chamber will be designed to prevent any vertical movement of the magnetron until mirror cell is in position.</t>
    </r>
  </si>
  <si>
    <r>
      <t xml:space="preserve">Kammer-Hubeinheit
</t>
    </r>
    <r>
      <rPr>
        <sz val="8"/>
        <color rgb="FFFF0000"/>
        <rFont val="Arial"/>
        <family val="2"/>
      </rPr>
      <t>Chamber jacks - lifting unit</t>
    </r>
  </si>
  <si>
    <r>
      <t xml:space="preserve">Fehlfunktion Kammer-Hubeinheit bei Einbringung M1M3 oder zum Anheben nach der Beschichtung 
</t>
    </r>
    <r>
      <rPr>
        <sz val="8"/>
        <color rgb="FFFF0000"/>
        <rFont val="Arial"/>
        <family val="2"/>
      </rPr>
      <t>The coating chamber jacks fail during M1M3 installation in chamber or after coating preventing raising of the chamber</t>
    </r>
  </si>
  <si>
    <r>
      <t xml:space="preserve">Hubeinheit so gestaltet, um Rückwärtsbewegung im Falle eines Bruchs/fehlers zu vermeiden. Mindestens 1 Extra Hubeinheit wird auf dem Gipfel für schnelles Ersetzen gelagert. Die Möglichkeit, die obere Kammer nur mit 3 Hubeinheiten zu erheben, wird mit VA diskutiert.
</t>
    </r>
    <r>
      <rPr>
        <sz val="8"/>
        <color rgb="FFFF0000"/>
        <rFont val="Arial"/>
        <family val="2"/>
      </rPr>
      <t>Jacks will be designed to avoid back-drive in case of any failure. At least one spare jack will be located on the summit for fast replacement. The possibility of raising the upper vessel with 3 jacks only will be discussed with the coating chamber vendor.</t>
    </r>
  </si>
  <si>
    <r>
      <rPr>
        <b/>
        <strike/>
        <sz val="8"/>
        <rFont val="Arial"/>
        <family val="2"/>
      </rPr>
      <t>The bridge tilts or tips over with the possibility of striking the mirror or personnel falling on the mirro</t>
    </r>
    <r>
      <rPr>
        <strike/>
        <sz val="8"/>
        <rFont val="Arial"/>
        <family val="2"/>
      </rPr>
      <t xml:space="preserve">r 
Brücke neigt sich oder koippt, so dass Spiegelkontakt oder Herabfallen von Personal </t>
    </r>
    <r>
      <rPr>
        <i/>
        <strike/>
        <sz val="8"/>
        <rFont val="Arial"/>
        <family val="2"/>
      </rPr>
      <t>(oder Gegenständen!)</t>
    </r>
    <r>
      <rPr>
        <strike/>
        <sz val="8"/>
        <rFont val="Arial"/>
        <family val="2"/>
      </rPr>
      <t xml:space="preserve"> auf den Spiegel 
</t>
    </r>
  </si>
  <si>
    <t>Bridge will be designed to eliminate any possible tip over during the stripping.</t>
  </si>
  <si>
    <r>
      <t xml:space="preserve">Ausfall Wagenantriebe wenn Position unter der Glocke 
</t>
    </r>
    <r>
      <rPr>
        <sz val="8"/>
        <color rgb="FFFF0000"/>
        <rFont val="Arial"/>
        <family val="2"/>
      </rPr>
      <t xml:space="preserve">Mirror cart drive motors fail when under the coating chamber </t>
    </r>
  </si>
  <si>
    <r>
      <t xml:space="preserve">Bremssystem der Fahreinheit mit manuellem Freigabemechanismus ausgestattet um unter der Kammer hervorgeholt zu werden
</t>
    </r>
    <r>
      <rPr>
        <sz val="8"/>
        <color rgb="FFFF0000"/>
        <rFont val="Arial"/>
        <family val="2"/>
      </rPr>
      <t>Mirror Cart braking system will be designed with a manual release mechanism to be pulled out from under the coating chamber.</t>
    </r>
    <r>
      <rPr>
        <sz val="8"/>
        <rFont val="Arial"/>
        <family val="2"/>
      </rPr>
      <t xml:space="preserve">
</t>
    </r>
  </si>
  <si>
    <t>10.3</t>
  </si>
  <si>
    <r>
      <t xml:space="preserve">Wasserversorgung
</t>
    </r>
    <r>
      <rPr>
        <sz val="8"/>
        <color rgb="FFFF0000"/>
        <rFont val="Arial"/>
        <family val="2"/>
      </rPr>
      <t>water supply</t>
    </r>
  </si>
  <si>
    <r>
      <t xml:space="preserve">Risiko durch Ausgleiten
</t>
    </r>
    <r>
      <rPr>
        <sz val="8"/>
        <color rgb="FFFF0000"/>
        <rFont val="Arial"/>
        <family val="2"/>
      </rPr>
      <t>risk due to slipping</t>
    </r>
  </si>
  <si>
    <r>
      <t xml:space="preserve">Auslaufen von Kühlwasser
</t>
    </r>
    <r>
      <rPr>
        <sz val="8"/>
        <color rgb="FFFF0000"/>
        <rFont val="Arial"/>
        <family val="2"/>
      </rPr>
      <t>leakage of cooling water</t>
    </r>
  </si>
  <si>
    <r>
      <t xml:space="preserve">Ausblasen automatisiert, kein Öffnen befüllter Leitungen notwendig
Hinweis in BA: sofortige Entfernung ausgelaufenen Rest-Kühlwassers
</t>
    </r>
    <r>
      <rPr>
        <sz val="8"/>
        <color rgb="FFFF0000"/>
        <rFont val="Arial"/>
        <family val="2"/>
      </rPr>
      <t>blowing out automated, no opening of full pipes necessary
note in instruction manual: instand removal of leaked coolingw ater left-overs</t>
    </r>
  </si>
  <si>
    <r>
      <t xml:space="preserve">Hubanlage 
</t>
    </r>
    <r>
      <rPr>
        <sz val="8"/>
        <color rgb="FFFF0000"/>
        <rFont val="Arial"/>
        <family val="2"/>
      </rPr>
      <t>lifting unit</t>
    </r>
  </si>
  <si>
    <r>
      <t xml:space="preserve">Leckage im hydraulischen System
</t>
    </r>
    <r>
      <rPr>
        <sz val="8"/>
        <color rgb="FFFF0000"/>
        <rFont val="Arial"/>
        <family val="2"/>
      </rPr>
      <t>leakage in hydraulic system</t>
    </r>
  </si>
  <si>
    <r>
      <t xml:space="preserve">Leckageüberwachung                                                                                                  
visuelle Kontrolle auf Verunreinigungen am Boden 
</t>
    </r>
    <r>
      <rPr>
        <sz val="8"/>
        <color rgb="FFFF0000"/>
        <rFont val="Arial"/>
        <family val="2"/>
      </rPr>
      <t>leakage control
visual control of dirt on floor</t>
    </r>
  </si>
  <si>
    <r>
      <t xml:space="preserve">Wagen M2
</t>
    </r>
    <r>
      <rPr>
        <sz val="8"/>
        <color rgb="FFFF0000"/>
        <rFont val="Arial"/>
        <family val="2"/>
      </rPr>
      <t>M2 Vessel cart</t>
    </r>
  </si>
  <si>
    <r>
      <t xml:space="preserve">Treppe zur Plattform und Treppe auf die Kammer, Kammern oben
</t>
    </r>
    <r>
      <rPr>
        <sz val="8"/>
        <color rgb="FFFF0000"/>
        <rFont val="Arial"/>
        <family val="2"/>
      </rPr>
      <t>stairs to platform and stairs to top of upper chamber</t>
    </r>
  </si>
  <si>
    <r>
      <t xml:space="preserve">Risiko durch Stolpern -  Ausgleiten, Stolpern oder Fall von Personen
</t>
    </r>
    <r>
      <rPr>
        <sz val="8"/>
        <color rgb="FFFF0000"/>
        <rFont val="Arial"/>
        <family val="2"/>
      </rPr>
      <t>risk due to tripping</t>
    </r>
  </si>
  <si>
    <r>
      <t xml:space="preserve">Begehen von Treppen
</t>
    </r>
    <r>
      <rPr>
        <sz val="8"/>
        <color rgb="FFFF0000"/>
        <rFont val="Arial"/>
        <family val="2"/>
      </rPr>
      <t>climbing stairs</t>
    </r>
  </si>
  <si>
    <r>
      <t xml:space="preserve">Auswahl Zugangsart- und -ort nach DIN EN ISO 14122-1, (Treppenleiter auf Grund Platzverhältnisse + selten genutzt) 
Ausführung Treppenleiter/ Geländer nach DIN EN ISO 14122-3 
Zugangsbeschränkung (nur untewiesenes Personal) --&gt; Verbotsschild + Hinweise in BA
</t>
    </r>
    <r>
      <rPr>
        <sz val="8"/>
        <color rgb="FFFF0000"/>
        <rFont val="Arial"/>
        <family val="2"/>
      </rPr>
      <t>selection of way and place of access acc. to DIn EN ISO 13122.1 (ladder used due to small space and rare use)
implementation of ladder and rail acc to DIN EN ISO 13122-3
limited access (only authorized personnel) --&gt; warning sign &amp; note in instruction manual</t>
    </r>
  </si>
  <si>
    <t>DIN EN ISO 14122-1,2,3
OSHA 29CFR 1910.23 "Guarding floor and wall openings and holes"
OSHA 29CFR 1910.24 "Fixed industrial stairs"
Cal/OSHA §3209. Standard Guardrails
Cal/OSHA §3214. Stair Rails and Handrails
Cal/OSHA §3232. Ramps</t>
  </si>
  <si>
    <r>
      <t xml:space="preserve">Fahrschienen Unterflur
</t>
    </r>
    <r>
      <rPr>
        <sz val="8"/>
        <color rgb="FFFF0000"/>
        <rFont val="Arial"/>
        <family val="2"/>
      </rPr>
      <t xml:space="preserve">guidance rails </t>
    </r>
  </si>
  <si>
    <r>
      <t xml:space="preserve">Fahrschienen Unterflur
</t>
    </r>
    <r>
      <rPr>
        <sz val="8"/>
        <color rgb="FFFF0000"/>
        <rFont val="Arial"/>
        <family val="2"/>
      </rPr>
      <t>guidance rails</t>
    </r>
  </si>
  <si>
    <r>
      <t xml:space="preserve">Kammerdecke
</t>
    </r>
    <r>
      <rPr>
        <sz val="8"/>
        <color rgb="FFFF0000"/>
        <rFont val="Arial"/>
        <family val="2"/>
      </rPr>
      <t>chamber ceiling</t>
    </r>
  </si>
  <si>
    <r>
      <t xml:space="preserve">Beobachtung Antrieb
</t>
    </r>
    <r>
      <rPr>
        <sz val="8"/>
        <color rgb="FFFF0000"/>
        <rFont val="Arial"/>
        <family val="2"/>
      </rPr>
      <t>monitoring drive</t>
    </r>
  </si>
  <si>
    <r>
      <t xml:space="preserve">zu begehender Bereich mit Laufsteg und Geländer --&gt;  Ausführung nach DIN EN ISO 14122-2/3 
Zugangsbeschränkung (nur unterwiesenes Personal); Verbotsschild; Hinweise in BA
</t>
    </r>
    <r>
      <rPr>
        <sz val="8"/>
        <color rgb="FFFF0000"/>
        <rFont val="Arial"/>
        <family val="2"/>
      </rPr>
      <t>accessible area with runway and railing acc to DIN EN ISO 13122-2/3
limited access (only authorized personnel) warning sign, notes in instruction manual</t>
    </r>
  </si>
  <si>
    <r>
      <t xml:space="preserve">Wagen M2 / Schleppkabel
</t>
    </r>
    <r>
      <rPr>
        <sz val="8"/>
        <color rgb="FFFF0000"/>
        <rFont val="Arial"/>
        <family val="2"/>
      </rPr>
      <t>M2 cart/ trailing cable</t>
    </r>
  </si>
  <si>
    <r>
      <t xml:space="preserve">Wagen M2 zieht beim Verfahren ein Schleppkabel nach                                                                           Kabel liegt frei auf dem Boden
</t>
    </r>
    <r>
      <rPr>
        <sz val="8"/>
        <color rgb="FFFF0000"/>
        <rFont val="Arial"/>
        <family val="2"/>
      </rPr>
      <t>M2 pulls trailing cable behind which lays exposed on the floor</t>
    </r>
  </si>
  <si>
    <r>
      <t xml:space="preserve">Gefahrenbereich absperren                                                                                     
Verhaltensregeln in BA benennen                                                                             
Gefahrenbereich auf dem Boden kennzeichnen
</t>
    </r>
    <r>
      <rPr>
        <sz val="8"/>
        <color rgb="FFFF0000"/>
        <rFont val="Arial"/>
        <family val="2"/>
      </rPr>
      <t>block hazardous area
behavior rules in instruction manual
mark hazardous area on floor</t>
    </r>
  </si>
  <si>
    <r>
      <t xml:space="preserve">Plattform und Kammerdecke
</t>
    </r>
    <r>
      <rPr>
        <sz val="8"/>
        <color rgb="FFFF0000"/>
        <rFont val="Arial"/>
        <family val="2"/>
      </rPr>
      <t>platform and chamber ceiling</t>
    </r>
  </si>
  <si>
    <r>
      <t xml:space="preserve">Risiko durch Absturz
</t>
    </r>
    <r>
      <rPr>
        <sz val="8"/>
        <color rgb="FFFF0000"/>
        <rFont val="Arial"/>
        <family val="2"/>
      </rPr>
      <t>risk of falling</t>
    </r>
  </si>
  <si>
    <r>
      <t xml:space="preserve">Begehen der Kammerdecke und Bühne
</t>
    </r>
    <r>
      <rPr>
        <sz val="8"/>
        <color rgb="FFFF0000"/>
        <rFont val="Arial"/>
        <family val="2"/>
      </rPr>
      <t>accessing chamber ceiling and lifting platform</t>
    </r>
  </si>
  <si>
    <t>C. Dubau</t>
  </si>
  <si>
    <r>
      <t xml:space="preserve">Geländer nach Norm
Hinweise in Doku
</t>
    </r>
    <r>
      <rPr>
        <sz val="8"/>
        <color rgb="FFFF0000"/>
        <rFont val="Arial"/>
        <family val="2"/>
      </rPr>
      <t>standardized handrail
notes in instruction manual</t>
    </r>
  </si>
  <si>
    <r>
      <t xml:space="preserve">Hubanlage Hubsäule 
</t>
    </r>
    <r>
      <rPr>
        <sz val="8"/>
        <color rgb="FFFF0000"/>
        <rFont val="Arial"/>
        <family val="2"/>
      </rPr>
      <t>lifting station/ lifting column</t>
    </r>
  </si>
  <si>
    <r>
      <t xml:space="preserve">Sichtkontrolle beim Nivelieren der einzelnen Hubsäulen in 3,5m Höhe                             bei Wartung und Reparaturarbeiten am Spindelhubantrieb
</t>
    </r>
    <r>
      <rPr>
        <sz val="8"/>
        <color rgb="FFFF0000"/>
        <rFont val="Arial"/>
        <family val="2"/>
      </rPr>
      <t>visual control during operation individual lifting columns in 3.5m height
during mainentance and service of spindle lift drive</t>
    </r>
  </si>
  <si>
    <r>
      <t xml:space="preserve">Durchführung der Montage und Wartungsarbeiten nur von geschulten Personal     Verhaltensregen sind in der BA zu bestimmen                                                                           Verwendung von Arbeitsbühne/  Leitern/ Podest ;  Tragen von PSA Ausrüstung
</t>
    </r>
    <r>
      <rPr>
        <sz val="8"/>
        <color rgb="FFFF0000"/>
        <rFont val="Arial"/>
        <family val="2"/>
      </rPr>
      <t>assembly and service only performed by trained personnel, 
behavioral rules in instruction manual
during use of working platform, ladders, lifting platform, ... wear personal protection equipment</t>
    </r>
  </si>
  <si>
    <t>DIN EN 1493:2011-02; DIN 131 ; DIN 14183</t>
  </si>
  <si>
    <r>
      <t xml:space="preserve">Hubanlage Stangenbremse
</t>
    </r>
    <r>
      <rPr>
        <sz val="8"/>
        <color rgb="FFFF0000"/>
        <rFont val="Arial"/>
        <family val="2"/>
      </rPr>
      <t>lifting unit rod brake</t>
    </r>
  </si>
  <si>
    <r>
      <t xml:space="preserve">bei Wartung und Reparaturarbeiten an den Stangenbremsen
</t>
    </r>
    <r>
      <rPr>
        <sz val="8"/>
        <color rgb="FFFF0000"/>
        <rFont val="Arial"/>
        <family val="2"/>
      </rPr>
      <t>during maintenance, service, and repair on rod brakes</t>
    </r>
  </si>
  <si>
    <r>
      <t xml:space="preserve">Podest, Kammer oben
</t>
    </r>
    <r>
      <rPr>
        <sz val="8"/>
        <color rgb="FFFF0000"/>
        <rFont val="Arial"/>
        <family val="2"/>
      </rPr>
      <t>platform, upper chamber</t>
    </r>
  </si>
  <si>
    <r>
      <t xml:space="preserve">Absturzgefahr bei Arbeiten auf Kammer oben
</t>
    </r>
    <r>
      <rPr>
        <sz val="8"/>
        <color rgb="FFFF0000"/>
        <rFont val="Arial"/>
        <family val="2"/>
      </rPr>
      <t>danger of falling during work on upper chamber</t>
    </r>
  </si>
  <si>
    <r>
      <t xml:space="preserve">Tragen von persönlicher PSA
Tragen von Anseilausrüstung
Anseilen ist Pflicht
Installation von Anseilmöglichkeiten
Installation von Podesten und Leitern mit Schutzeinrichtungen (z.B: Geländer)
</t>
    </r>
    <r>
      <rPr>
        <sz val="8"/>
        <color rgb="FFFF0000"/>
        <rFont val="Arial"/>
        <family val="2"/>
      </rPr>
      <t>wear pesonal protection equipment
wear rope equipment
roping-up is mandatory
installation of devices for roping-up 
installation of platforms or ladders with protective equipment (i.e. handrails)</t>
    </r>
  </si>
  <si>
    <t>Podeste und Leitern nach Osha 1910</t>
  </si>
  <si>
    <t>10.6</t>
  </si>
  <si>
    <r>
      <t xml:space="preserve">Risiko durch nicht bestimmungsgemäße Verwendung
</t>
    </r>
    <r>
      <rPr>
        <sz val="8"/>
        <color rgb="FFFF0000"/>
        <rFont val="Arial"/>
        <family val="2"/>
      </rPr>
      <t>risk due to improper use</t>
    </r>
    <r>
      <rPr>
        <sz val="8"/>
        <rFont val="Arial"/>
        <family val="2"/>
      </rPr>
      <t xml:space="preserve">
</t>
    </r>
  </si>
  <si>
    <r>
      <t xml:space="preserve">z.B. Einsatz von brennbaren Gasen
</t>
    </r>
    <r>
      <rPr>
        <sz val="8"/>
        <color rgb="FFFF0000"/>
        <rFont val="Arial"/>
        <family val="2"/>
      </rPr>
      <t>i.e. use of inflammable gases</t>
    </r>
    <r>
      <rPr>
        <sz val="8"/>
        <rFont val="Arial"/>
        <family val="2"/>
      </rPr>
      <t xml:space="preserve">
</t>
    </r>
  </si>
  <si>
    <r>
      <t xml:space="preserve">Hinweise in BA
</t>
    </r>
    <r>
      <rPr>
        <sz val="8"/>
        <color rgb="FFFF0000"/>
        <rFont val="Arial"/>
        <family val="2"/>
      </rPr>
      <t>notes in instruction manual</t>
    </r>
  </si>
  <si>
    <r>
      <t xml:space="preserve">elektrische Installation an der kompletten Anlage (ohne Magnetronleistungsanschlüsse)
</t>
    </r>
    <r>
      <rPr>
        <sz val="8"/>
        <color rgb="FFFF0000"/>
        <rFont val="Arial"/>
        <family val="2"/>
      </rPr>
      <t>entire</t>
    </r>
    <r>
      <rPr>
        <sz val="8"/>
        <rFont val="Arial"/>
        <family val="2"/>
      </rPr>
      <t xml:space="preserve"> </t>
    </r>
    <r>
      <rPr>
        <sz val="8"/>
        <color rgb="FFFF0000"/>
        <rFont val="Arial"/>
        <family val="2"/>
      </rPr>
      <t>electrical installation of plant (without magnetron power supplies)</t>
    </r>
  </si>
  <si>
    <r>
      <t xml:space="preserve">Risiko durch direkten elektrischen Kontakt
</t>
    </r>
    <r>
      <rPr>
        <sz val="8"/>
        <color rgb="FFFF0000"/>
        <rFont val="Arial"/>
        <family val="2"/>
      </rPr>
      <t>risks due to electrical contact - direct</t>
    </r>
  </si>
  <si>
    <r>
      <t xml:space="preserve">- Schutzmaßnahmen gegen elektrischen Schlag nach  IEC 60204-1:2005-10 oder NFPA 79:2015-00 anwenden
- elektrisch aktive Teile sind fingersicher abgedeckt
- Hinweis in Betriebsanleitung: Arbeiten an elektrischer Ausrüstung nur durch Elektrofachkraft oder elektrotechnisch unterwiesener Person! Arbeiten an elektr. Ausrüstung nur bei abgeschalteten und gesicherten Netzeinspeisungen, PSA
</t>
    </r>
    <r>
      <rPr>
        <sz val="8"/>
        <color rgb="FFFF0000"/>
        <rFont val="Arial"/>
        <family val="2"/>
      </rPr>
      <t>- apply protective measures against electric shock acc. to   IEC 60204-1:2005-10 or NFPA 79:2015-00
- cover electrically active elements finger-save
- note in instruction manual: work on electrical equipment only through electrical specialist or electrical-trained personnel. work on electrical equipment only when power is turned-off and secured, personal protective equipment</t>
    </r>
  </si>
  <si>
    <r>
      <t xml:space="preserve">Verwendung zugelassener und geprüfter, fingersicherer  Bauteile, geschultes Fachpersonal, Arbeiten an elektr. Ausrüstung nur bei abgeschalteten und gesicherten Netzeinspeisungen, PSA, Hinweis in BA
</t>
    </r>
    <r>
      <rPr>
        <sz val="8"/>
        <color rgb="FFFF0000"/>
        <rFont val="Arial"/>
        <family val="2"/>
      </rPr>
      <t xml:space="preserve"> work on electrical equipment only through electrical specialist or electrical-trained personnel. work on electrical equipment only when power is turned-off and secured, personal protective equipment. info in instruction manual</t>
    </r>
  </si>
  <si>
    <r>
      <t xml:space="preserve">Frequenzumrichter
</t>
    </r>
    <r>
      <rPr>
        <sz val="8"/>
        <color rgb="FFFF0000"/>
        <rFont val="Arial"/>
        <family val="2"/>
      </rPr>
      <t>frequency converter</t>
    </r>
  </si>
  <si>
    <r>
      <t xml:space="preserve">
Risiko durch direkten elektrischen Kontakt
</t>
    </r>
    <r>
      <rPr>
        <sz val="8"/>
        <color rgb="FFFF0000"/>
        <rFont val="Arial"/>
        <family val="2"/>
      </rPr>
      <t>Risks by direct electrical contact</t>
    </r>
  </si>
  <si>
    <r>
      <t xml:space="preserve">gefährliche Restspannungen vom Umrichterzwischenkreisen
</t>
    </r>
    <r>
      <rPr>
        <sz val="8"/>
        <color rgb="FFFF0000"/>
        <rFont val="Arial"/>
        <family val="2"/>
      </rPr>
      <t>dangerous residual voltage from converter intermediate circuits</t>
    </r>
  </si>
  <si>
    <r>
      <t xml:space="preserve">- Zugang zu Umrichter im Schrank werkzeugverriegelt
- Anschlüsse an Umrichter sind fingersicher
- Warnlabel bei Umrichter vor gefährliche Restspanungen angebracht
- Hinweis in Betriebsanleitung: Arbeiten an elektrischer Ausrüstung nur durch Elektrofachkraft oder elektrotechnisch unterwiesener Person! Arbeiten an elektr. Ausrüstung nur bei abgeschalteten und gesicherten Netzeinspeisungen, PSA, Prüfung auf Restladung
</t>
    </r>
    <r>
      <rPr>
        <sz val="8"/>
        <color rgb="FFFF0000"/>
        <rFont val="Arial"/>
        <family val="2"/>
      </rPr>
      <t>- tool lock access to converter in cabinet 
- finger-save connections at converter
- warning label attached to converter to warn against dangerous residual voltage
- note in instruction manual: work on electrical equipment only through electrical specialist or electrical-trained personnel. work on electrical equipment only when power is turned-off and secured, personal protective equipment, test for residual voltage</t>
    </r>
    <r>
      <rPr>
        <sz val="8"/>
        <rFont val="Arial"/>
        <family val="2"/>
      </rPr>
      <t xml:space="preserve">
</t>
    </r>
  </si>
  <si>
    <r>
      <t xml:space="preserve">Verwendung zugelassener und geprüfter, fingersicherer  Bauteile, Warnhinweise geschultes Fachpersonal, Arbeiten an elektr. Ausrüstung nur bei abgeschalteten und gesicherten Netzeinspeisungen, PSA, Hinweis in BA
</t>
    </r>
    <r>
      <rPr>
        <sz val="8"/>
        <color rgb="FFFF0000"/>
        <rFont val="Arial"/>
        <family val="2"/>
      </rPr>
      <t xml:space="preserve"> work on electrical equipment only through electrical specialist or electrical-trained personnel. warning signals, work on electrical equipment only when power is turned-off and secured, personal protective equipment. info in instruction manual</t>
    </r>
  </si>
  <si>
    <r>
      <t xml:space="preserve">Magnetronleistungsanschlüsse / Magnetron
</t>
    </r>
    <r>
      <rPr>
        <sz val="8"/>
        <color rgb="FFFF0000"/>
        <rFont val="Arial"/>
        <family val="2"/>
      </rPr>
      <t>Magnetron power supplies / magnetron</t>
    </r>
  </si>
  <si>
    <r>
      <t xml:space="preserve">Berührung elektrisch leitender Teile, elektrostatisch geladener Teile, freiliegender Steckverbinder, Berührung spannungsführender Teile an Prozesskomponenten
</t>
    </r>
    <r>
      <rPr>
        <sz val="8"/>
        <color rgb="FFFF0000"/>
        <rFont val="Arial"/>
        <family val="2"/>
      </rPr>
      <t>contact with electroconducitve parts, electrostatically loaded parts, exposed plugs, contact with  live parts of process components</t>
    </r>
  </si>
  <si>
    <r>
      <t xml:space="preserve">- spannungsführende Teile entweder nicht zugänglich oder
- bei Berührungsmöglichkeit in Kammer: Abschalten aller Prozess-Stromversorgungen bei Öffnen der Kammer
- Warnhinweis in Betriebsanleitung
- Verwendung zugelassener und geprüfter, fingersicherer  HS-Bauteile, Sicherheitsverrieglungen, geschultes Fachpersonal, Arbeiten an elektr. Ausrüstung nur bei abgeschaltetem und gesichertem Prozeßhauptschalter MB2, PSA, Hinweis in BA
- </t>
    </r>
    <r>
      <rPr>
        <sz val="8"/>
        <color rgb="FFFF0000"/>
        <rFont val="Arial"/>
        <family val="2"/>
      </rPr>
      <t xml:space="preserve">make live parts not accessible
- for possibility of touch in chamber: turn-off all process power connection for opening of chamber
- warning message in instruction manual
- use of authorized and certified, finger-save HS parts, safety locks, trained staff, work on electrical equipment with turned-off and secured main switch MB2, personal protective equipment, information in safety manual </t>
    </r>
  </si>
  <si>
    <r>
      <t xml:space="preserve">- spannungsführende Teile entweder nicht zugänglich oder
- bei Berührungsmöglichkeit in Kammer: Abschalten aller Prozess-Stromversorgungen bei Öffnen der Kammer
- Warnhinweis in Betriebsanleitung
- Verwendung zugelassener und geprüfter, fingersicherer  HS-Bauteile, Sicherheitsverrieglungen, geschultes Fachpersonal, Arbeiten an elektr. Ausrüstung nur bei abgeschaltetem und gesichertem Prozeßhauptschalter MB2, PSA, Hinweis in BA
</t>
    </r>
    <r>
      <rPr>
        <sz val="8"/>
        <color rgb="FFFF0000"/>
        <rFont val="Arial"/>
        <family val="2"/>
      </rPr>
      <t>- make live parts not accessible
- for possibility of touch in chamber: turn-off all process power connection for opening of chamber
- warning message in instruction manual
- use of authorized and certified, finger-save HS parts, safety locks, trained staff, work on electrical equipment with turned-off and secured main switch MB2, personal protective equipment, information in safety manual</t>
    </r>
    <r>
      <rPr>
        <sz val="8"/>
        <rFont val="Arial"/>
        <family val="2"/>
      </rPr>
      <t xml:space="preserve"> </t>
    </r>
  </si>
  <si>
    <r>
      <t xml:space="preserve">Verwendung zugelassener und geprüfter, fingersicherer  HS-Bauteile, Sicherheitsverrieglungen, geschultes Fachpersonal, Arbeiten an elektr. Ausrüstung nur bei abgeschaltetem und gesichertem Prozeßhauptschalter MB2, PSA, Hinweis in BA
</t>
    </r>
    <r>
      <rPr>
        <sz val="8"/>
        <color rgb="FFFF0000"/>
        <rFont val="Arial"/>
        <family val="2"/>
      </rPr>
      <t xml:space="preserve">- use of authorized and certified, finger-save HS parts, safety locks, trained staff, work on electrical equipment with turn-off and secured main switch MB2, personal protective equipment, reference in safety manual </t>
    </r>
  </si>
  <si>
    <t>DIN EN/ISO 13849</t>
  </si>
  <si>
    <r>
      <t xml:space="preserve">
Berechnung mit SISTEMA:
SF1-Stillsetzen Magnetrons (Schlüsselschalter)
SF7-Stillsetzen Magnetrons (Steckerüberwachung)
SF9-Stillsetzen Magnetrons (Not-Aus)
</t>
    </r>
    <r>
      <rPr>
        <sz val="8"/>
        <color rgb="FFFF0000"/>
        <rFont val="Arial"/>
        <family val="2"/>
      </rPr>
      <t xml:space="preserve">
calculation with SISTEMA
SF1- shut-down of magnetrons (key switch)
SF7- shut-down of magnetrons (plug monitoring)
SF9- shut-down of magnetrons (emergency stop)</t>
    </r>
  </si>
  <si>
    <r>
      <t xml:space="preserve">Ântrieb Hubsäule 
</t>
    </r>
    <r>
      <rPr>
        <sz val="8"/>
        <color rgb="FFFF0000"/>
        <rFont val="Arial"/>
        <family val="2"/>
      </rPr>
      <t>drive lifting station</t>
    </r>
  </si>
  <si>
    <r>
      <t xml:space="preserve">Risiko durch direkten elektrischen Kontakt - Stromschlag beim berühren offenliegender Stromleiter
</t>
    </r>
    <r>
      <rPr>
        <sz val="8"/>
        <color rgb="FFFF0000"/>
        <rFont val="Arial"/>
        <family val="2"/>
      </rPr>
      <t>risk du to direct electrical contact - electric shock</t>
    </r>
  </si>
  <si>
    <t>falsches verlegen der Kabel; reiben , schleifen zwischen Aktivteilen                                             Massekontakt zur Hubsäule</t>
  </si>
  <si>
    <r>
      <t xml:space="preserve">Einhaltung der elektrotechn. Richtlinien; Instailation von Fachpersonal, spannungsführende Leiter / Steuerkabel sind in Schutzrohre oder Kabelkanäle zu verlegen
</t>
    </r>
    <r>
      <rPr>
        <sz val="8"/>
        <color rgb="FFFF0000"/>
        <rFont val="Arial"/>
        <family val="2"/>
      </rPr>
      <t>compliance with electrotechnical guidelines, installation from trained personnel, live circuits or cables to be laid into protective pipes or cable ducts</t>
    </r>
  </si>
  <si>
    <t>VDE DIN 100; DIN 18015; DIN VDE 0100</t>
  </si>
  <si>
    <r>
      <t xml:space="preserve">Antrieb Wagen M2
</t>
    </r>
    <r>
      <rPr>
        <sz val="8"/>
        <color rgb="FFFF0000"/>
        <rFont val="Arial"/>
        <family val="2"/>
      </rPr>
      <t>drive M2 cart</t>
    </r>
  </si>
  <si>
    <r>
      <t xml:space="preserve"> Überfahren / Beschädigen der Schleppleitung zum Wagen , falsches verlegen der Kabel,  reiben, schleifen zwischen den Aktivteilen;                                                 
Massekontakt zum Wagen
</t>
    </r>
    <r>
      <rPr>
        <sz val="8"/>
        <color rgb="FFFF0000"/>
        <rFont val="Arial"/>
        <family val="2"/>
      </rPr>
      <t>overrun/ damage trailing cable to cart, wrong installation of cabel, friction, grinding between aktive parts</t>
    </r>
  </si>
  <si>
    <r>
      <t xml:space="preserve">komplette Anlage
</t>
    </r>
    <r>
      <rPr>
        <sz val="8"/>
        <color rgb="FFFF0000"/>
        <rFont val="Arial"/>
        <family val="2"/>
      </rPr>
      <t>entire machinery/system</t>
    </r>
  </si>
  <si>
    <r>
      <t xml:space="preserve">
Risiko durch direkten elektrischen Kontakt
</t>
    </r>
    <r>
      <rPr>
        <sz val="8"/>
        <color rgb="FFFF0000"/>
        <rFont val="Arial"/>
        <family val="2"/>
      </rPr>
      <t>Risks by idirect electrical contact</t>
    </r>
  </si>
  <si>
    <r>
      <t xml:space="preserve">
Berührung elektrisch leitender Teile, elektrostatisch geladener Teile
</t>
    </r>
    <r>
      <rPr>
        <sz val="8"/>
        <color rgb="FFFF0000"/>
        <rFont val="Arial"/>
        <family val="2"/>
      </rPr>
      <t>contact with electroconducitve parts, electrostatically loaded parts</t>
    </r>
    <r>
      <rPr>
        <sz val="8"/>
        <rFont val="Arial"/>
        <family val="2"/>
      </rPr>
      <t xml:space="preserve">
</t>
    </r>
  </si>
  <si>
    <r>
      <t xml:space="preserve">- Schutzmaßnahmen gegen elektrischen Schlag nach IEC 60204-1:2005-10 oder NFPA 79:2015-00 anwenden!
Verwendung zugelassener und geprüfter, fingersicherer  Bauteile oder Schutzabdeckungen, durchgängiges Erdungssystem
- Hinweis in Betriebsanleitung: Arbeiten an elektrischer Ausrüstung nur durch Elektrofachkraft oder elektrotechnisch unterwiesener Person!
Arbeiten an elektr. Ausrüstung nur bei abgeschalteten und gesicherten Netzeinspeisungen, PSA
</t>
    </r>
    <r>
      <rPr>
        <sz val="8"/>
        <color rgb="FFFF0000"/>
        <rFont val="Arial"/>
        <family val="2"/>
      </rPr>
      <t>- apply protective measures against electric shock acc. to   IEC 60204-1:2005-10 or NFPA 79:2015-00
- use of certified and allow, finger-prove elements or protective covers, continous earting systems
- note in instruction manual: work on electrical equipment only through electrical specialist or electrical-trained personnel. work on electrical equipment only when power is turned-off and secured, personal protective equipment</t>
    </r>
  </si>
  <si>
    <r>
      <t xml:space="preserve">Verwendung zugelassener und geprüfter, fingersicherer  Bauteile oder Schutzabdeckungen, durchgängiges Erdungssystem, geschultes Fachpersonal, Arbeiten an elektr. Ausrüstung nur bei abgeschalteten und gesicherten Netzeinspeisungen, PSA, Hinweis in BA
</t>
    </r>
    <r>
      <rPr>
        <sz val="8"/>
        <color rgb="FFFF0000"/>
        <rFont val="Arial"/>
        <family val="2"/>
      </rPr>
      <t>- use of certified and allow, finger-prove elements or protective covers, continous earting systems
- note in instruction manual: work on electrical equipment only through electrical specialist or electrical-trained personnel. work on electrical equipment only when power is turned-off and secured, personal protective equipment</t>
    </r>
  </si>
  <si>
    <r>
      <t xml:space="preserve">Verwendung zugelassener und geprüfter, fingersicherer  HS-Bauteile, Schutzabdeckungen,  durchgängiges Erdungssystem, geschultes Fachpersonal, Arbeiten an elektr. Ausrüstung nur bei abgeschaltetem und gesichertem Prozeßhauptschalter MB2, PSA, Hinweis in BA
</t>
    </r>
    <r>
      <rPr>
        <sz val="8"/>
        <color rgb="FFFF0000"/>
        <rFont val="Arial"/>
        <family val="2"/>
      </rPr>
      <t>- use of authorized and certified, finger-save HS parts, safety covers, permeable earting system, trained staff, work on electrical equipment with turned-off and secured main switch MB2, personal protective equipment, information in safety manual</t>
    </r>
    <r>
      <rPr>
        <sz val="8"/>
        <rFont val="Arial"/>
        <family val="2"/>
      </rPr>
      <t xml:space="preserve"> </t>
    </r>
  </si>
  <si>
    <r>
      <t xml:space="preserve">Verwendung zugelassener und geprüfter, fingersicherer  HS-Bauteile, Schutzabdeckungen,  durchgängiges Erdungssystem, geschultes Fachpersonal, Arbeiten an elektr. Ausrüstung nur bei abgeschaltetem und gesichertem Prozeßhauptschalter MB2, PSA, Hinweis in BA
</t>
    </r>
    <r>
      <rPr>
        <sz val="8"/>
        <color rgb="FFFF0000"/>
        <rFont val="Arial"/>
        <family val="2"/>
      </rPr>
      <t xml:space="preserve">- use of authorized and certified, finger-save HS parts, safety covers, permeable earting system, trained staff, work on electrical equipment with turned-off and secured main swithc MB2, personal protective equipment, reference in safety manual </t>
    </r>
  </si>
  <si>
    <t>2.3</t>
  </si>
  <si>
    <r>
      <t xml:space="preserve">Risiko durch Hochspannung
</t>
    </r>
    <r>
      <rPr>
        <sz val="8"/>
        <color rgb="FFFF0000"/>
        <rFont val="Arial"/>
        <family val="2"/>
      </rPr>
      <t>Risks due to high voltage</t>
    </r>
  </si>
  <si>
    <r>
      <t xml:space="preserve">
Berührung elektrisch leitender Teile, freiliegender Steckverbinder
</t>
    </r>
    <r>
      <rPr>
        <sz val="8"/>
        <color rgb="FFFF0000"/>
        <rFont val="Arial"/>
        <family val="2"/>
      </rPr>
      <t>contact with electroconductive parts, explosed plugs</t>
    </r>
    <r>
      <rPr>
        <sz val="8"/>
        <rFont val="Arial"/>
        <family val="2"/>
      </rPr>
      <t xml:space="preserve">
</t>
    </r>
  </si>
  <si>
    <r>
      <t xml:space="preserve">separate Sicherheitsvorrichtung; Verwendung zugelassener und geprüfter, fingersicherer  Bauteile, geschultes Fachpersonal, Arbeiten an elektr. Ausrüstung nur bei abgeschaltetem und gesichertem Prozeßhauptschalter MB2, PSA, Hinweis in BA
</t>
    </r>
    <r>
      <rPr>
        <sz val="8"/>
        <color rgb="FFFF0000"/>
        <rFont val="Arial"/>
        <family val="2"/>
      </rPr>
      <t xml:space="preserve">separate safety mechanism; use of authorized and  certified, finger-save parts, , trained staff, work on electrical equipment with turned-off and secured main switch MB2, personal protective equipment, information in safety manual </t>
    </r>
  </si>
  <si>
    <r>
      <t xml:space="preserve">separate Sicherheitsvorrichtung; Verwendung zugelassener und geprüfter, fingersicherer  Bauteile, geschultes Fachpersonal, Arbeiten an elektr. Ausrüstung nur bei abgeschaltetem und gesichertem Prozeßhauptschalter MB2, PSA, Hinweis in BA
</t>
    </r>
    <r>
      <rPr>
        <sz val="8"/>
        <color rgb="FFFF0000"/>
        <rFont val="Arial"/>
        <family val="2"/>
      </rPr>
      <t xml:space="preserve">separate safety mechanism; use of authorized and  certified, finger-save parts, , trained staff, work on electrical equipment with turned-off and secured main switch MB2, personal protective equipment, reference in safety manual </t>
    </r>
  </si>
  <si>
    <t>2.4</t>
  </si>
  <si>
    <r>
      <t xml:space="preserve">Risiko durch elektrostatische Vorgänge
</t>
    </r>
    <r>
      <rPr>
        <sz val="8"/>
        <color rgb="FFFF0000"/>
        <rFont val="Arial"/>
        <family val="2"/>
      </rPr>
      <t>Risks by electrostatic processes</t>
    </r>
  </si>
  <si>
    <r>
      <t xml:space="preserve">
Berührung elektrostatisch geladener Teile
</t>
    </r>
    <r>
      <rPr>
        <sz val="8"/>
        <color rgb="FFFF0000"/>
        <rFont val="Arial"/>
        <family val="2"/>
      </rPr>
      <t>contact with electrostatically charged parts</t>
    </r>
  </si>
  <si>
    <r>
      <t xml:space="preserve">separate Sicherheitsvorrichtung; Verwendung zugelassener und geprüfter, fingersicherer  Bauteile, geschultes Fachpersonal, Arbeiten an elektr. Ausrüstung nur bei abgeschaltetem und gesichertem Prozeßhauptschalter MB2, PSA, Hinweis in BA
</t>
    </r>
    <r>
      <rPr>
        <sz val="8"/>
        <color rgb="FFFF0000"/>
        <rFont val="Arial"/>
        <family val="2"/>
      </rPr>
      <t>separate safety mechanism, use of authorized and licensed, finger-proof components, trained expert-personnel, work on electrical equipment only when process main switch MB2 is turned off and secured, personal protective equipment, note in instruction manual</t>
    </r>
  </si>
  <si>
    <r>
      <t xml:space="preserve">Verwendung zugelassener und geprüfter, fingersicherer  Bauteile, geschultes Fachpersonal, Arbeiten an elektr. Ausrüstung nur bei abgeschalteten und gesicherten Netzeinspeisungen, PSA, Hinweis in BA
</t>
    </r>
    <r>
      <rPr>
        <sz val="8"/>
        <color rgb="FFFF0000"/>
        <rFont val="Arial"/>
        <family val="2"/>
      </rPr>
      <t>use of authorized and licensed, finger-proof components, trained expert-personnel, work on electrical equipment only when process main switch MB2 is turned off and secured, personal protective equipment, note in instruction manual</t>
    </r>
  </si>
  <si>
    <t>Magnetron, überall wo Auswirkungen möglich sind
Magnetron, wherever consequences are possible</t>
  </si>
  <si>
    <r>
      <t xml:space="preserve">Aufladung von Bauteilen durch Strömungsvorgänge 
</t>
    </r>
    <r>
      <rPr>
        <sz val="8"/>
        <color rgb="FFFF0000"/>
        <rFont val="Arial"/>
        <family val="2"/>
      </rPr>
      <t>charging of components due to flow processes</t>
    </r>
  </si>
  <si>
    <t>F.Nowak</t>
  </si>
  <si>
    <r>
      <t xml:space="preserve">Erden leitfähiger Bauteile
</t>
    </r>
    <r>
      <rPr>
        <sz val="8"/>
        <color rgb="FFFF0000"/>
        <rFont val="Arial"/>
        <family val="2"/>
      </rPr>
      <t>earthing of conductible components</t>
    </r>
  </si>
  <si>
    <r>
      <t xml:space="preserve">Erden leitfähiger Bauteile; Begrenzung von Partikelgröße und Strömungsgeschwindigkeiten. Hinweis auf Gefährdung in Doku
</t>
    </r>
    <r>
      <rPr>
        <sz val="8"/>
        <color rgb="FFFF0000"/>
        <rFont val="Arial"/>
        <family val="2"/>
      </rPr>
      <t>Earthing of electroconductive components, limit particel size and flow speed. Info in Documentation</t>
    </r>
  </si>
  <si>
    <r>
      <t xml:space="preserve">siehe Konzeptphase u. ff. </t>
    </r>
    <r>
      <rPr>
        <sz val="8"/>
        <color rgb="FFFF0000"/>
        <rFont val="Arial"/>
        <family val="2"/>
      </rPr>
      <t>see conceptual phase and following</t>
    </r>
    <r>
      <rPr>
        <sz val="8"/>
        <rFont val="Arial"/>
        <family val="2"/>
      </rPr>
      <t xml:space="preserve">
RL 2004/95/EG, Anh. I
DIN EN 60204-1 Punkt 6.2
DIN EN 60204-11 Punkt 13</t>
    </r>
  </si>
  <si>
    <r>
      <t xml:space="preserve">hier wäre eine Gefahr, dass die geladenen Bauteile zu einer Zündquelle werden, durch die gleichzeitige Verwendung von Sauerstoff denkbar
Durch das Erden der Leitungen und die Anwendung der TR Sicherheit bei der Verwendung von Sauerstoff ist das Risiko jedoch sehr gering
</t>
    </r>
    <r>
      <rPr>
        <sz val="8"/>
        <color rgb="FFFF0000"/>
        <rFont val="Arial"/>
        <family val="2"/>
      </rPr>
      <t>potential risk is that loaded components become a source of ignition due to simultaneous use of O2
The earthing of the pipes and application of TR safety during the use of O2 drastically reduces that risk</t>
    </r>
  </si>
  <si>
    <t>T.Bock / H.-J.Heinrich
F.Nowak
G. Lüdicke</t>
  </si>
  <si>
    <r>
      <t xml:space="preserve">elektrische Installation an der kompletten Anlage (ohne Magnetronleistungsanschlüsse)
</t>
    </r>
    <r>
      <rPr>
        <sz val="8"/>
        <color rgb="FFFF0000"/>
        <rFont val="Arial"/>
        <family val="2"/>
      </rPr>
      <t>electrical installation on plant (without magnetron power supplies)</t>
    </r>
  </si>
  <si>
    <r>
      <t xml:space="preserve">Risiko durch Kurzschluss, Überlastung
</t>
    </r>
    <r>
      <rPr>
        <sz val="8"/>
        <color rgb="FFFF0000"/>
        <rFont val="Arial"/>
        <family val="2"/>
      </rPr>
      <t>Risk due to short-circuit, overload</t>
    </r>
  </si>
  <si>
    <r>
      <t xml:space="preserve">Fehersituation, Fehlbedienung, Alterung von Anlagenteilen, Fremdeinwirkung (Wasser, Nagetiere)
</t>
    </r>
    <r>
      <rPr>
        <sz val="8"/>
        <color rgb="FFFF0000"/>
        <rFont val="Arial"/>
        <family val="2"/>
      </rPr>
      <t>error situation, faulty operation, aging of system parts, external influence (water, rodents)</t>
    </r>
  </si>
  <si>
    <r>
      <t xml:space="preserve">Sicherung bzw. Überlastschutz für die Energiezufuhr im vorgelagerten Schaltschrank (siehe Schaltplan --&gt; Dokumentationsunterlagen);
Verwendung zugelassener und geprüfter, fingersicherer  Bauteile, Elektroinstallation in geschlossenen Metallgefäßen und Kabeltrassen, geschultes Fachpersonal, Arbeiten an elektr. Ausrüstung nur bei abgeschalteten und gesicherten Netzeinspeisungen, PSA, Hinweis in BA
</t>
    </r>
    <r>
      <rPr>
        <sz val="8"/>
        <color rgb="FFFF0000"/>
        <rFont val="Arial"/>
        <family val="2"/>
      </rPr>
      <t xml:space="preserve">security / overload protection for energy supply from  upstream control cabinet (see schematic diagram --&gt; documentation);
 use of authorized and  certified, finger-save parts, electrical sinstallation in closed metal 
 container and cable runs, trained staff, work on electrical equipment with turned-off and secured main switch MB2, personal protective equipment, information in safety manual </t>
    </r>
  </si>
  <si>
    <t>Sicherung bzw. Überlastschutz für die Energiezufuhr im vorgelagerten Schaltschrank (siehe Schaltplan --&gt; Dokumentationsunterlagen);
Verwendung zugelassener und geprüfter, fingersicherer  Bauteile, Elektroinstallation in geschlossenen Metallgefäßen und Kabeltrassen, geschultes Fachpersonal, Arbeiten an elektr. Ausrüstung nur bei abgeschalteten und gesicherten Netzeinspeisungen, PSA, Hinweis in BA</t>
  </si>
  <si>
    <r>
      <t xml:space="preserve">Sicherung bzw. Überlastschutz für die Energiezufuhr im vorgelagerten Schaltschrank; Verwendung zugelassener und geprüfter, fingersicherer  Bauteile, Elektroinstallation in geschlossenen Metallgefäßen und Kabeltrassen, geschultes Fachpersonal, Arbeiten an elektr. Ausrüstung nur bei abgeschalteten und gesicherten Netzeinspeisungen, PSA, Hinweis in BA
</t>
    </r>
    <r>
      <rPr>
        <sz val="8"/>
        <color rgb="FFFF0000"/>
        <rFont val="Arial"/>
        <family val="2"/>
      </rPr>
      <t xml:space="preserve">security / overload protection for energy supply from  upstream control cabinet (see schematic diagram --&gt; documentation);
 use of authorized and  certified, finger-save parts, electrical sinstallation in closed metal 
 container and cable runs, trained staff, work on electrical equipment with turned-off and secured network supply, personal protective equipment, reference in safety manual </t>
    </r>
  </si>
  <si>
    <r>
      <t xml:space="preserve">Risiko durch Kurzschluss, Überlastung
</t>
    </r>
    <r>
      <rPr>
        <sz val="8"/>
        <color rgb="FFFF0000"/>
        <rFont val="Arial"/>
        <family val="2"/>
      </rPr>
      <t>Risks due short-circuit, overload</t>
    </r>
  </si>
  <si>
    <r>
      <t xml:space="preserve">Sicherung bzw. Überlastschutz für die Energiezufuhr im vorgelagerten Schaltschrank (siehe Schaltplan --&gt; Dokumentationsunterlagen);
Verwendung zugelassener und geprüfter, fingersicherer  Bauteile, Elektroinstallation in geschlossenen Metallgefäßen und Kabeltrassen, geschultes Fachpersonal, Arbeiten an elektr. Ausrüstung nur bei abgeschalteten und gesicherten Netzeinspeisungen, PSA, Hinweis in BA
</t>
    </r>
    <r>
      <rPr>
        <sz val="8"/>
        <color rgb="FFFF0000"/>
        <rFont val="Arial"/>
        <family val="2"/>
      </rPr>
      <t xml:space="preserve">security / overload protection for energy supply from  upstream control cabinet (see schematic diagram --&gt; documentation);
 use of authorized and  certified, finger-save parts, electrical sinstallation in closed metal 
 container and cable runs, trained staff, work on electrical equipment with turned-off and secured main switch MB2, personal protective equipment, reference in safety manual </t>
    </r>
  </si>
  <si>
    <r>
      <t xml:space="preserve">Sicherung bzw. Überlastschutz für die Energiezufuhr im vorgelagerten Schaltschrank; Verwendung zugelassener und geprüfter, fingersicherer  Bauteile, Elektroinstallation in geschlossenen Metallgefäßen und Kabeltrassen, geschultes Fachpersonal, Arbeiten an elektr. Ausrüstung nur bei abgeschaltetem und gesichertem Prozeßhauptschalter MB2, PSA, Hinweis in BA
</t>
    </r>
    <r>
      <rPr>
        <sz val="8"/>
        <color rgb="FFFF0000"/>
        <rFont val="Arial"/>
        <family val="2"/>
      </rPr>
      <t xml:space="preserve">security / overload protection for energy supply from  upstream control cabinet (see schematic diagram --&gt; documentation);
 use of authorized and  certified, finger-save parts, electrical sinstallation in closed metal 
 container and cable runs, trained staff, work on electrical equipment with turned-off and secured main switch MB2, personal protective equipment, reference in safety manual </t>
    </r>
  </si>
  <si>
    <r>
      <t xml:space="preserve">Fehlerhafte Fertigung / Fehlerhaftes Material
</t>
    </r>
    <r>
      <rPr>
        <sz val="8"/>
        <color rgb="FFFF0000"/>
        <rFont val="Arial"/>
        <family val="2"/>
      </rPr>
      <t>faulty manufacturing / faulty material</t>
    </r>
  </si>
  <si>
    <r>
      <t xml:space="preserve">Vorgabe einer Sicherung bzw. Überlastschutzes für die Energiezufuhr (siehe Schaltplan --&gt; Dokumentationsunterlagen)
</t>
    </r>
    <r>
      <rPr>
        <sz val="8"/>
        <color rgb="FFFF0000"/>
        <rFont val="Arial"/>
        <family val="2"/>
      </rPr>
      <t>specify safety ( overload protection for energy supply (see electrical schematics in documents)</t>
    </r>
  </si>
  <si>
    <r>
      <t xml:space="preserve">Absicherung im vorgelagerten Schaltschrank, Angabe der Absicherung im Schaltplan
</t>
    </r>
    <r>
      <rPr>
        <sz val="8"/>
        <color rgb="FFFF0000"/>
        <rFont val="Arial"/>
        <family val="2"/>
      </rPr>
      <t>protection in conctrol cabinet, protection shown in schematics</t>
    </r>
  </si>
  <si>
    <r>
      <t xml:space="preserve">siehe Konzeptphase u. ff.
</t>
    </r>
    <r>
      <rPr>
        <sz val="8"/>
        <color rgb="FFFF0000"/>
        <rFont val="Arial"/>
        <family val="2"/>
      </rPr>
      <t>see conceptual phase and following</t>
    </r>
    <r>
      <rPr>
        <sz val="8"/>
        <rFont val="Arial"/>
        <family val="2"/>
      </rPr>
      <t xml:space="preserve">
RL 2004/95/EG, Anh. I
DIN EN 60204-1 Punkt 6.2</t>
    </r>
  </si>
  <si>
    <t>2.6</t>
  </si>
  <si>
    <r>
      <t xml:space="preserve">Beschichtungskammer
</t>
    </r>
    <r>
      <rPr>
        <sz val="8"/>
        <color rgb="FFFF0000"/>
        <rFont val="Arial"/>
        <family val="2"/>
      </rPr>
      <t xml:space="preserve">Coating Chamber </t>
    </r>
  </si>
  <si>
    <r>
      <t xml:space="preserve">Risiko durch Stromausfall
</t>
    </r>
    <r>
      <rPr>
        <sz val="8"/>
        <color rgb="FFFF0000"/>
        <rFont val="Arial"/>
        <family val="2"/>
      </rPr>
      <t xml:space="preserve">Risks due to power loss </t>
    </r>
  </si>
  <si>
    <r>
      <t xml:space="preserve">Stromausfall während Beschichtungsvorgang
</t>
    </r>
    <r>
      <rPr>
        <sz val="8"/>
        <color rgb="FFFF0000"/>
        <rFont val="Arial"/>
        <family val="2"/>
      </rPr>
      <t>power loss during coating</t>
    </r>
  </si>
  <si>
    <r>
      <t xml:space="preserve">Generatorleistung während Beschichtung
</t>
    </r>
    <r>
      <rPr>
        <sz val="8"/>
        <color rgb="FFFF0000"/>
        <rFont val="Arial"/>
        <family val="2"/>
      </rPr>
      <t>Generator Power will be used during coating</t>
    </r>
  </si>
  <si>
    <r>
      <t xml:space="preserve">Risiko durch Stromausfall: Ausfall der Steuerung;                                                                             Antriebe der Hubsäulen spannungslos                                                      Steuerung nicht aktiv
</t>
    </r>
    <r>
      <rPr>
        <sz val="8"/>
        <color rgb="FFFF0000"/>
        <rFont val="Arial"/>
        <family val="2"/>
      </rPr>
      <t>risks due to power loss</t>
    </r>
    <r>
      <rPr>
        <sz val="8"/>
        <rFont val="Arial"/>
        <family val="2"/>
      </rPr>
      <t xml:space="preserve">
</t>
    </r>
  </si>
  <si>
    <r>
      <t xml:space="preserve">unkontrolliertes Absenken der Kammer im Hubmodus;                                                          horizontales Veschieben der Kammer während eines Erdbebens bis hin zum Ansturz 
</t>
    </r>
    <r>
      <rPr>
        <sz val="8"/>
        <color rgb="FFFF0000"/>
        <rFont val="Arial"/>
        <family val="2"/>
      </rPr>
      <t xml:space="preserve">uncontrolled lowering of chamber in lifting modus;
horizontal movement up to failure of chamber during earthquake </t>
    </r>
  </si>
  <si>
    <r>
      <t xml:space="preserve">Federspeicher von Motorbremse und Stützsäule werden wirksam                                                 Verhaltensregel im Falle von Stromausfall sind in der BA zu deffinieren Auflagerfläche zwischen Kammer und Hubsäule wird als Gelenk konstruiert
</t>
    </r>
    <r>
      <rPr>
        <sz val="8"/>
        <color rgb="FFFF0000"/>
        <rFont val="Arial"/>
        <family val="2"/>
      </rPr>
      <t>spring mechanism in gear brake
behavioral rules in case of power loss to be defined in instruction manual
contact area between chamber and lifting column designed as a joint</t>
    </r>
    <r>
      <rPr>
        <sz val="8"/>
        <rFont val="Arial"/>
        <family val="2"/>
      </rPr>
      <t xml:space="preserve">
</t>
    </r>
  </si>
  <si>
    <t>2006/42/EG</t>
  </si>
  <si>
    <r>
      <t xml:space="preserve">Wagen M2
</t>
    </r>
    <r>
      <rPr>
        <sz val="8"/>
        <color rgb="FFFF0000"/>
        <rFont val="Arial"/>
        <family val="2"/>
      </rPr>
      <t>cart M2</t>
    </r>
  </si>
  <si>
    <r>
      <t xml:space="preserve">Risiko durch Stromausfall;: Ausfall der Steuerung;                                                                   Antriebe vom Wagen  spannungslos                                                                    Steuerung nicht aktiv
</t>
    </r>
    <r>
      <rPr>
        <sz val="8"/>
        <color rgb="FFFF0000"/>
        <rFont val="Arial"/>
        <family val="2"/>
      </rPr>
      <t>risks due to power loss</t>
    </r>
  </si>
  <si>
    <r>
      <t xml:space="preserve">der Wagen kann nicht mehr bewegt werden                                                                          
im Falle eines Erdbebens kann eine unkontrollierte horizontale Bewegung  erfolgen
</t>
    </r>
    <r>
      <rPr>
        <sz val="8"/>
        <color rgb="FFFF0000"/>
        <rFont val="Arial"/>
        <family val="2"/>
      </rPr>
      <t>cart can`t be moved
in case of earthquake a unconctrolled horizontal movement can happen</t>
    </r>
  </si>
  <si>
    <r>
      <t xml:space="preserve">Federspeicher in Motorbremse                                                                                                                Verhaltensregel im Falle von Stromausfall sind in der BA zu deffinieren 
</t>
    </r>
    <r>
      <rPr>
        <sz val="8"/>
        <color rgb="FFFF0000"/>
        <rFont val="Arial"/>
        <family val="2"/>
      </rPr>
      <t xml:space="preserve">spring mechanism in gear brake
behavioral rules in case of power loss to be defined in instruction manual
</t>
    </r>
    <r>
      <rPr>
        <sz val="8"/>
        <rFont val="Arial"/>
        <family val="2"/>
      </rPr>
      <t xml:space="preserve">                                                              </t>
    </r>
  </si>
  <si>
    <t>DIN EN 82079-1; 2006/42/EG</t>
  </si>
  <si>
    <t>3.1</t>
  </si>
  <si>
    <r>
      <t xml:space="preserve">Risiko durch hohe Temperaturen, es drohen Verbrennungen an heißen Oberflächen
</t>
    </r>
    <r>
      <rPr>
        <sz val="8"/>
        <color rgb="FFFF0000"/>
        <rFont val="Arial"/>
        <family val="2"/>
      </rPr>
      <t>risk due to extremely high temperature, burns due to hot surface</t>
    </r>
  </si>
  <si>
    <r>
      <t xml:space="preserve">prozessbedingte Erwärmung der Pumpen
</t>
    </r>
    <r>
      <rPr>
        <sz val="8"/>
        <color rgb="FFFF0000"/>
        <rFont val="Arial"/>
        <family val="2"/>
      </rPr>
      <t>process based warming-up of pumps</t>
    </r>
  </si>
  <si>
    <r>
      <t xml:space="preserve">vor Arbeiten an Vakuumpumpen Energieabschaltung und -verriegelung (Hauptschalter Elektrik, Verriegelung an Pumpstand oder Schaltschrank - LOTO), Pumpen abkühlen lassen (&lt; 45 °C)
Arbeiten durch geschulte, gesunde, erwachsene Person, Anwendung geeigneter PSA
Beachtung der BA des Pumpenherstellers hinsichtlich Betrieb und Wartung
Pumpen erfüllen alle Vorgaben nach DIN EN 1012-2:2011-12, Einbauerklärung ist vorhanden
Hinweis in BA "Gefahr, heiße Bauteile!"
</t>
    </r>
    <r>
      <rPr>
        <sz val="8"/>
        <color rgb="FFFF0000"/>
        <rFont val="Arial"/>
        <family val="2"/>
      </rPr>
      <t>prior to work on vacuum pumps, turn-off and secure energy supply (main switch electric, lock at pump stand or control cabinet - LOTO), let pumps cool down (&lt;45°C)
work performed by healthy, trained adults, use of proper personal protective equipment
comply with instruction manual of pump manufacturer regarding operation and maintenance
all pumps comply with DIN EN 1012-2-2011-12 norms, installation description available
information in instruction manual: hazard, hot components</t>
    </r>
  </si>
  <si>
    <t>DIN EN ISO 13732-1:2008-12
OSHA 29CFR 1910.138 "Hand Protection"</t>
  </si>
  <si>
    <t>EL</t>
  </si>
  <si>
    <r>
      <t xml:space="preserve">Magnetrons
</t>
    </r>
    <r>
      <rPr>
        <sz val="8"/>
        <color rgb="FFFF0000"/>
        <rFont val="Arial"/>
        <family val="2"/>
      </rPr>
      <t>magnetrons</t>
    </r>
  </si>
  <si>
    <r>
      <t xml:space="preserve">Risiko durch hohe Temperaturen
</t>
    </r>
    <r>
      <rPr>
        <sz val="8"/>
        <color rgb="FFFF0000"/>
        <rFont val="Arial"/>
        <family val="2"/>
      </rPr>
      <t>Risks due to extremely high temperature</t>
    </r>
  </si>
  <si>
    <r>
      <t xml:space="preserve">Verbrennung, Prozessbedingte Erwärmung an der Prozesseinheit
</t>
    </r>
    <r>
      <rPr>
        <sz val="8"/>
        <color rgb="FFFF0000"/>
        <rFont val="Arial"/>
        <family val="2"/>
      </rPr>
      <t>Burns, process-related warming of process unit</t>
    </r>
    <r>
      <rPr>
        <sz val="8"/>
        <rFont val="Arial"/>
        <family val="2"/>
      </rPr>
      <t xml:space="preserve">
</t>
    </r>
  </si>
  <si>
    <r>
      <t xml:space="preserve">Langsames Belüften
</t>
    </r>
    <r>
      <rPr>
        <i/>
        <sz val="8"/>
        <color theme="0" tint="-0.499984740745262"/>
        <rFont val="Arial"/>
        <family val="2"/>
      </rPr>
      <t>Hinweis in Doku: "Gefahr heiße Bauteile!...20 Minuten abkühlen"</t>
    </r>
    <r>
      <rPr>
        <sz val="8"/>
        <rFont val="Arial"/>
        <family val="2"/>
      </rPr>
      <t xml:space="preserve">
Auslegung der Magnetronkühlung nach Kühlwasserrichtlinie
</t>
    </r>
    <r>
      <rPr>
        <sz val="8"/>
        <color rgb="FFFF0000"/>
        <rFont val="Arial"/>
        <family val="2"/>
      </rPr>
      <t>Slow Ventilating
Information as documented "risk hot parts…. 20 min cool-down"
Installation of magnetron cooling according to cooling water guideline</t>
    </r>
  </si>
  <si>
    <t>ANSI/ISO 12100:2012-00; (Punkt 6.4)</t>
  </si>
  <si>
    <r>
      <t xml:space="preserve">Verbrennungen durch heiße Flüssigkeiten bei Kühlmittelleckage
</t>
    </r>
    <r>
      <rPr>
        <sz val="8"/>
        <color rgb="FFFF0000"/>
        <rFont val="Arial"/>
        <family val="2"/>
      </rPr>
      <t>Burns through hot liquid in case of cooling water leakage</t>
    </r>
  </si>
  <si>
    <r>
      <t xml:space="preserve">Temperaturbereich der Kühlflüssigkeit begrenzen (Kühlwasserrichtlinie)
</t>
    </r>
    <r>
      <rPr>
        <sz val="8"/>
        <color rgb="FFFF0000"/>
        <rFont val="Arial"/>
        <family val="2"/>
      </rPr>
      <t>Limit temperature range of cooling liquid (cooling water guideline)</t>
    </r>
  </si>
  <si>
    <t>RL 2006/42/EG, Anh. I
ANSI/ISO 12100:2012-00;</t>
  </si>
  <si>
    <r>
      <t xml:space="preserve">Magnetron, Prozessbereich im Servicefall
</t>
    </r>
    <r>
      <rPr>
        <sz val="8"/>
        <color rgb="FFFF0000"/>
        <rFont val="Arial"/>
        <family val="2"/>
      </rPr>
      <t>Magnetron, process area during service</t>
    </r>
  </si>
  <si>
    <r>
      <t xml:space="preserve">keine Auswirkungen zu erwarten, wegen geplanter langsamer Belüftung
</t>
    </r>
    <r>
      <rPr>
        <sz val="8"/>
        <color rgb="FFFF0000"/>
        <rFont val="Arial"/>
        <family val="2"/>
      </rPr>
      <t>no consequences to be expected due to slow ventilatipm</t>
    </r>
  </si>
  <si>
    <r>
      <t xml:space="preserve">Dimensionierung/Auslegung der Magnetronkühlung nach Kühlwasserrichtlinie
</t>
    </r>
    <r>
      <rPr>
        <sz val="8"/>
        <color rgb="FFFF0000"/>
        <rFont val="Arial"/>
        <family val="2"/>
      </rPr>
      <t>dimensioning of magnetron cooling in accordance with cooling water guidelines</t>
    </r>
  </si>
  <si>
    <r>
      <t xml:space="preserve">siehe Konzeptphase u. ff. </t>
    </r>
    <r>
      <rPr>
        <sz val="8"/>
        <color rgb="FFFF0000"/>
        <rFont val="Arial"/>
        <family val="2"/>
      </rPr>
      <t xml:space="preserve">see conceptual phase </t>
    </r>
    <r>
      <rPr>
        <sz val="8"/>
        <rFont val="Arial"/>
        <family val="2"/>
      </rPr>
      <t xml:space="preserve">
DIN EN 746-1 (Punkt 5.4.2)
DIN EN ISO 13732-1</t>
    </r>
  </si>
  <si>
    <t>T.Bock / H.-J.Heinrich
G. Lüdicke</t>
  </si>
  <si>
    <r>
      <t xml:space="preserve">Temperaturbereich der Kühlflüssigkeit begrenzt(Kühlwasserrichtlinie), keine Erwärmung über 45°C zu erwarten
</t>
    </r>
    <r>
      <rPr>
        <sz val="8"/>
        <color rgb="FFFF0000"/>
        <rFont val="Arial"/>
        <family val="2"/>
      </rPr>
      <t>temperatire range of cooling fluid limited (cooling water guidelines), no warming above 45°C to be expected</t>
    </r>
  </si>
  <si>
    <t xml:space="preserve">geignete Bauteile, </t>
  </si>
  <si>
    <t>3.2</t>
  </si>
  <si>
    <r>
      <t xml:space="preserve">Cryogeneratoren und Kühlleitungen an Atmosphäre
</t>
    </r>
    <r>
      <rPr>
        <sz val="8"/>
        <color rgb="FFFF0000"/>
        <rFont val="Arial"/>
        <family val="2"/>
      </rPr>
      <t>cyrogenerator and cooling pipes in atmosphere</t>
    </r>
  </si>
  <si>
    <r>
      <t xml:space="preserve">Risiko durch niedrige Temperaturen, es drohen Erfrierungen an tiefkalten Oberflächen
</t>
    </r>
    <r>
      <rPr>
        <sz val="8"/>
        <color rgb="FFFF0000"/>
        <rFont val="Arial"/>
        <family val="2"/>
      </rPr>
      <t>risk due to extremely low temperature, risk of frostbites on cryogenic surfaces</t>
    </r>
  </si>
  <si>
    <r>
      <t xml:space="preserve">Erfrierung von Körperteilen bei Berührung von freiliegenden Kühlleitungen bzw. Anschlüssen an Cryogenerator
</t>
    </r>
    <r>
      <rPr>
        <sz val="8"/>
        <color rgb="FFFF0000"/>
        <rFont val="Arial"/>
        <family val="2"/>
      </rPr>
      <t>frostbites on body parts due to contact with exposed cooling pipes or connection to cryogenerator</t>
    </r>
  </si>
  <si>
    <r>
      <t xml:space="preserve">vollständige Isolation kälteführender Leitungen und Anschlüsse
Hinweis durch Kennzeichnung (Warnung Kälte) auf Isolation
vor Arbeiten am Cryosystem Bauteile vor der Berührung/Entnahme erwärmen lassen (&gt;10°C), Arbeiten durch geschulte, gesunde, erwachsene Person, Anwendung geeigneter PSA
Hinweis in BA "Gefahr, kalte Bauteile!"
</t>
    </r>
    <r>
      <rPr>
        <sz val="8"/>
        <color rgb="FFFF0000"/>
        <rFont val="Arial"/>
        <family val="2"/>
      </rPr>
      <t>complete isolation of cooling ducts and connections
warning through label (Warning Cold) on isolation
before work on cryosystem, let components warm up before contact/ disassembly (&gt;10°C),  work from trained, healthy adults, use personal protection equipment
note in instruction manual "danger, cryogenic components"</t>
    </r>
  </si>
  <si>
    <t>DIN EN ISO 13732-3:2008-12
OSHA 29CFR 1910.138 "Hand Protection"</t>
  </si>
  <si>
    <r>
      <t xml:space="preserve">Anbringung Gefahrenhinweis kontrollieren
</t>
    </r>
    <r>
      <rPr>
        <sz val="8"/>
        <color rgb="FFFF0000"/>
        <rFont val="Arial"/>
        <family val="2"/>
      </rPr>
      <t>check assembly of warning signs</t>
    </r>
  </si>
  <si>
    <r>
      <t xml:space="preserve">Kryopumpen
</t>
    </r>
    <r>
      <rPr>
        <sz val="8"/>
        <color rgb="FFFF0000"/>
        <rFont val="Arial"/>
        <family val="2"/>
      </rPr>
      <t>cryopumps</t>
    </r>
  </si>
  <si>
    <r>
      <t xml:space="preserve">Risiko durch niedrige Temperaturen, es drohen Erfrierungen an tiefkalten Oberflächen
</t>
    </r>
    <r>
      <rPr>
        <sz val="8"/>
        <color rgb="FFFF0000"/>
        <rFont val="Arial"/>
        <family val="2"/>
      </rPr>
      <t>risk due to low temperature, risk of frostbites on cryogenic surfaces</t>
    </r>
  </si>
  <si>
    <r>
      <t xml:space="preserve">Öffnen der Pumpe ohne Abtauprozedur, Berührung der Kaltflächen
</t>
    </r>
    <r>
      <rPr>
        <sz val="8"/>
        <color rgb="FFFF0000"/>
        <rFont val="Arial"/>
        <family val="2"/>
      </rPr>
      <t>opening of pump without defrosting, contact of cryogenic surfaces</t>
    </r>
  </si>
  <si>
    <r>
      <t xml:space="preserve">Softwareverriegelungen Druck, Defrost
'Kennzeichnung durch Warnschilder Kälte an Kammeraußenwand/Durchführung
vor Arbeiten am Cryosystem Energieabschaltung und -verriegelung (Hauptschalter Elektrik) und Bauteile vor der Berührung/Entnahme erwärmen lassen (&gt;10°C), Arbeiten durch geschulte, gesunde, erwachsene Person, Anwendung geeigneter PSA
Hinweis in BA "Gefahr, kalte Bauteile!"
</t>
    </r>
    <r>
      <rPr>
        <sz val="8"/>
        <color rgb="FFFF0000"/>
        <rFont val="Arial"/>
        <family val="2"/>
      </rPr>
      <t>software lock pressure, defrost
labeling with warning signs (cold) on outer wall of chamber/ performing work on cryosystem, turn off and lock power (main switch electric) and warm up components before contact/ disassembly (&gt;10°C); work from trained, healthy adults, use personal protection equipment
note in instruction manual "danger, cryogenic components"</t>
    </r>
  </si>
  <si>
    <t>4.2</t>
  </si>
  <si>
    <r>
      <t xml:space="preserve">arbeitsplatzbezogener Emissionswert vorauss. &gt; 80 dB(A)
</t>
    </r>
    <r>
      <rPr>
        <sz val="8"/>
        <color rgb="FFFF0000"/>
        <rFont val="Arial"/>
        <family val="2"/>
      </rPr>
      <t>workplace-related emission &gt;80dB(A)</t>
    </r>
    <r>
      <rPr>
        <sz val="8"/>
        <rFont val="Arial"/>
        <family val="2"/>
      </rPr>
      <t xml:space="preserve">
</t>
    </r>
  </si>
  <si>
    <r>
      <t xml:space="preserve">hohe Geräuschemission
</t>
    </r>
    <r>
      <rPr>
        <sz val="8"/>
        <color rgb="FFFF0000"/>
        <rFont val="Arial"/>
        <family val="2"/>
      </rPr>
      <t>high noise emission</t>
    </r>
  </si>
  <si>
    <t>Installation einer nach außen führenden Leitung an Abgasanschluß durch Betreiber
Aufstellung auf Medienseite, abgewandt von Bedienplatz
bei Inbetriebnahme Bereitstellung persönlicher Schutzausrüstung (Gehörschutz), Arbeiten durch geschulte Person, Hinweis in BA auf Lärmbelastung
Lärmmessung</t>
  </si>
  <si>
    <t xml:space="preserve">DIN EN 1547:2010-02 </t>
  </si>
  <si>
    <r>
      <t xml:space="preserve">Lärmmessung am Bedienplatz durchführen
</t>
    </r>
    <r>
      <rPr>
        <sz val="8"/>
        <color rgb="FFFF0000"/>
        <rFont val="Arial"/>
        <family val="2"/>
      </rPr>
      <t>noise measurement at operating station</t>
    </r>
  </si>
  <si>
    <r>
      <t xml:space="preserve">Belüftungssystem
</t>
    </r>
    <r>
      <rPr>
        <sz val="8"/>
        <color rgb="FFFF0000"/>
        <rFont val="Arial"/>
        <family val="2"/>
      </rPr>
      <t>venting system</t>
    </r>
  </si>
  <si>
    <r>
      <t xml:space="preserve">hohe Geräuschemission bei Belüftung 
</t>
    </r>
    <r>
      <rPr>
        <sz val="8"/>
        <color rgb="FFFF0000"/>
        <rFont val="Arial"/>
        <family val="2"/>
      </rPr>
      <t>high noise emission during ventilation</t>
    </r>
  </si>
  <si>
    <r>
      <t xml:space="preserve">Verwendung Schalldämpfer 
bei Inbetriebnahme Bereitstellung persönlicher Schutzausrüstung (Gehörschutz), Arbeiten durch geschulte Person, Hinweis in BA auf Lärmbelastung
Lärmmessung
</t>
    </r>
    <r>
      <rPr>
        <sz val="8"/>
        <color rgb="FFFF0000"/>
        <rFont val="Arial"/>
        <family val="2"/>
      </rPr>
      <t>use of sound absorber
provide personal protection equipment (hearing protection)
work performed by trained personnel, warning in instruction manual for noise emission
noise measurement</t>
    </r>
  </si>
  <si>
    <t>6.1</t>
  </si>
  <si>
    <r>
      <t xml:space="preserve">Stromversorgungen für Magnetrons, Glimmeinrichtung
</t>
    </r>
    <r>
      <rPr>
        <sz val="8"/>
        <color rgb="FFFF0000"/>
        <rFont val="Arial"/>
        <family val="2"/>
      </rPr>
      <t>power supplies for magnetrons,  glowing device</t>
    </r>
  </si>
  <si>
    <r>
      <t xml:space="preserve">Risiko durch elektromagnetische Felder (Niederfrequenz, Funkfrequenz, Mikrowellen)
</t>
    </r>
    <r>
      <rPr>
        <sz val="8"/>
        <color rgb="FFFF0000"/>
        <rFont val="Arial"/>
        <family val="2"/>
      </rPr>
      <t>risk due to electromagnetic field</t>
    </r>
  </si>
  <si>
    <r>
      <t xml:space="preserve">hochfrequente elektromagnetische Felder
</t>
    </r>
    <r>
      <rPr>
        <sz val="8"/>
        <color rgb="FFFF0000"/>
        <rFont val="Arial"/>
        <family val="2"/>
      </rPr>
      <t>high-frequency electromagnetic fields</t>
    </r>
  </si>
  <si>
    <r>
      <t xml:space="preserve">- abgeschirmte Leistungskabel
- Personen mit Herzschrittmacher dürfen keinen Zutritt zur Anlage haben
- Warnhinweise an Schaltschränken
- Warnhinweis in Betriebsanleitung beachten
</t>
    </r>
    <r>
      <rPr>
        <sz val="8"/>
        <color rgb="FFFF0000"/>
        <rFont val="Arial"/>
        <family val="2"/>
      </rPr>
      <t>- protected/shielded power cable
- people with cardiac pacemakers are not allowed near plants
- warning signs on control cabinet
- warning sign in instruction manual</t>
    </r>
  </si>
  <si>
    <r>
      <t xml:space="preserve">Magnetron, überall im Bereich des Magnetrons bei aktivem Prozess
</t>
    </r>
    <r>
      <rPr>
        <sz val="8"/>
        <color rgb="FFFF0000"/>
        <rFont val="Arial"/>
        <family val="2"/>
      </rPr>
      <t>magnetron, area around magnetron during active process</t>
    </r>
    <r>
      <rPr>
        <sz val="8"/>
        <rFont val="Arial"/>
        <family val="2"/>
      </rPr>
      <t xml:space="preserve">
</t>
    </r>
  </si>
  <si>
    <r>
      <t xml:space="preserve">Einflüsse auf aktive und passive Körperhilfen
Einflüsse auf elektronische Bauteile, ggfs. Ausfall und unerwartetes Verhalten
</t>
    </r>
    <r>
      <rPr>
        <sz val="8"/>
        <color rgb="FFFF0000"/>
        <rFont val="Arial"/>
        <family val="2"/>
      </rPr>
      <t>impact on active and passive body aids
impact on electronic components, possibly failure or unexpected behavior</t>
    </r>
  </si>
  <si>
    <r>
      <t xml:space="preserve">Hinweis auf Gefahr in Doku
Warnschild mit Gefahrenwarnung vor magn. Feld und Verbot für Personen mit Herzschrittmacher an Anlage (Kammer)
</t>
    </r>
    <r>
      <rPr>
        <sz val="8"/>
        <color rgb="FFFF0000"/>
        <rFont val="Arial"/>
        <family val="2"/>
      </rPr>
      <t>warning in documentation
warning sign for magnetic field
people with cardiac pacemakers not allowed near plant</t>
    </r>
  </si>
  <si>
    <r>
      <t xml:space="preserve">Hinweis auf Gefahr in Doku
Warnschild mit Gefahrenwarnung vor magn. Feld und Verbot für Personen mit Herzschrittmacher an Anlage (Kammer)
</t>
    </r>
    <r>
      <rPr>
        <sz val="8"/>
        <color rgb="FFFF0000"/>
        <rFont val="Arial"/>
        <family val="2"/>
      </rPr>
      <t>warning in documentation
warning sign for magnetic field
people with cardiac pacemakers not allowed near plant (chamber)</t>
    </r>
  </si>
  <si>
    <r>
      <t>siehe Konzeptphase u. ff.</t>
    </r>
    <r>
      <rPr>
        <sz val="8"/>
        <color rgb="FFFF0000"/>
        <rFont val="Arial"/>
        <family val="2"/>
      </rPr>
      <t>see conceptual phase</t>
    </r>
    <r>
      <rPr>
        <sz val="8"/>
        <rFont val="Arial"/>
        <family val="2"/>
      </rPr>
      <t xml:space="preserve">
GUV-VB11</t>
    </r>
  </si>
  <si>
    <t>6.2</t>
  </si>
  <si>
    <r>
      <t xml:space="preserve">Magnetrons, Magnetbars
</t>
    </r>
    <r>
      <rPr>
        <sz val="8"/>
        <color rgb="FFFF0000"/>
        <rFont val="Arial"/>
        <family val="2"/>
      </rPr>
      <t>Magnetrons, Magnetbars</t>
    </r>
  </si>
  <si>
    <r>
      <t xml:space="preserve">Risiko durch statische magnetische Felder
</t>
    </r>
    <r>
      <rPr>
        <sz val="8"/>
        <color rgb="FFFF0000"/>
        <rFont val="Arial"/>
        <family val="2"/>
      </rPr>
      <t>risk due to statical magnetic fields</t>
    </r>
  </si>
  <si>
    <r>
      <t xml:space="preserve">Einflüsse auf aktive und passive Körperhilfen
</t>
    </r>
    <r>
      <rPr>
        <sz val="8"/>
        <color rgb="FFFF0000"/>
        <rFont val="Arial"/>
        <family val="2"/>
      </rPr>
      <t>Impact on active and passive medical devices</t>
    </r>
  </si>
  <si>
    <r>
      <t xml:space="preserve">- Abschirmung des Transportbehälters
- Warnschild mit Gefahrenwarnung vor magn. Feld und Verbot für Personen mit Herzschrittmacher
</t>
    </r>
    <r>
      <rPr>
        <sz val="8"/>
        <color rgb="FFFF0000"/>
        <rFont val="Arial"/>
        <family val="2"/>
      </rPr>
      <t xml:space="preserve">- shielding of transport container
- Sign with hazard warning due to magnetic field and prohibition for people with cardiac pacemaker </t>
    </r>
  </si>
  <si>
    <t>RL 2004/108/EG, Anh. I
ANSI/ISO 12100:2012-00; (Punkt 6.2.11.11; 6.4)
GUV-VB11
zusätzl. Packvorschrift 902 der IATA</t>
  </si>
  <si>
    <r>
      <t xml:space="preserve">überall, im Bereich der Magnetrons
</t>
    </r>
    <r>
      <rPr>
        <sz val="8"/>
        <color rgb="FFFF0000"/>
        <rFont val="Arial"/>
        <family val="2"/>
      </rPr>
      <t>everywhere, area of magnetrons</t>
    </r>
  </si>
  <si>
    <t>RL 2004/108/EG, Anh. I
ANSI/ISO 12100:2012-00; (Punkt 6.2.11.11; 6.4)
GUV-VB11</t>
  </si>
  <si>
    <r>
      <t xml:space="preserve">siehe Konzeptphase u. ff. </t>
    </r>
    <r>
      <rPr>
        <sz val="8"/>
        <color rgb="FFFF0000"/>
        <rFont val="Arial"/>
        <family val="2"/>
      </rPr>
      <t>see conceptual phase</t>
    </r>
    <r>
      <rPr>
        <sz val="8"/>
        <rFont val="Arial"/>
        <family val="2"/>
      </rPr>
      <t xml:space="preserve">
GUV-VB11</t>
    </r>
  </si>
  <si>
    <t>6.3</t>
  </si>
  <si>
    <r>
      <t xml:space="preserve">Schaugläser Sputterbereiche
</t>
    </r>
    <r>
      <rPr>
        <sz val="8"/>
        <color rgb="FFFF0000"/>
        <rFont val="Arial"/>
        <family val="2"/>
      </rPr>
      <t>view ports sputter area</t>
    </r>
  </si>
  <si>
    <r>
      <t xml:space="preserve">Risiko durch IR-Licht, sichtbares Licht, UV-Licht
</t>
    </r>
    <r>
      <rPr>
        <sz val="8"/>
        <color rgb="FFFF0000"/>
        <rFont val="Arial"/>
        <family val="2"/>
      </rPr>
      <t>risk due to infrared light, visible light, UV-light</t>
    </r>
  </si>
  <si>
    <r>
      <t xml:space="preserve">UV-Licht bei Beobachtung des Prozesses
</t>
    </r>
    <r>
      <rPr>
        <sz val="8"/>
        <color rgb="FFFF0000"/>
        <rFont val="Arial"/>
        <family val="2"/>
      </rPr>
      <t>UV-Light when monitoring the process</t>
    </r>
  </si>
  <si>
    <r>
      <t xml:space="preserve">- Verwendung UV-Schutzfolie auf relevanten Schaugläsern (filtert 99% der anfallenden UV-A + UV-B-Strahlung) 
- Warnhinweis in BA: Einblickzeit kurz halten
</t>
    </r>
    <r>
      <rPr>
        <sz val="8"/>
        <color rgb="FFFF0000"/>
        <rFont val="Arial"/>
        <family val="2"/>
      </rPr>
      <t>use of UV protectoin foil on all relevant view ports (filters 99% of all UV-A and UV-B light)
warning in instruction manual to keep time of viewings short</t>
    </r>
  </si>
  <si>
    <t>DIN EN 12198-1:2008-11, 8.2
ANSI/ISO 12100:2012-00;</t>
  </si>
  <si>
    <t>6.6</t>
  </si>
  <si>
    <t>Risiko durch Laserstrahlen</t>
  </si>
  <si>
    <t>direktes Hineinschauen in einen Laserstrahl</t>
  </si>
  <si>
    <t>Laserklasse1, Wellenlänge 660 nm, Warnleuchte bei Laseremission am Sensor vorhanden, Laser mit sichtbarem Licht, stabile und feste Einbaulage für Sender und Empfänger verringern unbeabsichtigtes Strahlen, 
Sender/ Empfänger nur mit Werkzeug demontierbar,
Warnhinweis an Kammern, 
Hinweis in Betriebsanleitung: 
"Laser, nicht in Strahl schauen" &amp; "Bei Montage/Demontage Versorgung trennen"</t>
  </si>
  <si>
    <t xml:space="preserve"> DIN EN 60825-1/11.01</t>
  </si>
  <si>
    <t>Anlagenumgebung</t>
  </si>
  <si>
    <t>Risiko durch  inerte Gase</t>
  </si>
  <si>
    <t>unkontrolliertes Öffen der MFCs für den Gaseinlass durch Bedienfehler  bei geöffneter Kammertür:</t>
  </si>
  <si>
    <t>Bedienfehler werden durch Sicherheitsfunktionen und Komponentenverriegelungen minimiert, so dass dadurch nur ein geringes Gefährdungspotential zu erwarten ist.
Hinweis in Betriebsanleitung
+ Maßnahme Drucküberwachung wirkt mit</t>
  </si>
  <si>
    <t xml:space="preserve">ANSI/ISO 12100:2012-00;
DIN EN 1127-1 </t>
  </si>
  <si>
    <t>werden durch Sicherheitsfunktionen und Komponentenverriegelungen minimiert, so dass dadurch nur ein geringes Gefährdungspotential zu erwarten ist.
Nachweis nach DIN EN ISO 13849-1/2:2008 ( für PL d --&gt;S2/F1/P2) oder
nach EN51511-1..3:2005 (SIL2: Risikograph nach ...3-Anhang E--&gt; C2/F2/P1/W1)
(Die Auswirkungen/schwere, Aufenthaltdauer und die Möglichkeit der Gefahrenabwehr werden von beiden Normen unterschiedlich bewertet!)</t>
  </si>
  <si>
    <r>
      <t xml:space="preserve">Abgasleitungen Kryo-Pumpen
</t>
    </r>
    <r>
      <rPr>
        <sz val="8"/>
        <color rgb="FFFF0000"/>
        <rFont val="Arial"/>
        <family val="2"/>
      </rPr>
      <t>exhaust pipes of cryopumps</t>
    </r>
  </si>
  <si>
    <r>
      <t xml:space="preserve">Risiko durch Emmission gefährlicher Stoffe -Kontakt, Einatmung
</t>
    </r>
    <r>
      <rPr>
        <sz val="8"/>
        <color rgb="FFFF0000"/>
        <rFont val="Arial"/>
        <family val="2"/>
      </rPr>
      <t>risk due to emmission of dangerous substances - contact, breathing-in</t>
    </r>
  </si>
  <si>
    <r>
      <t xml:space="preserve">Freisetzen von kondensierten abgepumpten Stoffen
</t>
    </r>
    <r>
      <rPr>
        <sz val="8"/>
        <color rgb="FFFF0000"/>
        <rFont val="Arial"/>
        <family val="2"/>
      </rPr>
      <t>release of condensed, draiend substances</t>
    </r>
  </si>
  <si>
    <r>
      <t xml:space="preserve">Definierte Entfernung über Abgasleitung --&gt; Überprüfen der möglichen Mengen/Konzentrationen in der Umgebungsluft, ungefährlicher Abblaseort
</t>
    </r>
    <r>
      <rPr>
        <sz val="8"/>
        <color rgb="FFFF0000"/>
        <rFont val="Arial"/>
        <family val="2"/>
      </rPr>
      <t>given distance above exhaust pipes --&gt; check possible amounts/concentration in air, non-dangerous release area</t>
    </r>
    <r>
      <rPr>
        <sz val="8"/>
        <rFont val="Arial"/>
        <family val="2"/>
      </rPr>
      <t xml:space="preserve">
</t>
    </r>
  </si>
  <si>
    <r>
      <t>ANSI/ISO 12100:2</t>
    </r>
    <r>
      <rPr>
        <sz val="8"/>
        <rFont val="Arial"/>
        <family val="2"/>
      </rPr>
      <t xml:space="preserve">
DIN EN 746-1:2010</t>
    </r>
  </si>
  <si>
    <t>Abgasleitungen VV-Pumpen</t>
  </si>
  <si>
    <t>Kontakt, Einatmung</t>
  </si>
  <si>
    <t>erstickende Gase, Stäube, Reaktionsprodukte/ unerkannte Brände in der Anlage
"Gas-Nebenprodukte aus besonderen Atmosphären (diese können toxisch, brennbar, erstickend oder in belastender Menge vorhanden sein) einschließlich Inhalation, Einnahme, Absorption, Erstickung, Giftigkeit"</t>
  </si>
  <si>
    <t xml:space="preserve">Definierte Entfernung der eingelassenen Prozessgase und der gebildeten Reaktionsprodukte aus dem Prozessbereich der Vakuumanlage + Belüftung mit Luft
Hinweis BA:
* Tragen von Masken und Handschuhen bei Reinigungsarbeiten
* Verweis auf Freispülen betroffener Anlagenteile vor dem Öffnen
* regelmäßige Probenentnahme
</t>
  </si>
  <si>
    <t>Im Anwendungsbereich diese Sicherheitskonzeptes werden nur Materialien eingesetzt, die unter atmosphärischen Bedingungen (21% Sauerstoff, 1 bar) nicht brennbar sind. Demnach können keine Brände unter diesen Bedingungen entstehen.</t>
  </si>
  <si>
    <r>
      <t xml:space="preserve">Risiko durch Emmission gefährlicher Stoffe
</t>
    </r>
    <r>
      <rPr>
        <sz val="8"/>
        <color rgb="FFFF0000"/>
        <rFont val="Arial"/>
        <family val="2"/>
      </rPr>
      <t>risk due to emissions of hazardous substances</t>
    </r>
  </si>
  <si>
    <r>
      <t xml:space="preserve">Austritt von Chemikalien 
</t>
    </r>
    <r>
      <rPr>
        <sz val="8"/>
        <color rgb="FFFF0000"/>
        <rFont val="Arial"/>
        <family val="2"/>
      </rPr>
      <t xml:space="preserve">Dropping of chemical container during preparation or use from a higher level </t>
    </r>
  </si>
  <si>
    <r>
      <t xml:space="preserve">chemischer Schutz nähe des Bodenabflusses
Verschüttungen können nur dort stattfinden und werde mit Hilfe des Entsorgungsprozesses entfernt
</t>
    </r>
    <r>
      <rPr>
        <sz val="8"/>
        <color rgb="FFFF0000"/>
        <rFont val="Arial"/>
        <family val="2"/>
      </rPr>
      <t>Preparation will be done with chemical protection near the adequate floor drainage. Spills will be contained to this area and will be removed using the waste disposal procedures.</t>
    </r>
  </si>
  <si>
    <r>
      <t xml:space="preserve">Prozessbereich, Magnetrons, Blende, Schutter …
</t>
    </r>
    <r>
      <rPr>
        <sz val="8"/>
        <color rgb="FFFF0000"/>
        <rFont val="Arial"/>
        <family val="2"/>
      </rPr>
      <t>process area, magentrons, shutter, …</t>
    </r>
  </si>
  <si>
    <r>
      <t xml:space="preserve">Staubentwicklung bei Instandhaltungs- und Wartungsarbeiten (z.B. Demontage von Verschleißteilen, Targetwechsel)
</t>
    </r>
    <r>
      <rPr>
        <sz val="8"/>
        <color rgb="FFFF0000"/>
        <rFont val="Arial"/>
        <family val="2"/>
      </rPr>
      <t>formation of dust during maintentance or service work (i.e.disassmebly  of wear parts, target change)</t>
    </r>
  </si>
  <si>
    <r>
      <t xml:space="preserve">Arbeit durch eingewiesenes Fachpersonal
Hinweis auf Gefahr in BA, "Verwenden von geeigneter Schutzausrüstung"
</t>
    </r>
    <r>
      <rPr>
        <sz val="8"/>
        <color rgb="FFFF0000"/>
        <rFont val="Arial"/>
        <family val="2"/>
      </rPr>
      <t>work performed by trainned experts
warning in instruction manual : use of appropriate protection equipment</t>
    </r>
  </si>
  <si>
    <t>RL 2006/42/EG, Anh. I
ANSI/ISO 12100:2012-00; (Punkt 6.4)</t>
  </si>
  <si>
    <r>
      <t xml:space="preserve">Magnetron, Prozessbereich; Magnetron auf Servicegestell
</t>
    </r>
    <r>
      <rPr>
        <sz val="8"/>
        <color rgb="FFFF0000"/>
        <rFont val="Arial"/>
        <family val="2"/>
      </rPr>
      <t>magentron, process area, magnetron on service rack</t>
    </r>
  </si>
  <si>
    <t>siehe Konzeptphase u. ff.
DIN EN 626-1 (Punkt 6)</t>
  </si>
  <si>
    <t>G. Lüdicke</t>
  </si>
  <si>
    <r>
      <t xml:space="preserve">Gasleck in der Prozesseinheit
</t>
    </r>
    <r>
      <rPr>
        <sz val="8"/>
        <color rgb="FFFF0000"/>
        <rFont val="Arial"/>
        <family val="2"/>
      </rPr>
      <t>gas leckage in process unit</t>
    </r>
  </si>
  <si>
    <r>
      <t xml:space="preserve">Dichtheitsprüfung der Gasversorgung, He-Leckprüfung
Sicherheitsauslass über 2 Rohranschlüsse (Medienzuleitung) des Magnetrons
</t>
    </r>
    <r>
      <rPr>
        <sz val="8"/>
        <color rgb="FFFF0000"/>
        <rFont val="Arial"/>
        <family val="2"/>
      </rPr>
      <t>leak test of gas supply, He-leak test, safety outlita via 2 duct connections (medium pipe) of magnetron</t>
    </r>
  </si>
  <si>
    <r>
      <t xml:space="preserve">siehe Konzeptphase u. ff. </t>
    </r>
    <r>
      <rPr>
        <sz val="8"/>
        <color rgb="FFFF0000"/>
        <rFont val="Arial"/>
        <family val="2"/>
      </rPr>
      <t>see conceptual phase</t>
    </r>
    <r>
      <rPr>
        <sz val="8"/>
        <rFont val="Arial"/>
        <family val="2"/>
      </rPr>
      <t xml:space="preserve">
DIN EN 626-1 (Punkt 6)</t>
    </r>
  </si>
  <si>
    <t>7.2</t>
  </si>
  <si>
    <r>
      <t xml:space="preserve">Magnetron, Prozessbereich; innerhalb des Magnetrons
</t>
    </r>
    <r>
      <rPr>
        <sz val="8"/>
        <color rgb="FFFF0000"/>
        <rFont val="Arial"/>
        <family val="2"/>
      </rPr>
      <t>magentron, process area: inside of magnetron</t>
    </r>
  </si>
  <si>
    <r>
      <t xml:space="preserve">Risiko durch Bildung brennbarer Gemische
</t>
    </r>
    <r>
      <rPr>
        <sz val="8"/>
        <color rgb="FFFF0000"/>
        <rFont val="Arial"/>
        <family val="2"/>
      </rPr>
      <t>risk due to formation of inflammable mixtures</t>
    </r>
  </si>
  <si>
    <r>
      <t xml:space="preserve">durch das Einlassen von nötigen Prozessgasen, können brennbaren Gemische entstehen
</t>
    </r>
    <r>
      <rPr>
        <sz val="8"/>
        <color rgb="FFFF0000"/>
        <rFont val="Arial"/>
        <family val="2"/>
      </rPr>
      <t>due to letting in necessary process gases, inflammable mixtures can be formed</t>
    </r>
  </si>
  <si>
    <r>
      <t xml:space="preserve">nur bestimmte Gase zulassen;
keine brennbaren, keine explosiven, keine korrosiven und keine giftigen Gase zulassen
</t>
    </r>
    <r>
      <rPr>
        <sz val="8"/>
        <color rgb="FFFF0000"/>
        <rFont val="Arial"/>
        <family val="2"/>
      </rPr>
      <t>onyl certain gases, no inflammable, explosive, corrosive or toxic gases</t>
    </r>
  </si>
  <si>
    <r>
      <t xml:space="preserve">da nur Sauerstoff, Stickstoff und Argon anliegen, können keine brennbaren Gemische entstehen
</t>
    </r>
    <r>
      <rPr>
        <sz val="8"/>
        <color rgb="FFFF0000"/>
        <rFont val="Arial"/>
        <family val="2"/>
      </rPr>
      <t>only oxigen, nitrogen and argon --&gt; no inflammable mixtures can form</t>
    </r>
  </si>
  <si>
    <t>7.3</t>
  </si>
  <si>
    <r>
      <t xml:space="preserve">Risiko durch Bildung explosionsfähiger Gemische
</t>
    </r>
    <r>
      <rPr>
        <sz val="8"/>
        <color rgb="FFFF0000"/>
        <rFont val="Arial"/>
        <family val="2"/>
      </rPr>
      <t>risk due to formation of explosive mixtures</t>
    </r>
  </si>
  <si>
    <r>
      <t xml:space="preserve">durch das Einlassen von nötigen Prozessgasen, können explosionsfähige Gemische entstehen
</t>
    </r>
    <r>
      <rPr>
        <sz val="8"/>
        <color rgb="FFFF0000"/>
        <rFont val="Arial"/>
        <family val="2"/>
      </rPr>
      <t>due to letting in necessary process gases, inflammable explosive can be formed</t>
    </r>
    <r>
      <rPr>
        <sz val="8"/>
        <rFont val="Arial"/>
        <family val="2"/>
      </rPr>
      <t xml:space="preserve">
</t>
    </r>
  </si>
  <si>
    <r>
      <t xml:space="preserve">da nur Sauerstoff, Stickstoff und Argon anliegen, können keine explosionsfähige Gemische entstehen
</t>
    </r>
    <r>
      <rPr>
        <sz val="8"/>
        <color rgb="FFFF0000"/>
        <rFont val="Arial"/>
        <family val="2"/>
      </rPr>
      <t>only oxigen, nitrogen and argon --&gt; no explosive mixtures can form</t>
    </r>
  </si>
  <si>
    <r>
      <rPr>
        <b/>
        <strike/>
        <sz val="8"/>
        <rFont val="Arial"/>
        <family val="2"/>
      </rPr>
      <t>risk of human toxication or chemical burn</t>
    </r>
    <r>
      <rPr>
        <strike/>
        <sz val="8"/>
        <rFont val="Arial"/>
        <family val="2"/>
      </rPr>
      <t xml:space="preserve">
Risiko durch chemische Vergiftung oder Verätzung</t>
    </r>
  </si>
  <si>
    <r>
      <rPr>
        <b/>
        <strike/>
        <sz val="8"/>
        <rFont val="Arial"/>
        <family val="2"/>
      </rPr>
      <t>Fumes concentrate toward the mirror center causing loss of consciousness for personnel located there</t>
    </r>
    <r>
      <rPr>
        <strike/>
        <sz val="8"/>
        <rFont val="Arial"/>
        <family val="2"/>
      </rPr>
      <t xml:space="preserve"> 
Gas- (Dampf-) Konzentration über der Spiegelmitte, die zur Bewusstlosigkeit führt 
</t>
    </r>
  </si>
  <si>
    <t>Use of local fans to flush area near the mirror and inside the cell to avoid fumes concentration. Fumes will be directed towards exhaust fans to the outside. Include chemical preparation area for mixing chemicals prior to the start of stripping.</t>
  </si>
  <si>
    <r>
      <rPr>
        <b/>
        <strike/>
        <sz val="8"/>
        <rFont val="Arial"/>
        <family val="2"/>
      </rPr>
      <t xml:space="preserve">Skin contact with hydrochloric acid or other chemicals used during coating process due to insufficient protection </t>
    </r>
    <r>
      <rPr>
        <strike/>
        <sz val="8"/>
        <rFont val="Arial"/>
        <family val="2"/>
      </rPr>
      <t xml:space="preserve">
Hautkontakt mit Salzsäure oder anderen Materialen wären der "Spiegelreinigung" wegen ungeeigneter PSU 
</t>
    </r>
  </si>
  <si>
    <r>
      <rPr>
        <b/>
        <strike/>
        <sz val="8"/>
        <rFont val="Arial"/>
        <family val="2"/>
      </rPr>
      <t>Breathing of toxic fumes during coating process due to insufficient protection</t>
    </r>
    <r>
      <rPr>
        <strike/>
        <sz val="8"/>
        <rFont val="Arial"/>
        <family val="2"/>
      </rPr>
      <t xml:space="preserve"> 
Einatmen giftiger Dämpfe bei der "Spiegelreinigung" wegen ungeeigneter PSU 
</t>
    </r>
  </si>
  <si>
    <r>
      <rPr>
        <b/>
        <strike/>
        <sz val="8"/>
        <rFont val="Arial"/>
        <family val="2"/>
      </rPr>
      <t>Calcium Carbonate application on mirror at longer distance than usually done</t>
    </r>
    <r>
      <rPr>
        <strike/>
        <sz val="8"/>
        <rFont val="Arial"/>
        <family val="2"/>
      </rPr>
      <t xml:space="preserve"> 
Kalziumkarbonat-Anwendung auf dem Spiegel aus größerer Entfernung, als gewöhnlich üblich 
</t>
    </r>
  </si>
  <si>
    <t>8.10</t>
  </si>
  <si>
    <r>
      <t xml:space="preserve">- Ventile allgemein
- Fahrwerke
- Drehantrieb
- Kühlfalle
</t>
    </r>
    <r>
      <rPr>
        <sz val="8"/>
        <color rgb="FFFF0000"/>
        <rFont val="Arial"/>
        <family val="2"/>
      </rPr>
      <t>valves in general, trolley, rotary drive, cold trap</t>
    </r>
  </si>
  <si>
    <r>
      <t xml:space="preserve">Risiko durch  Softwarefehler
</t>
    </r>
    <r>
      <rPr>
        <sz val="8"/>
        <color rgb="FFFF0000"/>
        <rFont val="Arial"/>
        <family val="2"/>
      </rPr>
      <t>Risk due to software error</t>
    </r>
  </si>
  <si>
    <r>
      <t xml:space="preserve">nicht identifizierte Programmfehler, singulärer Fehler im Programmablauf  und damit möglicherweise
- ungewollte Aktivierung bewegter Teile
- Ansteuerung Kühlfallen
</t>
    </r>
    <r>
      <rPr>
        <sz val="8"/>
        <color rgb="FFFF0000"/>
        <rFont val="Arial"/>
        <family val="2"/>
      </rPr>
      <t>not identifiyable programm errors, singular errors in  programm sequence and hence: unintended activation of moving parts, activation of cold traps</t>
    </r>
  </si>
  <si>
    <t>Michel / 
Smolke</t>
  </si>
  <si>
    <r>
      <t xml:space="preserve">- Für Bedienhandlungen Gefährdungen durch Sicherheitsvorrichtungen ausreichend gemindert. 
- Für Servicearbeiten Ansteuerung der Komponenten im Tippbetrieb und/ oder mit Zustimmeinrichtung (Servicemode)
- Für Servicearbeiten muss Betriebsanleitung beachtet werden!
- Testlauf der Steuerungsprogramme vor und während Inbetriebnahme
- Hinweis in Betriebsanleitung auf Qulifikation des  Service- und Wartungspersonals geben
</t>
    </r>
    <r>
      <rPr>
        <sz val="8"/>
        <color rgb="FFFF0000"/>
        <rFont val="Arial"/>
        <family val="2"/>
      </rPr>
      <t>risks for operation sufficiently reduced with safety mechanisms
for service work: control of components via touch mode and/or enabling device (service mode)
comply with instruction manual for service work
test run for operational programms before and during commissioning
qualification requirements for service and maintenance personnel noted in instruction manual</t>
    </r>
  </si>
  <si>
    <t>Michel
Smolke
Alschner</t>
  </si>
  <si>
    <r>
      <t xml:space="preserve">Magnetron, überall wo Auswirkungen möglich sind
</t>
    </r>
    <r>
      <rPr>
        <sz val="8"/>
        <color rgb="FFFF0000"/>
        <rFont val="Arial"/>
        <family val="2"/>
      </rPr>
      <t>Magnetron, wherever consequences are possible</t>
    </r>
  </si>
  <si>
    <r>
      <t xml:space="preserve">fehlerhaft ausgegebene Signale können zur ungewollten Aktivierung drehender Teile führen --&gt; bereits im Punkt 100 --&gt; mechan. Gefährdungen betrachtet
</t>
    </r>
    <r>
      <rPr>
        <sz val="8"/>
        <color rgb="FFFF0000"/>
        <rFont val="Arial"/>
        <family val="2"/>
      </rPr>
      <t xml:space="preserve">incorrectly shown signals can lead to unintended activation of rotating components </t>
    </r>
  </si>
  <si>
    <t>8.2</t>
  </si>
  <si>
    <r>
      <t xml:space="preserve">- Ventile allgemein
- Fahrwerke
- Kühlfalle
</t>
    </r>
    <r>
      <rPr>
        <sz val="8"/>
        <color rgb="FFFF0000"/>
        <rFont val="Arial"/>
        <family val="2"/>
      </rPr>
      <t>valves, trolley, cold trap</t>
    </r>
    <r>
      <rPr>
        <sz val="8"/>
        <rFont val="Arial"/>
        <family val="2"/>
      </rPr>
      <t xml:space="preserve">
</t>
    </r>
  </si>
  <si>
    <r>
      <t xml:space="preserve">Risiko durch Ausfall/ Störung der Steuerungssystems
</t>
    </r>
    <r>
      <rPr>
        <sz val="8"/>
        <color rgb="FFFF0000"/>
        <rFont val="Arial"/>
        <family val="2"/>
      </rPr>
      <t>risk due to failure/ disturbance of control system</t>
    </r>
    <r>
      <rPr>
        <sz val="8"/>
        <rFont val="Arial"/>
        <family val="2"/>
      </rPr>
      <t xml:space="preserve">
</t>
    </r>
  </si>
  <si>
    <r>
      <t xml:space="preserve">fehlerhaft ausgegebene Steuersignale und damit möglicherweise
- ungewollte Aktivierung bewegter Teile
- Ansteuerung Kühlfallen
</t>
    </r>
    <r>
      <rPr>
        <sz val="8"/>
        <color rgb="FFFF0000"/>
        <rFont val="Arial"/>
        <family val="2"/>
      </rPr>
      <t>not identifiyable control signals, singular errors in  programm sequence and hence: unintended activation of moving parts, activation of cold traps</t>
    </r>
  </si>
  <si>
    <t xml:space="preserve">ISO 12100:2012 </t>
  </si>
  <si>
    <r>
      <t xml:space="preserve">Magnetron, überall wo Auswirkungen möglich sind
</t>
    </r>
    <r>
      <rPr>
        <sz val="8"/>
        <color rgb="FFFF0000"/>
        <rFont val="Arial"/>
        <family val="2"/>
      </rPr>
      <t>magnetron, wherever consequences are possible</t>
    </r>
  </si>
  <si>
    <t>9.7</t>
  </si>
  <si>
    <r>
      <t xml:space="preserve">Magnetron, in und am Mag.
</t>
    </r>
    <r>
      <rPr>
        <sz val="8"/>
        <color rgb="FFFF0000"/>
        <rFont val="Arial"/>
        <family val="2"/>
      </rPr>
      <t>Magnetron</t>
    </r>
  </si>
  <si>
    <r>
      <t xml:space="preserve">Risiko durch ungeeignete Stellteile
</t>
    </r>
    <r>
      <rPr>
        <sz val="8"/>
        <color rgb="FFFF0000"/>
        <rFont val="Arial"/>
        <family val="2"/>
      </rPr>
      <t>risk due to inappropriate control devices</t>
    </r>
  </si>
  <si>
    <r>
      <t xml:space="preserve">Stellteile unzugänglich oder versperrt --&gt; Zwangshaltungen oder Nichtnutzung
</t>
    </r>
    <r>
      <rPr>
        <sz val="8"/>
        <color rgb="FFFF0000"/>
        <rFont val="Arial"/>
        <family val="2"/>
      </rPr>
      <t>components inaccissable or blocked --&gt; forced postures or non-use</t>
    </r>
  </si>
  <si>
    <t>T.Bock / H.J.Heinrich/ F.Nowak</t>
  </si>
  <si>
    <r>
      <t xml:space="preserve">richtige Anordnung der Stellteile
</t>
    </r>
    <r>
      <rPr>
        <sz val="8"/>
        <color rgb="FFFF0000"/>
        <rFont val="Arial"/>
        <family val="2"/>
      </rPr>
      <t>proper order of control components</t>
    </r>
  </si>
  <si>
    <r>
      <t xml:space="preserve">richtige Anordnung der Stellteile (elektrische Betätigungselemente auf der Bedienplatte, Absperrhähne im Magnetron) + Zugänglichkeit bei Arbeitsfolgen gewährleisten
</t>
    </r>
    <r>
      <rPr>
        <sz val="8"/>
        <color rgb="FFFF0000"/>
        <rFont val="Arial"/>
        <family val="2"/>
      </rPr>
      <t>proper arrangement of control components (electrical control elements on control panel, stop valve in magnetron) + ensure accessability of work order</t>
    </r>
  </si>
  <si>
    <t>8.4</t>
  </si>
  <si>
    <r>
      <t xml:space="preserve">Hubanlage 
</t>
    </r>
    <r>
      <rPr>
        <sz val="8"/>
        <color rgb="FFFF0000"/>
        <rFont val="Arial"/>
        <family val="2"/>
      </rPr>
      <t>lifting station</t>
    </r>
  </si>
  <si>
    <r>
      <t xml:space="preserve">Risiko beim Ingangsetzen - die Hubhöhe der Säulen ist verschieden
</t>
    </r>
    <r>
      <rPr>
        <sz val="8"/>
        <color rgb="FFFF0000"/>
        <rFont val="Arial"/>
        <family val="2"/>
      </rPr>
      <t>risk during start-up - columns have different lifting heights</t>
    </r>
  </si>
  <si>
    <r>
      <t xml:space="preserve">keine Höhennivelierung der Hubschlitten vorhanden                                                         horizontales Veschieben der Kammer bis hin zum Ansturz                                                 Schräglage der Kammer möglich,   Bruch Kalottenlager
</t>
    </r>
    <r>
      <rPr>
        <sz val="8"/>
        <color rgb="FFFF0000"/>
        <rFont val="Arial"/>
        <family val="2"/>
      </rPr>
      <t>no height leveling of lifting carriage
horizontal movement of chamber to crash/falll possible 
inclined position of chamber possible
breakage of spherical bearings</t>
    </r>
  </si>
  <si>
    <r>
      <t xml:space="preserve"> Druckmessdose untere den Hubspindeln                                                                 Höhennivelierung der Auflagepunkte                                                                                                       Verhaltensregel im Falle von Stromausfall sind in der BA zu deffinieren     
</t>
    </r>
    <r>
      <rPr>
        <sz val="8"/>
        <color rgb="FFFF0000"/>
        <rFont val="Arial"/>
        <family val="2"/>
      </rPr>
      <t>pressure measuring box unter lifting spindels
hight leveling of contact points
define behavioral rules during power-failure in instruction manual</t>
    </r>
    <r>
      <rPr>
        <sz val="8"/>
        <rFont val="Arial"/>
        <family val="2"/>
      </rPr>
      <t xml:space="preserve">                                                          </t>
    </r>
  </si>
  <si>
    <t>DIN EN 1493:2011-02; 2006/42/EG</t>
  </si>
  <si>
    <r>
      <t xml:space="preserve">Risiko beim Ingangsetzen  - Fehlerhafte Steuerung beim Ingangsetzen
</t>
    </r>
    <r>
      <rPr>
        <sz val="8"/>
        <color rgb="FFFF0000"/>
        <rFont val="Arial"/>
        <family val="2"/>
      </rPr>
      <t>risk during start-up - improper control</t>
    </r>
  </si>
  <si>
    <r>
      <t xml:space="preserve">Sicherheitsschalter nicht aktiv die Endpossitionen können überfahren werden                                                                 nur 1 Antrieb aktiv, Wagen läuft schräg und blockiert
</t>
    </r>
    <r>
      <rPr>
        <sz val="8"/>
        <color rgb="FFFF0000"/>
        <rFont val="Arial"/>
        <family val="2"/>
      </rPr>
      <t>safety swtich not active --&gt; end positions could be overrun, only 1 drive active, cart runs diagonal or blocks</t>
    </r>
  </si>
  <si>
    <r>
      <t xml:space="preserve">mechanischer Anlaufbock auf Schienen                                                                                    Schutzschaltung bei Überlastung der Antriebe                                                                                                 Betreiben der Antriebe nur im Parallelbetrieb möglich
</t>
    </r>
    <r>
      <rPr>
        <sz val="8"/>
        <color rgb="FFFF0000"/>
        <rFont val="Arial"/>
        <family val="2"/>
      </rPr>
      <t>mechanical starting block on rails
safety swtich in case of overloaded drives
operation only posisble in parallel mode</t>
    </r>
    <r>
      <rPr>
        <sz val="8"/>
        <rFont val="Arial"/>
        <family val="2"/>
      </rPr>
      <t xml:space="preserve">
</t>
    </r>
  </si>
  <si>
    <t>8.7</t>
  </si>
  <si>
    <r>
      <t xml:space="preserve">- Ventile generell
- Antrieb
</t>
    </r>
    <r>
      <rPr>
        <sz val="8"/>
        <color rgb="FFFF0000"/>
        <rFont val="Arial"/>
        <family val="2"/>
      </rPr>
      <t>valves in general, drive</t>
    </r>
  </si>
  <si>
    <r>
      <t xml:space="preserve">Risiko beim Stillsetzen im Notfall
</t>
    </r>
    <r>
      <rPr>
        <sz val="8"/>
        <color rgb="FFFF0000"/>
        <rFont val="Arial"/>
        <family val="2"/>
      </rPr>
      <t>risk during shutdown in case of an emergency</t>
    </r>
  </si>
  <si>
    <r>
      <t>- Bewegungen durch stromloses Öffnen oder Schließen von Ventilen
- Antrieb (durch Bremsvorgang)
-</t>
    </r>
    <r>
      <rPr>
        <sz val="8"/>
        <color rgb="FFFF0000"/>
        <rFont val="Arial"/>
        <family val="2"/>
      </rPr>
      <t>movement of currentless opening and closing of valves
-drive (through braking process)</t>
    </r>
  </si>
  <si>
    <r>
      <t xml:space="preserve">- Vakuumventile verbleiben in Ihrer Position und/ oder bewegliche Teile sind für das Bedienpersonal unzugänglich. Für Servicearbeiten muss Betriebsanleitung beachtet werden!
- bei Antrieb geringe Nachlaufzeit da reduzierte Geschwindigkeit bei geöffneter Kammer, bei geschlossener Kammer keine Gefährdung durch Nachlaufzeit 
- Kein automatisches Wiederanfahren der Anlage nach Spannungswiederkehr. Nach Spannungswiederkehr muss die Anlage bewusst in Betrieb gesetzt werden.
- Hinweis in Doku, wie durch eingewiesenses Fachpersonal die die Anlage nach Beseitigung der Störung wieder zu starten/anzufahren ist.
- Warnhinweis in Dokumentation zu Winder Plates: 
Bei geöffneter Kammer und  geschlossenen Winderplates öffnen Winder Plates automatisch bei Ausfall der Spannungsversorgung und/ oder Not- Aus! Vor Arbeiten im Bewegungsbereich der Winder Plates Hinweise in Betriebsanleitung beachten!
• Personensicherheitsrelevante Funktionen sind unabhändig von der Steuerung.
• Angaben in der Betriebsanleitung zu: Verhalten im Notfall und Inbetriebnahme nach NOT-AUS 
• Vakuumventile und Gasventile sind  spannungslos geschlossen.
• Nach Strom-,Steuerungsausfall muss die Anlage bewusst in Betrieb genommen werden
</t>
    </r>
    <r>
      <rPr>
        <sz val="8"/>
        <color rgb="FFFF0000"/>
        <rFont val="Arial"/>
        <family val="2"/>
      </rPr>
      <t>- vacuum valves remain in their position and/or moving parts are not accessible for operating personnel. service personnel needs to comply with instruction manual
- small stopping time for drive due to reduced speed with open chamber, when chamber is closed: no risk due to stopping time
- no automated re-start of plant upon voltage/ power recovery --&gt; needs to be re-started purposely after power/voltage/operation failure
- note in documentation for trained expert staff on how to restart lant upon removal of disturbance
- warning in documentation for winder plates: when chamber is oben and winderplates are closed, winder plates open automatically in case voltage failure or emergency stop. Before working in movement area of winderplates, comply with information in instruction manual
- person-safety relevant feeature are independent from operation
- rules of conduct in instruction manual for case of emergency and re-start-up after emergency stop
- vacuum and gas valves are closed without voltage</t>
    </r>
  </si>
  <si>
    <t>ANSI/ISO 12100:2012-00;
ISO 13849
EN1010-1 2011 Abschnitt 5.2.6</t>
  </si>
  <si>
    <t>Michel
Smolke</t>
  </si>
  <si>
    <r>
      <t xml:space="preserve">• Personensicherheitsrelevante Funktionen sind unabhändig von der Steuerung.
• Angaben in der Betriebsanleitung zu: Verhalten im Notfall und Inbetriebnahme nach NOT-AUS 
• Vakuumventile und Gasventile sind  spannungslos geschlossen.
• Abdeckung und Verkleidungen mit Schrauben gesichert, nur mit Werkzeug entfernbar
• Freigabe der Aktoren erfolgt erst nach vollständiger Herstellung der Personensicherheitsfunktion
• Nach Strom-,Steuerungsausfall muss die Anlage bewusst in Betrieb genommen werden
</t>
    </r>
    <r>
      <rPr>
        <sz val="8"/>
        <color rgb="FFFF0000"/>
        <rFont val="Arial"/>
        <family val="2"/>
      </rPr>
      <t>- person-safety relevant feeature are independent from operation
- rules of conduct in instruction manual for case of emergency and re-start-up after emergency stop
- vacuum and gas valves are closed without voltage
- shields and covers are protected with screws, only removable with tools
- release of actuators upon complete establishment of person-safety-functions
- purposefully re-start of plant after power/control loss</t>
    </r>
  </si>
  <si>
    <t>8.9</t>
  </si>
  <si>
    <r>
      <t xml:space="preserve">Kammerwagen
</t>
    </r>
    <r>
      <rPr>
        <sz val="8"/>
        <color rgb="FFFF0000"/>
        <rFont val="Arial"/>
        <family val="2"/>
      </rPr>
      <t>vessel cart</t>
    </r>
  </si>
  <si>
    <r>
      <t xml:space="preserve">Risiko durch unerwarteten Anlauf
</t>
    </r>
    <r>
      <rPr>
        <sz val="8"/>
        <color rgb="FFFF0000"/>
        <rFont val="Arial"/>
        <family val="2"/>
      </rPr>
      <t>risk due to unexpected start-up</t>
    </r>
  </si>
  <si>
    <r>
      <t xml:space="preserve">- Sicherung Kammerwagen mittels Riegel und Vorhängeschloss (LOTO-Sytem) =&gt; Hinweis in BA geben
- Kammerwagen mit stromlos geschlossene Bremse
</t>
    </r>
    <r>
      <rPr>
        <sz val="8"/>
        <color rgb="FFFF0000"/>
        <rFont val="Arial"/>
        <family val="2"/>
      </rPr>
      <t>securing vessel cart with a bar and padlock (LOTO-system) information given in instruction manual
- vessel cart with currentless closed brake</t>
    </r>
  </si>
  <si>
    <r>
      <t xml:space="preserve">Anlage gesamt, inkl. Magnetron
</t>
    </r>
    <r>
      <rPr>
        <sz val="8"/>
        <color rgb="FFFF0000"/>
        <rFont val="Arial"/>
        <family val="2"/>
      </rPr>
      <t>whole plant incl. Magentron</t>
    </r>
  </si>
  <si>
    <r>
      <t xml:space="preserve">Abschalten der Antriebe und gefährlicher Spannung bei NOT-AUS
</t>
    </r>
    <r>
      <rPr>
        <sz val="8"/>
        <color rgb="FFFF0000"/>
        <rFont val="Arial"/>
        <family val="2"/>
      </rPr>
      <t>switch off of gear and dangerours voltage during emergency stop</t>
    </r>
  </si>
  <si>
    <t xml:space="preserve"> ? / F.Nowak </t>
  </si>
  <si>
    <r>
      <t xml:space="preserve">Magnetron über NOT-AUS-System der Anlage mit abgeschalten
</t>
    </r>
    <r>
      <rPr>
        <sz val="8"/>
        <color rgb="FFFF0000"/>
        <rFont val="Arial"/>
        <family val="2"/>
      </rPr>
      <t>magnetron also switched-off with plant via emergency stop</t>
    </r>
  </si>
  <si>
    <r>
      <t xml:space="preserve">Magnetron wird über das NOT-AUS-System der Anlage über die zentrale Versorgung mit abgeschaltet
</t>
    </r>
    <r>
      <rPr>
        <sz val="8"/>
        <color rgb="FFFF0000"/>
        <rFont val="Arial"/>
        <family val="2"/>
      </rPr>
      <t>magentron also switched-off via central power supply during emergency stop</t>
    </r>
  </si>
  <si>
    <r>
      <t xml:space="preserve">Gekühlte Baugruppen, Wasserversorgung
</t>
    </r>
    <r>
      <rPr>
        <sz val="8"/>
        <color rgb="FFFF0000"/>
        <rFont val="Arial"/>
        <family val="2"/>
      </rPr>
      <t>cooled components, water supply</t>
    </r>
  </si>
  <si>
    <r>
      <t xml:space="preserve">Risiko durch Ausfall der Energieversorgung
</t>
    </r>
    <r>
      <rPr>
        <sz val="8"/>
        <color rgb="FFFF0000"/>
        <rFont val="Arial"/>
        <family val="2"/>
      </rPr>
      <t>risk due to power loss</t>
    </r>
  </si>
  <si>
    <r>
      <t xml:space="preserve">Stromausfall --&gt; Erhitzen von Anlagenteilen 
</t>
    </r>
    <r>
      <rPr>
        <sz val="8"/>
        <color rgb="FFFF0000"/>
        <rFont val="Arial"/>
        <family val="2"/>
      </rPr>
      <t>heating up of components</t>
    </r>
  </si>
  <si>
    <r>
      <t xml:space="preserve">gespeicherte Wärmeenergiemenge im Verhältnis zum aufzuheizenden Kühlwasservolumen zu gering für wesentliche Gefährdung,
nach Belüften schwere Zugängigkeit, Restwärme nach Belüften noch weniger gefährlich,
generell keine Personengefahr im Vakuumzustand
</t>
    </r>
    <r>
      <rPr>
        <sz val="8"/>
        <color rgb="FFFF0000"/>
        <rFont val="Arial"/>
        <family val="2"/>
      </rPr>
      <t xml:space="preserve">stored amounts of thermal energy compared to cooling water volume too little for essential hazard
not easy to access after airing, residual heat after airing even less dangerous
in general no person-related risk during vacuum condition </t>
    </r>
  </si>
  <si>
    <r>
      <t xml:space="preserve">Gefährdung durch Ausfall der Energieversorgung
</t>
    </r>
    <r>
      <rPr>
        <sz val="8"/>
        <color rgb="FFFF0000"/>
        <rFont val="Arial"/>
        <family val="2"/>
      </rPr>
      <t>risk due to power loss</t>
    </r>
  </si>
  <si>
    <r>
      <t xml:space="preserve">Keine Gefährdung durch Ausfall der Energieversorgung erkennbar, alle angesteuerten Geräte gehen in einen sicheren Status
</t>
    </r>
    <r>
      <rPr>
        <sz val="8"/>
        <color rgb="FFFF0000"/>
        <rFont val="Arial"/>
        <family val="2"/>
      </rPr>
      <t>no risk due to powerloss, all connected devices have a safe status</t>
    </r>
  </si>
  <si>
    <r>
      <t xml:space="preserve">- Bewegungen durch stromloses Öffnen oder Schließen von Ventilen
- Bandlaufbewegung (durch Bremsvorgang)
</t>
    </r>
    <r>
      <rPr>
        <sz val="8"/>
        <color rgb="FFFF0000"/>
        <rFont val="Arial"/>
        <family val="2"/>
      </rPr>
      <t>movement due to currentless opening and closing of valves
-belt run (due to braking process)</t>
    </r>
  </si>
  <si>
    <r>
      <t xml:space="preserve">siehe 8.7 Risiko beim Stillsetzen im Notfall
</t>
    </r>
    <r>
      <rPr>
        <sz val="8"/>
        <color rgb="FFFF0000"/>
        <rFont val="Arial"/>
        <family val="2"/>
      </rPr>
      <t>see 8.7 shutdown in case of emergency</t>
    </r>
  </si>
  <si>
    <r>
      <t xml:space="preserve">pneumatisch versorgte Ventile etc.
</t>
    </r>
    <r>
      <rPr>
        <sz val="8"/>
        <color rgb="FFFF0000"/>
        <rFont val="Arial"/>
        <family val="2"/>
      </rPr>
      <t>pneumatic valves</t>
    </r>
  </si>
  <si>
    <r>
      <t>Verlust der Pneumatik kann zu Fehlschaltungen oder unerwarteten Bewegungen führen</t>
    </r>
    <r>
      <rPr>
        <sz val="8"/>
        <color rgb="FFFF0000"/>
        <rFont val="Arial"/>
        <family val="2"/>
      </rPr>
      <t xml:space="preserve">
loss of pneumatic can lead to error switching or unexpected movement</t>
    </r>
  </si>
  <si>
    <r>
      <t xml:space="preserve">Schaltungsaufbau so, dass bei Strom- oder Druckausfall die "sichere Stellung" gewährleistet ist
• Vakuumventile und Gasventile sind  spannungslos geschlossen.
• Nach Strom-,Steuerungsausfall muss die Anlage bewusst in Betrieb genommen werden
</t>
    </r>
    <r>
      <rPr>
        <sz val="8"/>
        <color rgb="FFFF0000"/>
        <rFont val="Arial"/>
        <family val="2"/>
      </rPr>
      <t>schematics in such way, that safe position is guaranteed during power and pressure loss
vacuum and gas valves are closed without voltage
plant to be re-started purposely after power/ operating failure</t>
    </r>
  </si>
  <si>
    <t>DIN EN ISO 4414:2011-04 Punkt 5.4.6.9</t>
  </si>
  <si>
    <r>
      <t xml:space="preserve">• Vakuumventile und Gasventile sind  spannungslos geschlossen.
• Nach Strom-,Steuerungsausfall muss die Anlage bewusst in Betrieb genommen werden;
Hinweis in BA
</t>
    </r>
    <r>
      <rPr>
        <sz val="8"/>
        <color rgb="FFFF0000"/>
        <rFont val="Arial"/>
        <family val="2"/>
      </rPr>
      <t>vacuum and gas valves are closed without voltage
plant to be re-started purposely after power/ operating failure
information in instruction manual</t>
    </r>
  </si>
  <si>
    <r>
      <t xml:space="preserve">KP20: Prüfung PP-Plan o.k. (Michel) 
KP60 Funktionsprüfung:
</t>
    </r>
    <r>
      <rPr>
        <sz val="8"/>
        <color rgb="FFFF0000"/>
        <rFont val="Arial"/>
        <family val="2"/>
      </rPr>
      <t>KP20: test PP Plan ok
KP60: functional test</t>
    </r>
  </si>
  <si>
    <r>
      <t xml:space="preserve">Risiko durch Ausfall der Energieversorgen: Ausfall der Steuerung; Antriebe der Hubsäulen spannungslos                                            Steuerung nicht aktiv
</t>
    </r>
    <r>
      <rPr>
        <sz val="8"/>
        <color rgb="FFFF0000"/>
        <rFont val="Arial"/>
        <family val="2"/>
      </rPr>
      <t>risk due to power loss: loss of control, drive of lifting station without voltage, control not active</t>
    </r>
  </si>
  <si>
    <r>
      <t xml:space="preserve">unkontrolliertes Absenken der Kammer im Hubmodus;                                                          horizontales Veschieben der Kammer während eines Erdbebens bis hin zum Ansturz 
</t>
    </r>
    <r>
      <rPr>
        <sz val="8"/>
        <color rgb="FFFF0000"/>
        <rFont val="Arial"/>
        <family val="2"/>
      </rPr>
      <t xml:space="preserve">uncontrolled lowering of chamber in lifting modus;
horizontal movement/ falling of chamber during earthquakte </t>
    </r>
  </si>
  <si>
    <r>
      <t xml:space="preserve">Federspeicher von Motorbremse und Stützsäule werden wirksam                                                 Verhaltensregel im Falle von Stromausfall sind in der BA zu deffinieren Auflagerfläche zwischen Kammer und Hubsäule wird als Gelenk konstruiert
</t>
    </r>
    <r>
      <rPr>
        <sz val="8"/>
        <color rgb="FFFF0000"/>
        <rFont val="Arial"/>
        <family val="2"/>
      </rPr>
      <t>spring mechanism of motor brake and supporting column become active
rule of conduct in case of power loss to be defined in instruction manual
contact point between chamber and lifting station desgined as a joint</t>
    </r>
  </si>
  <si>
    <t>DIN EN 1493:2011-02; 2006/42/EG; DIN EN 82079-1</t>
  </si>
  <si>
    <r>
      <t xml:space="preserve">Antrieb, Vakuumpumpen, sonstige sich drehende/ bewegende Teile
</t>
    </r>
    <r>
      <rPr>
        <sz val="8"/>
        <color rgb="FFFF0000"/>
        <rFont val="Arial"/>
        <family val="2"/>
      </rPr>
      <t>engine, vacuum pumps, other rotating/ moving parts</t>
    </r>
  </si>
  <si>
    <r>
      <t>- Für Servicearbeiten betroffener Komponeten sind die Hauptschalter der Anlage MB1, MB2 auszuschalten und gegen Wiedereinschalten zu sichern.
- Arbeiten an Komponenten nur durch eingewiesenes Service- und Wartungspersonals
- Nach Strom-,Steuerungsausfall muss die Anlage bewusst in Betrieb genommen werden.
- Hinweis in Betriebsanleitung auf Qualifikation des  Service- und Wartungspersonals geben
-</t>
    </r>
    <r>
      <rPr>
        <sz val="8"/>
        <color rgb="FFFF0000"/>
        <rFont val="Arial"/>
        <family val="2"/>
      </rPr>
      <t>for service work, main switch of plant MB1, MB2 needs to be turned-off and secured against re-start
- work on components performed by trained service and repairing staff
- plant needs to be restarted purposely after energy/control failure
-information about qualifications requirements for service and repair staff in instruction manual</t>
    </r>
    <r>
      <rPr>
        <sz val="8"/>
        <rFont val="Arial"/>
        <family val="2"/>
      </rPr>
      <t xml:space="preserve">
 </t>
    </r>
  </si>
  <si>
    <t>ANSI/ISO 12100:2012-00;
NFPA79-2012</t>
  </si>
  <si>
    <r>
      <t xml:space="preserve">Anlagenumgebung
</t>
    </r>
    <r>
      <rPr>
        <sz val="8"/>
        <color rgb="FFFF0000"/>
        <rFont val="Arial"/>
        <family val="2"/>
      </rPr>
      <t>pant-surrounding area</t>
    </r>
  </si>
  <si>
    <r>
      <t xml:space="preserve">Risiko durch unerwartetes Anlaufen: Wiederherstellung der Energiezuführung
</t>
    </r>
    <r>
      <rPr>
        <sz val="8"/>
        <color rgb="FFFF0000"/>
        <rFont val="Arial"/>
        <family val="2"/>
      </rPr>
      <t>risk due to unexpected start-up, recovery of power supply</t>
    </r>
  </si>
  <si>
    <r>
      <t xml:space="preserve">Ausführung von evtl. anliegenden Steuerbefehlen durch selbständigen Anlauf
</t>
    </r>
    <r>
      <rPr>
        <sz val="8"/>
        <color rgb="FFFF0000"/>
        <rFont val="Arial"/>
        <family val="2"/>
      </rPr>
      <t>execution of potentially waiting control commands due to automatic start-up</t>
    </r>
  </si>
  <si>
    <r>
      <t xml:space="preserve">Nach Strom-,Steuerungsausfall muss die Anlage bewusst in Betrieb genommen werden;
Überwachter Start der Energiezuführung für die gesamte Anlage per Quittierungstaste
</t>
    </r>
    <r>
      <rPr>
        <sz val="8"/>
        <color rgb="FFFF0000"/>
        <rFont val="Arial"/>
        <family val="2"/>
      </rPr>
      <t>after power/ control failure, plant needs to be restarted purposely
monitored start of power supply for entire plant via acknowledgement button</t>
    </r>
  </si>
  <si>
    <t>ANSI/ISO 12100:2012-00;
ISO 13849</t>
  </si>
  <si>
    <r>
      <t xml:space="preserve">Wiederherstellung der Energiezuführung heißt: manuelle Zuschaltung der Hauptschalter
</t>
    </r>
    <r>
      <rPr>
        <sz val="8"/>
        <color rgb="FFFF0000"/>
        <rFont val="Arial"/>
        <family val="2"/>
      </rPr>
      <t>recovery of power supply means: manually turning on main switch</t>
    </r>
  </si>
  <si>
    <r>
      <t xml:space="preserve">Nach Strom-,Steuerungsausfall muss die Anlage bewusst in Betrieb genommen werden;
Überwachter Start der Energiezuführung für die gesamte Anlage per Quittierungstaste
Hinweis in BA
</t>
    </r>
    <r>
      <rPr>
        <sz val="8"/>
        <color rgb="FFFF0000"/>
        <rFont val="Arial"/>
        <family val="2"/>
      </rPr>
      <t>after power/ control failure, plant needs to be restarted purposely
monitored start of power supply for entire plant via acknowledgement button
see information in instruction manual</t>
    </r>
  </si>
  <si>
    <r>
      <t xml:space="preserve">Risiko durch unerwartetes Anlaufen
</t>
    </r>
    <r>
      <rPr>
        <sz val="8"/>
        <color rgb="FFFF0000"/>
        <rFont val="Arial"/>
        <family val="2"/>
      </rPr>
      <t>risk due to unexpected start-up</t>
    </r>
  </si>
  <si>
    <r>
      <t xml:space="preserve">Wagen läuft aus der Parkpossition
</t>
    </r>
    <r>
      <rPr>
        <sz val="8"/>
        <color rgb="FFFF0000"/>
        <rFont val="Arial"/>
        <family val="2"/>
      </rPr>
      <t>cart moves from parking position</t>
    </r>
  </si>
  <si>
    <r>
      <t xml:space="preserve">optische und akustische Signalanlage                                                                Sicherheitschaltung in der Steuerung                                                                                             Fixierung in der Parkpossition/ Überlastschalter Antrieb
</t>
    </r>
    <r>
      <rPr>
        <sz val="8"/>
        <color rgb="FFFF0000"/>
        <rFont val="Arial"/>
        <family val="2"/>
      </rPr>
      <t>visual and acustic warning signals
safety lock in operation
fixation of parking positions/ overload lock motor</t>
    </r>
  </si>
  <si>
    <t>9.1</t>
  </si>
  <si>
    <r>
      <t xml:space="preserve">überall, wo Auswirkungen möglich sind
</t>
    </r>
    <r>
      <rPr>
        <sz val="8"/>
        <color rgb="FFFF0000"/>
        <rFont val="Arial"/>
        <family val="2"/>
      </rPr>
      <t>wherever consequences are possible</t>
    </r>
  </si>
  <si>
    <r>
      <t xml:space="preserve">Risiko durch ungünstige Körperhaltung, besondere Anstrengung
</t>
    </r>
    <r>
      <rPr>
        <sz val="8"/>
        <color rgb="FFFF0000"/>
        <rFont val="Arial"/>
        <family val="2"/>
      </rPr>
      <t>risk due to unfavourable body posture, extreme effort</t>
    </r>
  </si>
  <si>
    <r>
      <t xml:space="preserve">erforderliche Kräfte durch Teilehandhabung zu groß (Targetwechsel, Bandeinlegen, Abdeckungen, …)
</t>
    </r>
    <r>
      <rPr>
        <sz val="8"/>
        <color rgb="FFFF0000"/>
        <rFont val="Arial"/>
        <family val="2"/>
      </rPr>
      <t>required forces during handling of parts too high (target change, insert strips, covers,...)</t>
    </r>
  </si>
  <si>
    <r>
      <t xml:space="preserve">Bauteilgröße in Abhängigkeit der Betätigungskraft und Körperhaltung bemessen
Nutzung des Kranes
</t>
    </r>
    <r>
      <rPr>
        <sz val="8"/>
        <color rgb="FFFF0000"/>
        <rFont val="Arial"/>
        <family val="2"/>
      </rPr>
      <t>measure size of components relevant to required forces and posture
use of crane</t>
    </r>
  </si>
  <si>
    <t>DIN EN 292-1, -2
ANSI/ISO 12100:2012-00; (Punkt 6.2.8)
DIN EN 614-1
DIN EN 1005-1, -2</t>
  </si>
  <si>
    <r>
      <t xml:space="preserve">erforderliche Kräfte durch Teilehandhabung zu groß (Stromstecker, Abdeckungen, ...)
</t>
    </r>
    <r>
      <rPr>
        <sz val="8"/>
        <color rgb="FFFF0000"/>
        <rFont val="Arial"/>
        <family val="2"/>
      </rPr>
      <t>required forces during handling of parts too high (power plug-ins, covers, …)</t>
    </r>
  </si>
  <si>
    <r>
      <t xml:space="preserve">Bauteilgröße in Abhängigkeit der Betätigungskraft und Körperhaltung bemessen
Nutzung des Portalkranes
</t>
    </r>
    <r>
      <rPr>
        <sz val="8"/>
        <color rgb="FFFF0000"/>
        <rFont val="Arial"/>
        <family val="2"/>
      </rPr>
      <t>measure size of components relevant to required forces and posture
use of crane</t>
    </r>
  </si>
  <si>
    <r>
      <t xml:space="preserve">siehe Konzeptphase u. ff. </t>
    </r>
    <r>
      <rPr>
        <sz val="8"/>
        <color rgb="FFFF0000"/>
        <rFont val="Arial"/>
        <family val="2"/>
      </rPr>
      <t>see conceptual phase and following</t>
    </r>
    <r>
      <rPr>
        <sz val="8"/>
        <rFont val="Arial"/>
        <family val="2"/>
      </rPr>
      <t xml:space="preserve">
DIN EN 614-1
DIN EN 1005-1, -2</t>
    </r>
  </si>
  <si>
    <r>
      <t xml:space="preserve">Hubsäule                                                                           
Dichtfläche zwischen  beiden Kammerhälften
</t>
    </r>
    <r>
      <rPr>
        <sz val="8"/>
        <color rgb="FFFF0000"/>
        <rFont val="Arial"/>
        <family val="2"/>
      </rPr>
      <t>lifting column
sealing columns between parts of chamber</t>
    </r>
  </si>
  <si>
    <r>
      <t xml:space="preserve">während des Justagevorgangs zwischen beiden Kammerhälften                                               Sichtkontrolle beim Nivelieren der einzelnen Hubsäulen in 3,5m Höhe
</t>
    </r>
    <r>
      <rPr>
        <sz val="8"/>
        <color rgb="FFFF0000"/>
        <rFont val="Arial"/>
        <family val="2"/>
      </rPr>
      <t>during adjustment between both parts of chamber
visual control during leveling/ adjustment of individual lifting columns in 3.5m of height</t>
    </r>
  </si>
  <si>
    <r>
      <t xml:space="preserve">Verwendung von Arbeitsbühne/  Leitern/ Podest                                                                    Verhaltensregel in BA benennen
</t>
    </r>
    <r>
      <rPr>
        <sz val="8"/>
        <color rgb="FFFF0000"/>
        <rFont val="Arial"/>
        <family val="2"/>
      </rPr>
      <t>use of work platform / ladders/ platform
behavioral rules in instruction manual</t>
    </r>
  </si>
  <si>
    <t>DIN EN 82079-1; 2006/42/EG; DIN 131 ; DIN 14183</t>
  </si>
  <si>
    <r>
      <t xml:space="preserve">Wagen M2 Radblocksäule
</t>
    </r>
    <r>
      <rPr>
        <sz val="8"/>
        <color rgb="FFFF0000"/>
        <rFont val="Arial"/>
        <family val="2"/>
      </rPr>
      <t>M2 cart wheel block column</t>
    </r>
  </si>
  <si>
    <r>
      <t xml:space="preserve">manuelle Höhennivelierung in gebückter Haltung
</t>
    </r>
    <r>
      <rPr>
        <sz val="8"/>
        <color rgb="FFFF0000"/>
        <rFont val="Arial"/>
        <family val="2"/>
      </rPr>
      <t>manual leveling of height in bento-over posture</t>
    </r>
  </si>
  <si>
    <r>
      <t xml:space="preserve">Verhaltensregel in BA benennen
</t>
    </r>
    <r>
      <rPr>
        <sz val="8"/>
        <color rgb="FFFF0000"/>
        <rFont val="Arial"/>
        <family val="2"/>
      </rPr>
      <t>behavioral rules in instruction manual</t>
    </r>
  </si>
  <si>
    <t>DIN EN 82079-1</t>
  </si>
  <si>
    <t>9.2</t>
  </si>
  <si>
    <r>
      <t xml:space="preserve">Risiko durch fehlende Berücksichtigung der menschlichen Ergonomie
</t>
    </r>
    <r>
      <rPr>
        <sz val="8"/>
        <color rgb="FFFF0000"/>
        <rFont val="Arial"/>
        <family val="2"/>
      </rPr>
      <t>risk due to lack of consideration of human ergonomics</t>
    </r>
  </si>
  <si>
    <r>
      <t xml:space="preserve">Targetwechsel,
Unzugänglichkeit von Stellteilen bzw. Arbeitsstellen 
</t>
    </r>
    <r>
      <rPr>
        <sz val="8"/>
        <color rgb="FFFF0000"/>
        <rFont val="Arial"/>
        <family val="2"/>
      </rPr>
      <t>target change
inaccessible parts or work positions</t>
    </r>
  </si>
  <si>
    <r>
      <t xml:space="preserve">Gestaltung der Wartungspodeste,
Gewährleistung der Zugänglichkeit aller service- und wartungsrelevanten Bauteile und Baugruppen im und am Magnetron
</t>
    </r>
    <r>
      <rPr>
        <sz val="8"/>
        <color rgb="FFFF0000"/>
        <rFont val="Arial"/>
        <family val="2"/>
      </rPr>
      <t>design of service platforms
ensure accessibility of all service and and maintenance relevent components in and around magnetron</t>
    </r>
    <r>
      <rPr>
        <sz val="8"/>
        <rFont val="Arial"/>
        <family val="2"/>
      </rPr>
      <t xml:space="preserve">
</t>
    </r>
  </si>
  <si>
    <t>ANSI/ISO 12100:2012-00;
DIN EN 614-1,   DIN EN 547-1, -2, -3</t>
  </si>
  <si>
    <r>
      <t xml:space="preserve">Unzugänglichkeit von Stellteilen bzw. Arbeitsstellen 
</t>
    </r>
    <r>
      <rPr>
        <sz val="8"/>
        <color rgb="FFFF0000"/>
        <rFont val="Arial"/>
        <family val="2"/>
      </rPr>
      <t>inaccessible parts or work positions</t>
    </r>
  </si>
  <si>
    <r>
      <t xml:space="preserve">Zugänglichkeit sicherstellen für gesamte Nutzergruppe
</t>
    </r>
    <r>
      <rPr>
        <sz val="8"/>
        <color rgb="FFFF0000"/>
        <rFont val="Arial"/>
        <family val="2"/>
      </rPr>
      <t>ensure accessability for all users</t>
    </r>
  </si>
  <si>
    <t>9.3</t>
  </si>
  <si>
    <r>
      <t xml:space="preserve">Magnetron, beim Targetwechsel/ Reinigung
</t>
    </r>
    <r>
      <rPr>
        <sz val="8"/>
        <color rgb="FFFF0000"/>
        <rFont val="Arial"/>
        <family val="2"/>
      </rPr>
      <t>magentron, during target change/ cleaning</t>
    </r>
  </si>
  <si>
    <r>
      <t xml:space="preserve">Risiko durch Verwendung ungeeigneter Schutzausrüstung
</t>
    </r>
    <r>
      <rPr>
        <sz val="8"/>
        <color rgb="FFFF0000"/>
        <rFont val="Arial"/>
        <family val="2"/>
      </rPr>
      <t>risk due to use of inadequate protective equipment</t>
    </r>
  </si>
  <si>
    <r>
      <t xml:space="preserve">Einschränkungen von Bewegungsfreiheit, Arbeitsgenauigkeit und Sichtfeld durch vorgeschriebene Arbeitskleidung
</t>
    </r>
    <r>
      <rPr>
        <sz val="8"/>
        <color rgb="FFFF0000"/>
        <rFont val="Arial"/>
        <family val="2"/>
      </rPr>
      <t>limited mobility, operating accuracy, and visual field due to required working clothes</t>
    </r>
  </si>
  <si>
    <r>
      <t xml:space="preserve">Vermeidung von Kleinteilen,
Vergrößerung von Griffstellen und Stellteilen
</t>
    </r>
    <r>
      <rPr>
        <sz val="8"/>
        <color rgb="FFFF0000"/>
        <rFont val="Arial"/>
        <family val="2"/>
      </rPr>
      <t xml:space="preserve">avoid small parts
enlarge handles and control devices
</t>
    </r>
  </si>
  <si>
    <t>ANSI/ISO 12100:2012-00;; (Punkt 6.4)</t>
  </si>
  <si>
    <r>
      <t xml:space="preserve">Magnetron auf Servicegestell, beim Targetwechsel / Reinigung
</t>
    </r>
    <r>
      <rPr>
        <sz val="8"/>
        <color rgb="FFFF0000"/>
        <rFont val="Arial"/>
        <family val="2"/>
      </rPr>
      <t>magentron and service rack, during target change/ cleaning</t>
    </r>
  </si>
  <si>
    <r>
      <t xml:space="preserve">Einschränkungen von Bewegungsfreiheit, Arbeitsgenauigkeit und Sichtfeld durch vorgeschriebene Arbeitskleidung eingeschränkt
</t>
    </r>
    <r>
      <rPr>
        <sz val="8"/>
        <color rgb="FFFF0000"/>
        <rFont val="Arial"/>
        <family val="2"/>
      </rPr>
      <t>freedom of movement is limited, accuracy of work and visual field may be reduced due to protective equipment</t>
    </r>
  </si>
  <si>
    <r>
      <t xml:space="preserve">Vermeidung von Kleinteilen
Vergrößerung von Griffstellen und Stellteilen
</t>
    </r>
    <r>
      <rPr>
        <sz val="8"/>
        <color rgb="FFFF0000"/>
        <rFont val="Arial"/>
        <family val="2"/>
      </rPr>
      <t>avoid small parts
enlarge handle positions and control devices</t>
    </r>
  </si>
  <si>
    <r>
      <t xml:space="preserve">Verwendung von geeigneten Griffen (Griffe Abdeckblech und Hauben)  und Stellteilen (elektrische Betätigungselemente auf der Bedienplatte, Absperrhähne im Magnetron) 
</t>
    </r>
    <r>
      <rPr>
        <sz val="8"/>
        <color rgb="FFFF0000"/>
        <rFont val="Arial"/>
        <family val="2"/>
      </rPr>
      <t>use of appropraite handle positions (handles on covers) and control devices (electrical operating elements on operating panel, stop cock in magnetron)</t>
    </r>
  </si>
  <si>
    <r>
      <t xml:space="preserve">Schutzausrüstung nicht vorhanden, Anwendung wird nicht kontrolliert
</t>
    </r>
    <r>
      <rPr>
        <sz val="8"/>
        <color rgb="FFFF0000"/>
        <rFont val="Arial"/>
        <family val="2"/>
      </rPr>
      <t>protective equipment not available, use not controlled</t>
    </r>
  </si>
  <si>
    <r>
      <t xml:space="preserve">Schutzausrüstung vorschreiben
</t>
    </r>
    <r>
      <rPr>
        <sz val="8"/>
        <color rgb="FFFF0000"/>
        <rFont val="Arial"/>
        <family val="2"/>
      </rPr>
      <t>require protective equipment</t>
    </r>
  </si>
  <si>
    <r>
      <t xml:space="preserve">Schutzausrüstung muss vorhanden sein, Anwendung ist durch Vorgesetzten zu kontrollieren, Mitarbeiter durch entsprechende Schulung für Gefahren sensibilisieren
Hinweis auf Gefährdung in Doku
</t>
    </r>
    <r>
      <rPr>
        <sz val="8"/>
        <color rgb="FFFF0000"/>
        <rFont val="Arial"/>
        <family val="2"/>
      </rPr>
      <t>protective equipement required, use controlled by supervisor, staff needs to be trained to increase sensibility for hazards, information in documentation</t>
    </r>
  </si>
  <si>
    <r>
      <t xml:space="preserve">Arbeit durch eingewiesenes Fachpersonal: betrifft KP60
Hinweis in Doku: betrifft betrifft GCS/GSTD
</t>
    </r>
    <r>
      <rPr>
        <sz val="8"/>
        <color rgb="FFFF0000"/>
        <rFont val="Arial"/>
        <family val="2"/>
      </rPr>
      <t>work by trained expert staff: KP60
information in documentation: GCS/GSTD</t>
    </r>
  </si>
  <si>
    <t>9.4</t>
  </si>
  <si>
    <r>
      <t xml:space="preserve">in Kammer, unter Bühne
</t>
    </r>
    <r>
      <rPr>
        <sz val="8"/>
        <color rgb="FFFF0000"/>
        <rFont val="Arial"/>
        <family val="2"/>
      </rPr>
      <t>inside chamber, below platform</t>
    </r>
  </si>
  <si>
    <r>
      <t xml:space="preserve">Beleuchtungsverhältnisse
</t>
    </r>
    <r>
      <rPr>
        <sz val="8"/>
        <color rgb="FFFF0000"/>
        <rFont val="Arial"/>
        <family val="2"/>
      </rPr>
      <t>lighting conditions</t>
    </r>
  </si>
  <si>
    <r>
      <t xml:space="preserve">Sichtverhältnisse in der geöffneten Kammer
</t>
    </r>
    <r>
      <rPr>
        <sz val="8"/>
        <color rgb="FFFF0000"/>
        <rFont val="Arial"/>
        <family val="2"/>
      </rPr>
      <t>visual conditions in opened chamber</t>
    </r>
  </si>
  <si>
    <r>
      <t xml:space="preserve">Beleuchtung in Kammer, Bauleistungsforderung für Hallenbeleuchtung &gt;270Lux
</t>
    </r>
    <r>
      <rPr>
        <sz val="8"/>
        <color rgb="FFFF0000"/>
        <rFont val="Arial"/>
        <family val="2"/>
      </rPr>
      <t>lighting inside chamber, constructional work requirements for lightning of hall/ plant &gt;270 Lux</t>
    </r>
  </si>
  <si>
    <t>9.5</t>
  </si>
  <si>
    <r>
      <t xml:space="preserve">Kammer oben
</t>
    </r>
    <r>
      <rPr>
        <sz val="8"/>
        <color rgb="FFFF0000"/>
        <rFont val="Arial"/>
        <family val="2"/>
      </rPr>
      <t>upper chamber</t>
    </r>
  </si>
  <si>
    <r>
      <t xml:space="preserve">Risiko durch mentale Überbelastung
</t>
    </r>
    <r>
      <rPr>
        <sz val="8"/>
        <color rgb="FFFF0000"/>
        <rFont val="Arial"/>
        <family val="2"/>
      </rPr>
      <t>risk due to mental strain/ overload</t>
    </r>
  </si>
  <si>
    <r>
      <t xml:space="preserve">Gefahr bei Arbeiten auf Kammer oben, durch Schwindelgefühl
</t>
    </r>
    <r>
      <rPr>
        <sz val="8"/>
        <color rgb="FFFF0000"/>
        <rFont val="Arial"/>
        <family val="2"/>
      </rPr>
      <t>risk during work on upper chamber through dizziness</t>
    </r>
  </si>
  <si>
    <r>
      <t xml:space="preserve">Einsatz schwindelfreier Mitarbeiter
Vorsichtsmaßnahmen siehe Pkt. 10.5
</t>
    </r>
    <r>
      <rPr>
        <sz val="8"/>
        <color rgb="FFFF0000"/>
        <rFont val="Arial"/>
        <family val="2"/>
      </rPr>
      <t>employees free from giddiness/head of heights for this job
protective measures see point 10.5</t>
    </r>
  </si>
  <si>
    <r>
      <t xml:space="preserve">Risiko durch menschliches Verhalten/ Fehlverhalten
</t>
    </r>
    <r>
      <rPr>
        <sz val="8"/>
        <color rgb="FFFF0000"/>
        <rFont val="Arial"/>
        <family val="2"/>
      </rPr>
      <t>risk due to human error</t>
    </r>
    <r>
      <rPr>
        <sz val="8"/>
        <rFont val="Arial"/>
        <family val="2"/>
      </rPr>
      <t xml:space="preserve">
</t>
    </r>
  </si>
  <si>
    <r>
      <t xml:space="preserve">Überforderung, mangelnde Ausbildung
</t>
    </r>
    <r>
      <rPr>
        <sz val="8"/>
        <color rgb="FFFF0000"/>
        <rFont val="Arial"/>
        <family val="2"/>
      </rPr>
      <t>excessive demands, insufficient training</t>
    </r>
  </si>
  <si>
    <r>
      <t xml:space="preserve">Nutzergruppe festlegen und Ausbilden, Checklisten
</t>
    </r>
    <r>
      <rPr>
        <sz val="8"/>
        <color rgb="FFFF0000"/>
        <rFont val="Arial"/>
        <family val="2"/>
      </rPr>
      <t xml:space="preserve">define and train user group, checklist </t>
    </r>
  </si>
  <si>
    <r>
      <rPr>
        <b/>
        <strike/>
        <sz val="8"/>
        <rFont val="Arial"/>
        <family val="2"/>
      </rPr>
      <t>hazards due to human error</t>
    </r>
    <r>
      <rPr>
        <strike/>
        <sz val="8"/>
        <rFont val="Arial"/>
        <family val="2"/>
      </rPr>
      <t xml:space="preserve">
Risiko durch mensch-liches Verhalten/ Fehlverhalten</t>
    </r>
  </si>
  <si>
    <r>
      <rPr>
        <b/>
        <strike/>
        <sz val="8"/>
        <rFont val="Arial"/>
        <family val="2"/>
      </rPr>
      <t>Mixing of hazardous waste with safe waste during coating process</t>
    </r>
    <r>
      <rPr>
        <strike/>
        <sz val="8"/>
        <rFont val="Arial"/>
        <family val="2"/>
      </rPr>
      <t xml:space="preserve"> 
unbedenklicher und kontaminierter Abfall kann vermischt werden 
</t>
    </r>
  </si>
  <si>
    <t>Hazardous waste will be accumulated in separate bins to be treated accordingly (using different colors for the bins).</t>
  </si>
  <si>
    <r>
      <t xml:space="preserve">Hubsäulen / Hubanlage wird zweckfremd verwendet                                                            Hubsäulen werden als Lastaufnahmemittel für andere Bauteile verwendet 
</t>
    </r>
    <r>
      <rPr>
        <sz val="8"/>
        <color rgb="FFFF0000"/>
        <rFont val="Arial"/>
        <family val="2"/>
      </rPr>
      <t>lifting station/ columns are used improperly/ what ist not designed for 
lifting columns used as load lift for other components</t>
    </r>
  </si>
  <si>
    <r>
      <t xml:space="preserve">Verhaltensregel in BA benennen                                                                                           das Arbeiten mit der Anlage ist nur geschultem Personal gestattet
</t>
    </r>
    <r>
      <rPr>
        <sz val="8"/>
        <color rgb="FFFF0000"/>
        <rFont val="Arial"/>
        <family val="2"/>
      </rPr>
      <t>name behavioral rules in instruction manual
trained staff only</t>
    </r>
  </si>
  <si>
    <r>
      <t xml:space="preserve">Wagen M2 wird zweckfremd verwendet                                                                                    Wagen wird als Transportwagen für andere Bauteile oder Personen  verwendet
</t>
    </r>
    <r>
      <rPr>
        <sz val="8"/>
        <color rgb="FFFF0000"/>
        <rFont val="Arial"/>
        <family val="2"/>
      </rPr>
      <t>M2 cart are used improperly/ what ist not designed for 
cart used to transport other components or people</t>
    </r>
    <r>
      <rPr>
        <sz val="8"/>
        <rFont val="Arial"/>
        <family val="2"/>
      </rPr>
      <t xml:space="preserve">
</t>
    </r>
  </si>
  <si>
    <r>
      <t xml:space="preserve">Schulung, Einsatz von unterwiesenen Fachpersonal
Hinweis auf Gefährdung in Doku
</t>
    </r>
    <r>
      <rPr>
        <sz val="8"/>
        <color rgb="FFFF0000"/>
        <rFont val="Arial"/>
        <family val="2"/>
      </rPr>
      <t>training, use of trained expert staff
information about hazard in documentation</t>
    </r>
  </si>
  <si>
    <r>
      <t xml:space="preserve">durch einen Bedienungsfehler werden können Gefährdungen erzeugt, welche bereits im Punkt 1 --&gt; mechan. Gefährdungen betrachtet abgehandelt worden.
</t>
    </r>
    <r>
      <rPr>
        <sz val="8"/>
        <color rgb="FFFF0000"/>
        <rFont val="Arial"/>
        <family val="2"/>
      </rPr>
      <t>Due to operating error, hazards may be created which have been noted in point 1 --&gt; mechanical risks</t>
    </r>
  </si>
  <si>
    <r>
      <t xml:space="preserve">Risiko durch Stellteile
</t>
    </r>
    <r>
      <rPr>
        <sz val="8"/>
        <color rgb="FFFF0000"/>
        <rFont val="Arial"/>
        <family val="2"/>
      </rPr>
      <t>risk due to control devices</t>
    </r>
  </si>
  <si>
    <r>
      <t xml:space="preserve">Fehlbedienung durch unübersichtliche Anordnung und/ oder fehlende Kennzeichnung
</t>
    </r>
    <r>
      <rPr>
        <sz val="8"/>
        <color rgb="FFFF0000"/>
        <rFont val="Arial"/>
        <family val="2"/>
      </rPr>
      <t>operating error due to confusing arrange and/or lack of labeling</t>
    </r>
  </si>
  <si>
    <r>
      <t xml:space="preserve">übersichtliche Anordnung der Stellteile mit ausreichender Kennzeichnung
</t>
    </r>
    <r>
      <rPr>
        <sz val="8"/>
        <color rgb="FFFF0000"/>
        <rFont val="Arial"/>
        <family val="2"/>
      </rPr>
      <t>clear arranagement of control devices with sufficient labels</t>
    </r>
  </si>
  <si>
    <r>
      <t xml:space="preserve">Anbringen der Kennzeichnung kontrollieren
</t>
    </r>
    <r>
      <rPr>
        <sz val="8"/>
        <color rgb="FFFF0000"/>
        <rFont val="Arial"/>
        <family val="2"/>
      </rPr>
      <t>control installment of labels</t>
    </r>
  </si>
  <si>
    <t>9.8</t>
  </si>
  <si>
    <r>
      <t xml:space="preserve">mangelhafte visuelle und akustische Anzeigen
</t>
    </r>
    <r>
      <rPr>
        <sz val="8"/>
        <color rgb="FFFF0000"/>
        <rFont val="Arial"/>
        <family val="2"/>
      </rPr>
      <t>deficient visual and acoustic display</t>
    </r>
  </si>
  <si>
    <r>
      <t xml:space="preserve">unzureichende Anzahl an Warnleuchten; Possitionierung der Warnleuchten; unzureichende Leistung Signalhorn
</t>
    </r>
    <r>
      <rPr>
        <sz val="8"/>
        <color rgb="FFFF0000"/>
        <rFont val="Arial"/>
        <family val="2"/>
      </rPr>
      <t>insufficient amount of warning signals, positioning of warning signals, insufficient peformance of signal horn</t>
    </r>
  </si>
  <si>
    <r>
      <t xml:space="preserve">zentrales Steuerpult                                                                                                                       mit einer Steuerung werden alle Funktionen überwacht                                                                separate Signalanzeigen an jeder Hubsäule
</t>
    </r>
    <r>
      <rPr>
        <sz val="8"/>
        <color rgb="FFFF0000"/>
        <rFont val="Arial"/>
        <family val="2"/>
      </rPr>
      <t>central control panel
one control oversees all functions
separate signal displays on each lifting column</t>
    </r>
  </si>
  <si>
    <r>
      <t xml:space="preserve"> Steuerung  der Bewegung vom Steuerpult aus                                                                                                                  mit einer Steuerung werden alle Funktionen überwacht                                                                separate Signalanzeigen am Wagen
</t>
    </r>
    <r>
      <rPr>
        <sz val="8"/>
        <color rgb="FFFF0000"/>
        <rFont val="Arial"/>
        <family val="2"/>
      </rPr>
      <t>controling of movement from control panelt
one control ovresees all functions
separate signal display on cart</t>
    </r>
  </si>
  <si>
    <r>
      <t xml:space="preserve">Personen in der Kammer, Gefahr durch Anpumpen
</t>
    </r>
    <r>
      <rPr>
        <sz val="8"/>
        <color rgb="FFFF0000"/>
        <rFont val="Arial"/>
        <family val="2"/>
      </rPr>
      <t>person inside chamber, risk of pumping</t>
    </r>
  </si>
  <si>
    <r>
      <t xml:space="preserve">reguläre Arbeiten in der Kammer bei geschlossener Anlage (z.B. Justage)
</t>
    </r>
    <r>
      <rPr>
        <sz val="8"/>
        <color rgb="FFFF0000"/>
        <rFont val="Arial"/>
        <family val="2"/>
      </rPr>
      <t xml:space="preserve">work inside closed chamber </t>
    </r>
  </si>
  <si>
    <t>J. Faber</t>
  </si>
  <si>
    <r>
      <t xml:space="preserve">Öffnung von Flanschen mit Sicherheitsfunktion (z.B. Spezialflansch, der mit in die Kammer genommen wird); freier Flansch als Notausgang
</t>
    </r>
    <r>
      <rPr>
        <sz val="8"/>
        <color rgb="FFFF0000"/>
        <rFont val="Arial"/>
        <family val="2"/>
      </rPr>
      <t>open special flanges with savety property (special flange, taken into the chamber by the person); big spare flange as emergency exit</t>
    </r>
  </si>
  <si>
    <r>
      <t xml:space="preserve">reguläre Arbeiten in der Kammer bei geöffneter Anlage, versehentliches Einschließen einer Person
</t>
    </r>
    <r>
      <rPr>
        <sz val="8"/>
        <color rgb="FFFF0000"/>
        <rFont val="Arial"/>
        <family val="2"/>
      </rPr>
      <t>work inside open chamber, accidentally enclosing person</t>
    </r>
  </si>
  <si>
    <r>
      <t xml:space="preserve">Sicherung gegen Schließen der Kammer bei Arbeiten in der offenen Kammer durch personengebundene Sicherheitseinrichtung (z.B. beim Proben positionieren)
</t>
    </r>
    <r>
      <rPr>
        <sz val="8"/>
        <color rgb="FFFF0000"/>
        <rFont val="Arial"/>
        <family val="2"/>
      </rPr>
      <t>Savety blocking of lifting units by a personal lock system</t>
    </r>
  </si>
  <si>
    <t>Post Safeguard Selection</t>
  </si>
  <si>
    <t>Safety Device</t>
  </si>
  <si>
    <t>Alarm</t>
  </si>
  <si>
    <t>Follow up Required</t>
  </si>
  <si>
    <t>Cart-1</t>
  </si>
  <si>
    <t>M2 Cart</t>
  </si>
  <si>
    <t>Cart used for Transportation</t>
  </si>
  <si>
    <t>Fixture failure - improper use of components</t>
  </si>
  <si>
    <t>M2 Cart incorrectly attached. Language Barrier</t>
  </si>
  <si>
    <t>Documented procedures developed and delivered to the customer in the appropriate language "English".</t>
  </si>
  <si>
    <t>Documents Mgmt</t>
  </si>
  <si>
    <t>Commissioning</t>
  </si>
  <si>
    <t xml:space="preserve">Documents are deliverable in English. </t>
  </si>
  <si>
    <t>Cart-2</t>
  </si>
  <si>
    <t>M2 Cart incorrectly attached. Unit Conversion Issue.</t>
  </si>
  <si>
    <t>Documented moving procedure developed and delivered to the customer. Procedure includes component descriptions, uses, and configurations.</t>
  </si>
  <si>
    <t xml:space="preserve">Units are to be Dual Dimension in documents and drawings. </t>
  </si>
  <si>
    <t>Cart-3</t>
  </si>
  <si>
    <t xml:space="preserve">M2 Cart incorrectly attached. </t>
  </si>
  <si>
    <t>Documented use procedure developed and delivered to the customer. Procedure includes component descriptions, uses, and configurations.</t>
  </si>
  <si>
    <t>Engineering Documents Mgmt</t>
  </si>
  <si>
    <t xml:space="preserve">Cart use  procedures to include appropriate identifying info or reference drawings. Cart loading procedure to include gradual off loading of weight when loading M2. </t>
  </si>
  <si>
    <t>Cart-4</t>
  </si>
  <si>
    <t>M2 Cart components incorrectly identified, used.</t>
  </si>
  <si>
    <t>Appropriate components are properly identified and labeled with part id number, working load limit, component weight,  and certification (eg. Proof load weight, date, and expiration.) Fasteners &amp; small items excluded.</t>
  </si>
  <si>
    <t xml:space="preserve">Major components to be labeled and weighed. Proof load applied to item. Proof load cert supplied with use procedures. </t>
  </si>
  <si>
    <t>Cart-5</t>
  </si>
  <si>
    <t>M2 Cart components not fit for use, not inspected.</t>
  </si>
  <si>
    <t xml:space="preserve">Procedure includes description of wear articles, proper inspection locations, inspection frequencies and inspection techniques, recommended proof load schedule. </t>
  </si>
  <si>
    <t xml:space="preserve">Procedures will include inspection and proof load frequency Recommendation of 3 years. Wear articles to be inspected include tires, drive chain, and bearings. </t>
  </si>
  <si>
    <t>Cart-6</t>
  </si>
  <si>
    <t>Component failure</t>
  </si>
  <si>
    <t>Component not manufactured to relevant standards.</t>
  </si>
  <si>
    <t>Designed components and purchased components are manufactured to appropriate design standards</t>
  </si>
  <si>
    <t xml:space="preserve">Engineering  </t>
  </si>
  <si>
    <t>Engineering  to provide internal design document.                          3x Safety Design Factor. 2x Proof Load</t>
  </si>
  <si>
    <t>Cart-7</t>
  </si>
  <si>
    <t>Components not inspected / tested to relevant standards.</t>
  </si>
  <si>
    <t xml:space="preserve">Components are inspected, and or tested to the relevant standards. Welds, bonds, etc. </t>
  </si>
  <si>
    <t>Engineering</t>
  </si>
  <si>
    <t xml:space="preserve">Weld Inspection report Job Number: 15-1557-001 .Specification: AWS D1.1/2015. Weldment Frame. </t>
  </si>
  <si>
    <t>Cart-8</t>
  </si>
  <si>
    <t>Nameplate capacity exceeded.</t>
  </si>
  <si>
    <t>Documented transport cart  procedure developed and delivered to the customer. Procedure includes maximum working load of transport cart and components where applicable. Fixtures and components designed to 3x working load. Fixtures and components proof load tested to 2x working loads.</t>
  </si>
  <si>
    <t>Unique fixture designed for unique load. No other article moves are possible. 3x design factor. 2x proof load</t>
  </si>
  <si>
    <t>Cart-9</t>
  </si>
  <si>
    <t>Transport Cart or components damaged during transportation or storage.</t>
  </si>
  <si>
    <t xml:space="preserve">Transportation and storage plan developed and delivered to the customer describing proper environmental and logistical storage conditions. </t>
  </si>
  <si>
    <t xml:space="preserve">Pre-use inspection called out in procedures. </t>
  </si>
  <si>
    <t>Cart-10</t>
  </si>
  <si>
    <t>Component failure / mirror damage</t>
  </si>
  <si>
    <t xml:space="preserve">Loss of control or function of fixturing due to poor maintenance of M2 Cart components. </t>
  </si>
  <si>
    <t xml:space="preserve">Documented maintenance procedure developed and delivered to the customer. Procedure includes maintenance schedule for required items with recommendations for proper lubricants and or treatments where appropriate. </t>
  </si>
  <si>
    <t>No significant maintenance items.</t>
  </si>
  <si>
    <t>Cart-11</t>
  </si>
  <si>
    <t xml:space="preserve">Loss of control or function of fixturing due to incorrect replacement components. </t>
  </si>
  <si>
    <t xml:space="preserve">Documented maintenance procedure developed and delivered to the customer. Procedure includes identification of appropriate replacement parts and materials of construction. </t>
  </si>
  <si>
    <t xml:space="preserve">Any replacement items are adequately described in the drawing parts listing. COTS items will be listed on Dwg. PL. </t>
  </si>
  <si>
    <t>Cart-12</t>
  </si>
  <si>
    <t xml:space="preserve">Loss of control or functin of fixturing due to load instability. Load variables(weight, dimention, shape) not well understood. </t>
  </si>
  <si>
    <t xml:space="preserve">Load variables are well understood and documented on drawings. </t>
  </si>
  <si>
    <t>By design, the unit is stable throughout use conditions</t>
  </si>
  <si>
    <t>Cart-13</t>
  </si>
  <si>
    <t>actuator rtv degrade at high elevation/uv/ozone/temperature/humidity</t>
  </si>
  <si>
    <t>Proper components (tires / O-Rings / RTV) are selected based on use environment (altitude / temperature / humidity / etc), and are documented in maintenance procedures. materials are selected to account for accelerated decompsition at high concentrations of ozone or uv exposure at altitude (Buna-N?)</t>
  </si>
  <si>
    <t xml:space="preserve">customer specified pneumatic tires.       Materials in this equipment are not effected by the working environment. </t>
  </si>
  <si>
    <t>Cart-14</t>
  </si>
  <si>
    <t>wheel bearing/caster bearing/assembly/ caster locking pin accessible/steering bar assembly for ratation and lockout at 90 deg./steering</t>
  </si>
  <si>
    <t xml:space="preserve">Caster assemblies have been selected and modified so that they are steerable and lockable to promote safe manuverability. </t>
  </si>
  <si>
    <t>casters lock at 90.  Wheel brake procedures to specify maximum use conditions (Incline, etc.)</t>
  </si>
  <si>
    <t>Cart-15</t>
  </si>
  <si>
    <t>Human Hazard</t>
  </si>
  <si>
    <t>Injury</t>
  </si>
  <si>
    <t>pinch points - chains, ring locking pin/assemblhy, casters, brake levers</t>
  </si>
  <si>
    <t>Hazard zones have been identified and are labeled (International warning / hazard / caution) to warn users of potential pinch points</t>
  </si>
  <si>
    <t>Pinch points to be labeled.   Chain Gurad to be labeled.                  High voltage equipment to be labeled. Bearing to be labeled. Label unit "keep clear of moving items  when in use". Procedurally document pinch points and warnings.</t>
  </si>
  <si>
    <t>Cart-16</t>
  </si>
  <si>
    <t>chains redundant? Will one hold the weight. Stretch/break/binding links/ lubrication/ replacement strategy(link/whole)</t>
  </si>
  <si>
    <t>Redundant drive systems supplied as necessary. (Drive chains etc.)</t>
  </si>
  <si>
    <t xml:space="preserve">Double Roller chain is not redundant. Procedure to include pre-use inspection of chain and drive systems. </t>
  </si>
  <si>
    <t>Cart-17</t>
  </si>
  <si>
    <t>Gear box failure, mechanical or self-drive.</t>
  </si>
  <si>
    <t>Motor has been designed with sufficient torque to position M2 Assembly, and drive resistance cannot "back-drive" in the event of a failure.</t>
  </si>
  <si>
    <t xml:space="preserve">By design unit cannot back drive. Procedure to state "keep clear of moving items when in use". </t>
  </si>
  <si>
    <t>Cart-18</t>
  </si>
  <si>
    <t>Hardware for attaching the m2 cell to cart ring fails due to misuse or misapplication.  Single use\lubed(cross contamination)\torque spec(running)\wear on threads</t>
  </si>
  <si>
    <t xml:space="preserve">Hardware "fasteners" have been identified as multiple use in Cart use procedure. Torque specs and torquing procedures along with proper lubricants are identified in Cart use procedure where required. </t>
  </si>
  <si>
    <t xml:space="preserve">Drawing notes document required torque values. Procedures are to specify lubrications conditions for bolts that hold the cell to the cart. These same bolts may be used in the  telescope and the potential for reusing of bolts with different lubs specs is concerning.  Torques should be for dry threads. We should never lubricate The tapped holes in the top of the cell. </t>
  </si>
  <si>
    <t>Cart-19</t>
  </si>
  <si>
    <t>Cart used for Rotation</t>
  </si>
  <si>
    <t>Inability to operate. Premature failure.</t>
  </si>
  <si>
    <t xml:space="preserve">Power / Electrical requirements not met at the customer site. </t>
  </si>
  <si>
    <t>Electrical requirements are understood (Federal / Local) and approval agency requirements have been met. (NRTL / EMC / EME / FCC) Other?</t>
  </si>
  <si>
    <t>Drive is UL listed and derated for altitude. Axis Mfg. Panels are wired per UL508 Code and inspected as such. Axis is inspected every 6 mos to maintain certification.</t>
  </si>
  <si>
    <t>Cart-20</t>
  </si>
  <si>
    <t>Electrical hazard</t>
  </si>
  <si>
    <t xml:space="preserve">Electrical designs are adequate with proper selection of fuses and breakers </t>
  </si>
  <si>
    <t>Cart-21</t>
  </si>
  <si>
    <t xml:space="preserve">Electrical designs are adequate with proper selection E-stops. </t>
  </si>
  <si>
    <t xml:space="preserve">E-Stops are present in adequate number and location. E-Stops on the pendant and the control panel. Procedure to specify an operator at the pendant full time during operations. </t>
  </si>
  <si>
    <t>Cart-22</t>
  </si>
  <si>
    <t>Injury. Component Failure</t>
  </si>
  <si>
    <t>Injury or equipment damage sustained while electrical troubleshooting</t>
  </si>
  <si>
    <t xml:space="preserve">Documented electrical maintenance procedure developed and delivered to the customer. Procedure includes electrical schematics in the appropriate language, and  identifies appropriate replacement parts and materials of construction. </t>
  </si>
  <si>
    <t xml:space="preserve">Electrical schematics and troubleshooting guideline included in maint. Procedures. Procedures in English and drawings are dual dimension. </t>
  </si>
  <si>
    <t>Cart-23</t>
  </si>
  <si>
    <t>ESD discharge causes incident  and resulting injury or equipment damage</t>
  </si>
  <si>
    <t xml:space="preserve">ESD grounding points will be provided on the cart for operators, and the cart will be outfitted with a traveling ground. </t>
  </si>
  <si>
    <t xml:space="preserve">Grounding points determined to be necessary, and will be present in adequate number and location. Cart use procedure will include grounding processes. </t>
  </si>
  <si>
    <t>Cart-24</t>
  </si>
  <si>
    <t xml:space="preserve">loss of control of M2 cart due to improper tow vehicle or attachment equipment. </t>
  </si>
  <si>
    <t xml:space="preserve">M2 cart towing requirements are understood and documented in the transport cart procedure. Ball hitch? Ring attachment? Etc. </t>
  </si>
  <si>
    <t>Cart interface is customer approved and designed for appropriate loads.</t>
  </si>
  <si>
    <t>Cart-25</t>
  </si>
  <si>
    <t xml:space="preserve">Locking pin is "lost" and replaced with improper material </t>
  </si>
  <si>
    <t>Rotational locking pin is tethered to the unit, and pin specifications are identified in equipment listing.</t>
  </si>
  <si>
    <t>Pin is tethered , properly identified, and is prodecurally described how to properly use.</t>
  </si>
  <si>
    <t>Cart-26</t>
  </si>
  <si>
    <t>M2 not properly attached to turnover cart</t>
  </si>
  <si>
    <t xml:space="preserve">Operator access to fasteners is acceptable to the customer and special tools / equipment is provided where necessary. </t>
  </si>
  <si>
    <t>No specialized tools required. Torque wrenches are required..</t>
  </si>
  <si>
    <t>Cart-27</t>
  </si>
  <si>
    <t>Human Hazard    Electrical</t>
  </si>
  <si>
    <t>Injury / mirror damage</t>
  </si>
  <si>
    <t>General Electrical Failure</t>
  </si>
  <si>
    <t>Safety agency approval:  </t>
  </si>
  <si>
    <t xml:space="preserve">Control systems for electrical components supplied by Axis. See Cart-19, Cart-20. </t>
  </si>
  <si>
    <t>Cart-28</t>
  </si>
  <si>
    <t>Electromagnetic Interference (EMI)/Compatibility (EMC):</t>
  </si>
  <si>
    <t xml:space="preserve">Pluggable and permanent mains connected shall be evaluated to:          EMC – CFR Title 47, Part 15, Subpart B, Class B                                                                                                                                       CISPR 22 Class B                                                                                                                                                                                                                                                EMI – CFR Title 47, Part 15, Subpart B, Class A 
CISPR 22 Class A
</t>
  </si>
  <si>
    <t>Management Engineering</t>
  </si>
  <si>
    <t xml:space="preserve">No Testing to be performed. Verified to comply by utilizing best practices and approved components. </t>
  </si>
  <si>
    <t>A - Frequent 1x/10, B - Probably 1x/100, C - Occasional 1x/1,000, D - Remote 1x/1,000,000,E -  Improbably &lt; 1x/1,000,000.</t>
  </si>
  <si>
    <t>1 - Catastrophic - Death, Loss &gt; $10,000,000.</t>
  </si>
  <si>
    <t>2 - Critical - Permanent partial disability, $1,000,000 &lt;Loss&lt;$10,000,000</t>
  </si>
  <si>
    <t>3 - Marginal - Injury or Illness greater than 1 lost work day, $100,000&lt;Loss&lt;$1,000,000</t>
  </si>
  <si>
    <t>4 - Negligible - First Aid, without lost time Loss&lt;$100,000</t>
  </si>
  <si>
    <t>Cell-1</t>
  </si>
  <si>
    <t>M2 Cell and Bonded Optic</t>
  </si>
  <si>
    <t>Cell Lifted, Transported, or Used</t>
  </si>
  <si>
    <t>Mechanical failure - improper use of components</t>
  </si>
  <si>
    <t>Cell-2</t>
  </si>
  <si>
    <t>Mechanical  failure - improper use of components</t>
  </si>
  <si>
    <t>M2 Cell incorrectly attached. Units misunderstood.</t>
  </si>
  <si>
    <t>Documented procedures developed and delivered to the customer referencing the appropriate Units "Metric".</t>
  </si>
  <si>
    <t>Cell-3</t>
  </si>
  <si>
    <t xml:space="preserve">M2 Cell incorrectly attached. </t>
  </si>
  <si>
    <t>All components are properly identified and labeled with part id number, working load limit, component weight, certification (eg. Proof load weight, date, and expiration.)</t>
  </si>
  <si>
    <t xml:space="preserve">Cell use  procedures to include appropriate identifying info or reference drawings. Cell loading procedure to include gradual off loading of weight when loading M2. </t>
  </si>
  <si>
    <t>Cell-4</t>
  </si>
  <si>
    <t>M2 Cell components incorrectly identified, used.</t>
  </si>
  <si>
    <t>Cell-5</t>
  </si>
  <si>
    <t>M2 Cell components not fit for use, not inspected.</t>
  </si>
  <si>
    <t xml:space="preserve">Procedures will include inspection and proof load frequency Recommendation of 3 years. </t>
  </si>
  <si>
    <t>Cell-6</t>
  </si>
  <si>
    <t>Component failure - Design Error</t>
  </si>
  <si>
    <t>Engineering to provide internal design document.         3x Safety Design Factor. 2x Proof Load</t>
  </si>
  <si>
    <t>Cell-7</t>
  </si>
  <si>
    <t>Component failure - Manufacturing flaw</t>
  </si>
  <si>
    <t xml:space="preserve">Engineering </t>
  </si>
  <si>
    <t>Weld Inspection report Job Number: Specification: AWS D1.1/2015. Weldment Frame.  No Documented  inspection reports available.</t>
  </si>
  <si>
    <t>Cell-8</t>
  </si>
  <si>
    <t>Nameplate lifting capacity exceeded.</t>
  </si>
  <si>
    <t>Documented lifting procedure developed and delivered to the customer. Procedure includes maximum working load of fixtures and fixture components where applicable. Fixtures and components designed to 3x working load. Fixtures and components proof load tested to 2x working loads.</t>
  </si>
  <si>
    <t>Cell-9</t>
  </si>
  <si>
    <t>Fixture or components damaged during transportation or storage.</t>
  </si>
  <si>
    <t>Cell-10</t>
  </si>
  <si>
    <t>Mirror damage - Incorrect usage</t>
  </si>
  <si>
    <t>Centering and / or leveling processes not understood.</t>
  </si>
  <si>
    <t xml:space="preserve">Documented mirror lifting procedure developed and delivered to the customer with customer training where appropriate. Procedure to include identification of specialized instruments and/or tools required. </t>
  </si>
  <si>
    <t>Lift Equipment designed and delivered specific to the cell</t>
  </si>
  <si>
    <t>Cell-11</t>
  </si>
  <si>
    <t>Loss of control of fixturing while moving the mirror on a crane or other hoisting device.</t>
  </si>
  <si>
    <t xml:space="preserve">Documented mirror lifting procedure developed and delivered to the customer with customer training where appropriate. Procedure to include identification tag-line locations for load control. </t>
  </si>
  <si>
    <t>Tag line locations ID'd in procedure</t>
  </si>
  <si>
    <t>Cell-12</t>
  </si>
  <si>
    <t xml:space="preserve">Loss of control or function of fixturing due to poor maintenance of M2 Cell components. </t>
  </si>
  <si>
    <t>Cell-13</t>
  </si>
  <si>
    <t xml:space="preserve">Spare actuators will be provided along with a documented procedure to install them. </t>
  </si>
  <si>
    <t>Cell-14</t>
  </si>
  <si>
    <t>Cell-15</t>
  </si>
  <si>
    <t>Cover assembly plate incorrectly attached.</t>
  </si>
  <si>
    <t xml:space="preserve">Documented lifting procedure developed and delivered to the customer. Procedure includes unique component identifiers, current applicable drawings with parts listings,  and proper configurations of components. </t>
  </si>
  <si>
    <t>Cover Assembly Plate is labeled with part number and weight</t>
  </si>
  <si>
    <t>Cell-16</t>
  </si>
  <si>
    <t>Cover assembly plate incorrectly attached</t>
  </si>
  <si>
    <t xml:space="preserve">Access to fasteners and components is adequate and discourages FOD. </t>
  </si>
  <si>
    <t>Nylock Screws used where appropriate.</t>
  </si>
  <si>
    <t>Cell-17</t>
  </si>
  <si>
    <t>Human hazard / electronic equipment disturbance</t>
  </si>
  <si>
    <t xml:space="preserve">General Electrical Failure - Shock, fire, </t>
  </si>
  <si>
    <t>NRTL approval</t>
  </si>
  <si>
    <t>Appropriate electrical / electronic equipment will include certification by a Nationally Recognized Test Laboratory, for the applicable environmental conditions and usage location.</t>
  </si>
  <si>
    <t>Cell-18</t>
  </si>
  <si>
    <t xml:space="preserve">Pluggable and permanent mains connected shall be evaluated to:                                                                                                    EMC – CFR Title 47, Part 15, Subpart B, Class B                                                                                                                                       CISPR 22 Class B                                                                                                                                                                                                                                                EMI – CFR Title 47, Part 15, Subpart B, Class A 
CISPR 22 Class A
</t>
  </si>
  <si>
    <t>Product will not be tested. Purchased components are approved components and are installed to best practices. A combination of
approved devices installed per best practice shall be deemed compliant.</t>
  </si>
  <si>
    <t>Cell-19</t>
  </si>
  <si>
    <t>Pinch Hazard / Pinch hazard</t>
  </si>
  <si>
    <t>Hand placement into Tangent windows during operation</t>
  </si>
  <si>
    <t>Procedures warn agains pinch hazards. Pinch hazard lables applied on tangent windows.</t>
  </si>
  <si>
    <t xml:space="preserve">Procedures will describe the hazard, and labels will warn field operators of the hazard area. </t>
  </si>
  <si>
    <t xml:space="preserve">Critical </t>
  </si>
  <si>
    <t>Cell-20</t>
  </si>
  <si>
    <t>Mirror damage</t>
  </si>
  <si>
    <t>Process for removing inner aperature ring has not been developed</t>
  </si>
  <si>
    <t>A process and equipment need to be identified for safe removal of the inner aperature ring</t>
  </si>
  <si>
    <t>A process has not been conceptualized for removal of the inner aperature ring. Equipment design, process design and procedures need to be established to enable safe removal of the ring.</t>
  </si>
  <si>
    <t>Cell-21</t>
  </si>
  <si>
    <t>fan damage / equipment damage / injury</t>
  </si>
  <si>
    <t>Mechanical guards on the inlet / outlet sides of the fans could not be confirmed.</t>
  </si>
  <si>
    <t xml:space="preserve">The requirement for fan guarding needs investigation. </t>
  </si>
  <si>
    <t>The requirement  for circulating fan guards needs investigation, and if determined to be necessary, guards will need to be provided.</t>
  </si>
  <si>
    <t>Cell-22</t>
  </si>
  <si>
    <t xml:space="preserve">Fan wiring and wiring access </t>
  </si>
  <si>
    <t>Proper access to fan wiring is not clear. Routing is not obvious</t>
  </si>
  <si>
    <t xml:space="preserve">Fan wiring access and routing is not clearly specified. </t>
  </si>
  <si>
    <t>Fan wire routing is not clearly specified, and access is not obvious. Engineering to investigate.</t>
  </si>
  <si>
    <t>Cell-23</t>
  </si>
  <si>
    <t>Aperature Ring alignment pins (Long and short) present pinch hazard</t>
  </si>
  <si>
    <t>When aligning the aperature ring, the pins may present a pinch hazard</t>
  </si>
  <si>
    <t xml:space="preserve">Procedures to be developed which warn against the pinch hazards of this process. </t>
  </si>
  <si>
    <t>Cell-24</t>
  </si>
  <si>
    <t>mirror damage</t>
  </si>
  <si>
    <t>Aperature Ring loss of control</t>
  </si>
  <si>
    <t xml:space="preserve">The mirror is below the mating surface, which could result in a loss of control and subsequent damage. </t>
  </si>
  <si>
    <t>Equipment and procedures need to be developed to ensure safe mating of the aperature 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</si>
</sst>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78" x14ac:knownFonts="1">
    <font>
      <sz val="11"/>
      <color theme="1"/>
      <name val="Calibri"/>
      <family val="2"/>
      <scheme val="minor"/>
    </font>
    <font>
      <b/>
      <sz val="11"/>
      <color indexed="8"/>
      <name val="Calibri"/>
      <family val="2"/>
    </font>
    <font>
      <b/>
      <sz val="16"/>
      <color indexed="8"/>
      <name val="Calibri"/>
      <family val="2"/>
    </font>
    <font>
      <sz val="8"/>
      <name val="Calibri"/>
      <family val="2"/>
    </font>
    <font>
      <i/>
      <sz val="11"/>
      <color indexed="8"/>
      <name val="Calibri"/>
      <family val="2"/>
    </font>
    <font>
      <b/>
      <sz val="11"/>
      <color theme="1"/>
      <name val="Calibri"/>
      <family val="2"/>
      <scheme val="minor"/>
    </font>
    <font>
      <sz val="14"/>
      <color theme="1"/>
      <name val="Calibri"/>
      <family val="2"/>
      <scheme val="minor"/>
    </font>
    <font>
      <sz val="11"/>
      <name val="Calibri"/>
      <family val="2"/>
      <scheme val="minor"/>
    </font>
    <font>
      <sz val="11"/>
      <color indexed="8"/>
      <name val="Calibri"/>
      <family val="2"/>
    </font>
    <font>
      <sz val="11"/>
      <color theme="0"/>
      <name val="Calibri"/>
      <family val="2"/>
      <scheme val="minor"/>
    </font>
    <font>
      <u/>
      <sz val="11"/>
      <color theme="1"/>
      <name val="Calibri"/>
      <family val="2"/>
      <scheme val="minor"/>
    </font>
    <font>
      <i/>
      <sz val="11"/>
      <color theme="1"/>
      <name val="Calibri"/>
      <family val="2"/>
      <scheme val="minor"/>
    </font>
    <font>
      <b/>
      <sz val="9"/>
      <color indexed="81"/>
      <name val="Tahoma"/>
      <family val="2"/>
    </font>
    <font>
      <sz val="9"/>
      <color indexed="81"/>
      <name val="Tahoma"/>
      <family val="2"/>
    </font>
    <font>
      <sz val="11"/>
      <color rgb="FFC00000"/>
      <name val="Calibri"/>
      <family val="2"/>
      <scheme val="minor"/>
    </font>
    <font>
      <sz val="11"/>
      <color rgb="FFFF0000"/>
      <name val="Calibri"/>
      <family val="2"/>
      <scheme val="minor"/>
    </font>
    <font>
      <sz val="11"/>
      <color rgb="FF000000"/>
      <name val="Calibri"/>
      <family val="2"/>
    </font>
    <font>
      <sz val="11"/>
      <color theme="1"/>
      <name val="Times New Roman"/>
      <family val="1"/>
    </font>
    <font>
      <sz val="11"/>
      <color rgb="FFFF0000"/>
      <name val="Calibri"/>
      <family val="2"/>
    </font>
    <font>
      <b/>
      <sz val="11"/>
      <name val="Calibri"/>
      <family val="2"/>
      <scheme val="minor"/>
    </font>
    <font>
      <b/>
      <sz val="11"/>
      <name val="Calibri"/>
      <family val="2"/>
    </font>
    <font>
      <sz val="11"/>
      <name val="Calibri"/>
      <family val="2"/>
    </font>
    <font>
      <sz val="11"/>
      <color theme="1"/>
      <name val="Calibri"/>
      <family val="2"/>
    </font>
    <font>
      <b/>
      <sz val="11"/>
      <color theme="1"/>
      <name val="Calibri"/>
      <family val="2"/>
    </font>
    <font>
      <b/>
      <sz val="11"/>
      <color rgb="FF000000"/>
      <name val="Calibri"/>
      <family val="2"/>
    </font>
    <font>
      <sz val="11"/>
      <color theme="1"/>
      <name val="Arial"/>
      <family val="2"/>
    </font>
    <font>
      <b/>
      <u/>
      <sz val="11"/>
      <color theme="1"/>
      <name val="Calibri"/>
      <family val="2"/>
    </font>
    <font>
      <b/>
      <u/>
      <sz val="11"/>
      <color theme="1"/>
      <name val="Calibri"/>
      <family val="2"/>
      <scheme val="minor"/>
    </font>
    <font>
      <b/>
      <sz val="11"/>
      <color rgb="FFFF0000"/>
      <name val="Calibri"/>
      <family val="2"/>
    </font>
    <font>
      <b/>
      <sz val="10"/>
      <color rgb="FF000000"/>
      <name val="Calibri"/>
      <family val="2"/>
    </font>
    <font>
      <sz val="9"/>
      <color theme="1"/>
      <name val="Arial"/>
      <family val="2"/>
    </font>
    <font>
      <b/>
      <sz val="20"/>
      <color theme="1"/>
      <name val="Calibri"/>
      <family val="2"/>
      <scheme val="minor"/>
    </font>
    <font>
      <b/>
      <sz val="20"/>
      <name val="Calibri"/>
      <family val="2"/>
      <scheme val="minor"/>
    </font>
    <font>
      <b/>
      <sz val="8"/>
      <color theme="1"/>
      <name val="Arial"/>
      <family val="2"/>
    </font>
    <font>
      <b/>
      <sz val="8"/>
      <name val="Arial"/>
      <family val="2"/>
    </font>
    <font>
      <sz val="8"/>
      <color theme="1"/>
      <name val="Arial"/>
      <family val="2"/>
    </font>
    <font>
      <sz val="8"/>
      <color rgb="FFF78609"/>
      <name val="Arial"/>
      <family val="2"/>
    </font>
    <font>
      <sz val="8"/>
      <name val="Arial"/>
      <family val="2"/>
    </font>
    <font>
      <sz val="8"/>
      <color rgb="FF00B050"/>
      <name val="Arial"/>
      <family val="2"/>
    </font>
    <font>
      <sz val="8"/>
      <color rgb="FF000000"/>
      <name val="Arial"/>
      <family val="2"/>
    </font>
    <font>
      <sz val="8"/>
      <color rgb="FFFF0000"/>
      <name val="Arial"/>
      <family val="2"/>
    </font>
    <font>
      <strike/>
      <sz val="8"/>
      <color theme="1"/>
      <name val="Arial"/>
      <family val="2"/>
    </font>
    <font>
      <sz val="8"/>
      <color rgb="FFFF3300"/>
      <name val="Arial"/>
      <family val="2"/>
    </font>
    <font>
      <sz val="8"/>
      <color rgb="FFE00034"/>
      <name val="Arial"/>
      <family val="2"/>
    </font>
    <font>
      <sz val="8"/>
      <color theme="1"/>
      <name val="Calibri"/>
      <family val="2"/>
      <scheme val="minor"/>
    </font>
    <font>
      <strike/>
      <sz val="8"/>
      <name val="Arial"/>
      <family val="2"/>
    </font>
    <font>
      <strike/>
      <sz val="8"/>
      <color rgb="FFF78609"/>
      <name val="Arial"/>
      <family val="2"/>
    </font>
    <font>
      <sz val="8"/>
      <name val="Calibri"/>
      <family val="2"/>
      <scheme val="minor"/>
    </font>
    <font>
      <sz val="10"/>
      <name val="Arial"/>
      <family val="2"/>
    </font>
    <font>
      <b/>
      <sz val="10"/>
      <name val="Arial"/>
      <family val="2"/>
    </font>
    <font>
      <b/>
      <sz val="10"/>
      <color rgb="FFFF0000"/>
      <name val="Arial"/>
      <family val="2"/>
    </font>
    <font>
      <u/>
      <sz val="10"/>
      <color indexed="12"/>
      <name val="Arial"/>
      <family val="2"/>
    </font>
    <font>
      <b/>
      <sz val="9"/>
      <color indexed="12"/>
      <name val="Arial"/>
      <family val="2"/>
    </font>
    <font>
      <b/>
      <sz val="8"/>
      <color rgb="FFFF0000"/>
      <name val="Arial"/>
      <family val="2"/>
    </font>
    <font>
      <b/>
      <sz val="13"/>
      <name val="Arial"/>
      <family val="2"/>
    </font>
    <font>
      <b/>
      <sz val="11"/>
      <name val="Arial"/>
      <family val="2"/>
    </font>
    <font>
      <b/>
      <sz val="9"/>
      <color rgb="FFFF0000"/>
      <name val="Arial"/>
      <family val="2"/>
    </font>
    <font>
      <b/>
      <sz val="10"/>
      <color indexed="12"/>
      <name val="Arial"/>
      <family val="2"/>
    </font>
    <font>
      <b/>
      <sz val="8"/>
      <color indexed="12"/>
      <name val="Arial"/>
      <family val="2"/>
    </font>
    <font>
      <b/>
      <sz val="7"/>
      <name val="Arial"/>
      <family val="2"/>
    </font>
    <font>
      <b/>
      <sz val="7"/>
      <color rgb="FFFF0000"/>
      <name val="Arial"/>
      <family val="2"/>
    </font>
    <font>
      <sz val="6"/>
      <name val="Arial"/>
      <family val="2"/>
    </font>
    <font>
      <sz val="10"/>
      <name val="Arial"/>
      <family val="2"/>
    </font>
    <font>
      <sz val="8"/>
      <color rgb="FF7030A0"/>
      <name val="Arial"/>
      <family val="2"/>
    </font>
    <font>
      <i/>
      <sz val="8"/>
      <color theme="1"/>
      <name val="Arial"/>
      <family val="2"/>
    </font>
    <font>
      <sz val="8"/>
      <color rgb="FF00B0F0"/>
      <name val="Arial"/>
      <family val="2"/>
    </font>
    <font>
      <sz val="8"/>
      <color indexed="81"/>
      <name val="Tahoma"/>
      <family val="2"/>
    </font>
    <font>
      <b/>
      <sz val="8"/>
      <color indexed="81"/>
      <name val="Tahoma"/>
      <family val="2"/>
    </font>
    <font>
      <sz val="8"/>
      <color theme="0" tint="-0.499984740745262"/>
      <name val="Arial"/>
      <family val="2"/>
    </font>
    <font>
      <b/>
      <strike/>
      <sz val="8"/>
      <name val="Arial"/>
      <family val="2"/>
    </font>
    <font>
      <strike/>
      <sz val="8"/>
      <color rgb="FFFF0000"/>
      <name val="Arial"/>
      <family val="2"/>
    </font>
    <font>
      <i/>
      <sz val="8"/>
      <color theme="0" tint="-0.499984740745262"/>
      <name val="Arial"/>
      <family val="2"/>
    </font>
    <font>
      <strike/>
      <sz val="10"/>
      <name val="Arial"/>
      <family val="2"/>
    </font>
    <font>
      <i/>
      <strike/>
      <sz val="8"/>
      <name val="Arial"/>
      <family val="2"/>
    </font>
    <font>
      <i/>
      <sz val="8"/>
      <name val="Arial"/>
      <family val="2"/>
    </font>
    <font>
      <b/>
      <sz val="8"/>
      <color indexed="81"/>
      <name val="Segoe UI"/>
      <family val="2"/>
    </font>
    <font>
      <sz val="8"/>
      <color indexed="81"/>
      <name val="Segoe UI"/>
      <family val="2"/>
    </font>
    <font>
      <sz val="11"/>
      <color rgb="FF00B050"/>
      <name val="Calibri"/>
      <family val="2"/>
    </font>
  </fonts>
  <fills count="33">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00B050"/>
        <bgColor indexed="64"/>
      </patternFill>
    </fill>
    <fill>
      <patternFill patternType="solid">
        <fgColor rgb="FFCCFFFF"/>
        <bgColor indexed="64"/>
      </patternFill>
    </fill>
    <fill>
      <patternFill patternType="solid">
        <fgColor rgb="FFFFDC97"/>
        <bgColor indexed="64"/>
      </patternFill>
    </fill>
    <fill>
      <patternFill patternType="solid">
        <fgColor rgb="FFFF0000"/>
        <bgColor indexed="64"/>
      </patternFill>
    </fill>
    <fill>
      <patternFill patternType="solid">
        <fgColor theme="4" tint="0.59999389629810485"/>
        <bgColor indexed="64"/>
      </patternFill>
    </fill>
    <fill>
      <patternFill patternType="solid">
        <fgColor rgb="FF0070C0"/>
        <bgColor indexed="64"/>
      </patternFill>
    </fill>
    <fill>
      <patternFill patternType="solid">
        <fgColor rgb="FF92D050"/>
        <bgColor indexed="64"/>
      </patternFill>
    </fill>
    <fill>
      <patternFill patternType="solid">
        <fgColor theme="7" tint="0.39997558519241921"/>
        <bgColor indexed="64"/>
      </patternFill>
    </fill>
    <fill>
      <patternFill patternType="solid">
        <fgColor rgb="FFFFC000"/>
        <bgColor indexed="64"/>
      </patternFill>
    </fill>
    <fill>
      <patternFill patternType="solid">
        <fgColor theme="2" tint="-0.249977111117893"/>
        <bgColor indexed="64"/>
      </patternFill>
    </fill>
    <fill>
      <patternFill patternType="solid">
        <fgColor rgb="FFF2DDDC"/>
        <bgColor indexed="64"/>
      </patternFill>
    </fill>
    <fill>
      <patternFill patternType="solid">
        <fgColor rgb="FFBFBFBF"/>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FFCC99"/>
        <bgColor indexed="64"/>
      </patternFill>
    </fill>
    <fill>
      <patternFill patternType="solid">
        <fgColor indexed="26"/>
        <bgColor indexed="64"/>
      </patternFill>
    </fill>
    <fill>
      <patternFill patternType="solid">
        <fgColor rgb="FFCCFF66"/>
        <bgColor indexed="64"/>
      </patternFill>
    </fill>
    <fill>
      <patternFill patternType="solid">
        <fgColor rgb="FF99CCFF"/>
        <bgColor indexed="64"/>
      </patternFill>
    </fill>
    <fill>
      <patternFill patternType="solid">
        <fgColor theme="0" tint="-0.249977111117893"/>
        <bgColor indexed="64"/>
      </patternFill>
    </fill>
    <fill>
      <patternFill patternType="solid">
        <fgColor rgb="FF00B0F0"/>
        <bgColor indexed="64"/>
      </patternFill>
    </fill>
    <fill>
      <patternFill patternType="solid">
        <fgColor rgb="FF66CCFF"/>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bottom/>
      <diagonal/>
    </border>
    <border>
      <left style="thin">
        <color indexed="64"/>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0" fontId="48" fillId="0" borderId="0"/>
    <xf numFmtId="0" fontId="51" fillId="0" borderId="0" applyNumberFormat="0" applyFill="0" applyBorder="0" applyAlignment="0" applyProtection="0">
      <alignment vertical="top"/>
      <protection locked="0"/>
    </xf>
    <xf numFmtId="0" fontId="62" fillId="0" borderId="0"/>
    <xf numFmtId="9" fontId="62" fillId="0" borderId="0" applyFont="0" applyFill="0" applyBorder="0" applyAlignment="0" applyProtection="0"/>
  </cellStyleXfs>
  <cellXfs count="778">
    <xf numFmtId="0" fontId="0" fillId="0" borderId="0" xfId="0"/>
    <xf numFmtId="0" fontId="1" fillId="0" borderId="1" xfId="0" applyFont="1" applyBorder="1" applyAlignment="1">
      <alignment horizontal="center"/>
    </xf>
    <xf numFmtId="0" fontId="0" fillId="0" borderId="1" xfId="0" applyBorder="1"/>
    <xf numFmtId="0" fontId="1" fillId="0" borderId="1" xfId="0" applyFont="1" applyFill="1" applyBorder="1" applyAlignment="1">
      <alignment horizontal="center"/>
    </xf>
    <xf numFmtId="0" fontId="1" fillId="0" borderId="1" xfId="0" applyFont="1" applyBorder="1" applyAlignment="1">
      <alignment horizontal="center" textRotation="90"/>
    </xf>
    <xf numFmtId="0" fontId="1" fillId="0" borderId="1" xfId="0" applyFont="1" applyBorder="1" applyAlignment="1">
      <alignment horizontal="center" textRotation="90" wrapText="1"/>
    </xf>
    <xf numFmtId="0" fontId="0" fillId="0" borderId="1" xfId="0" applyBorder="1" applyAlignment="1">
      <alignment horizontal="center"/>
    </xf>
    <xf numFmtId="0" fontId="1" fillId="0" borderId="0" xfId="0" applyFont="1" applyAlignment="1">
      <alignment horizontal="center"/>
    </xf>
    <xf numFmtId="0" fontId="0" fillId="0" borderId="0" xfId="0" applyAlignment="1">
      <alignment vertical="center"/>
    </xf>
    <xf numFmtId="0" fontId="0" fillId="0" borderId="1" xfId="0" applyBorder="1" applyAlignment="1">
      <alignment vertical="top"/>
    </xf>
    <xf numFmtId="0" fontId="0" fillId="0" borderId="1" xfId="0" applyBorder="1" applyAlignment="1">
      <alignment horizontal="center" vertical="top"/>
    </xf>
    <xf numFmtId="0" fontId="0" fillId="0" borderId="1" xfId="0" applyBorder="1" applyAlignment="1">
      <alignment vertical="top" wrapText="1"/>
    </xf>
    <xf numFmtId="0" fontId="0" fillId="0" borderId="1" xfId="0" applyBorder="1" applyAlignment="1">
      <alignment horizontal="right" vertical="top"/>
    </xf>
    <xf numFmtId="0" fontId="0" fillId="0" borderId="0" xfId="0" applyAlignment="1">
      <alignment vertical="top"/>
    </xf>
    <xf numFmtId="0" fontId="0" fillId="0" borderId="1" xfId="0" applyFill="1" applyBorder="1" applyAlignment="1">
      <alignment vertical="top"/>
    </xf>
    <xf numFmtId="0" fontId="1" fillId="0" borderId="0" xfId="0" applyFont="1" applyBorder="1" applyAlignment="1">
      <alignment horizontal="center"/>
    </xf>
    <xf numFmtId="0" fontId="0" fillId="0" borderId="0" xfId="0" applyBorder="1" applyAlignment="1">
      <alignment vertical="top"/>
    </xf>
    <xf numFmtId="0" fontId="0" fillId="0" borderId="0" xfId="0" applyBorder="1" applyAlignment="1">
      <alignment vertical="center"/>
    </xf>
    <xf numFmtId="0" fontId="0" fillId="0" borderId="1" xfId="0" applyBorder="1" applyAlignment="1">
      <alignment wrapText="1"/>
    </xf>
    <xf numFmtId="0" fontId="0" fillId="0" borderId="1" xfId="0" applyBorder="1" applyAlignment="1" applyProtection="1">
      <alignment vertical="center" wrapText="1"/>
      <protection locked="0"/>
    </xf>
    <xf numFmtId="0" fontId="0" fillId="0" borderId="1" xfId="0" applyBorder="1" applyAlignment="1" applyProtection="1">
      <alignment vertical="top" wrapText="1"/>
      <protection locked="0"/>
    </xf>
    <xf numFmtId="0" fontId="0" fillId="0" borderId="0" xfId="0" applyBorder="1" applyAlignment="1">
      <alignment horizontal="right" vertical="top"/>
    </xf>
    <xf numFmtId="0" fontId="1" fillId="0" borderId="1" xfId="0" applyFont="1" applyBorder="1" applyAlignment="1">
      <alignment horizontal="center"/>
    </xf>
    <xf numFmtId="0" fontId="1" fillId="0" borderId="1" xfId="0" applyFont="1" applyBorder="1" applyAlignment="1">
      <alignment horizontal="center"/>
    </xf>
    <xf numFmtId="0" fontId="2" fillId="0" borderId="0" xfId="0" applyFont="1" applyAlignment="1">
      <alignment horizontal="center"/>
    </xf>
    <xf numFmtId="0" fontId="1" fillId="0" borderId="1" xfId="0" applyFont="1" applyBorder="1" applyAlignment="1">
      <alignment horizontal="center"/>
    </xf>
    <xf numFmtId="0" fontId="0" fillId="3" borderId="1" xfId="0" applyFill="1" applyBorder="1" applyAlignment="1">
      <alignment vertical="top"/>
    </xf>
    <xf numFmtId="0" fontId="0" fillId="3" borderId="0" xfId="0" applyFill="1" applyBorder="1" applyAlignment="1">
      <alignment vertical="center"/>
    </xf>
    <xf numFmtId="0" fontId="0" fillId="4" borderId="1" xfId="0" applyFill="1" applyBorder="1" applyAlignment="1">
      <alignment vertical="top"/>
    </xf>
    <xf numFmtId="0" fontId="0" fillId="5" borderId="1" xfId="0" applyFill="1" applyBorder="1" applyAlignment="1">
      <alignment vertical="top"/>
    </xf>
    <xf numFmtId="0" fontId="0" fillId="6" borderId="1" xfId="0" applyFill="1" applyBorder="1" applyAlignment="1">
      <alignment vertical="top"/>
    </xf>
    <xf numFmtId="0" fontId="0" fillId="6" borderId="0" xfId="0" applyFill="1" applyBorder="1" applyAlignment="1">
      <alignment vertical="center"/>
    </xf>
    <xf numFmtId="0" fontId="0" fillId="7" borderId="1" xfId="0" applyFill="1" applyBorder="1" applyAlignment="1">
      <alignment vertical="top"/>
    </xf>
    <xf numFmtId="0" fontId="0" fillId="7" borderId="0" xfId="0" applyFill="1" applyBorder="1" applyAlignment="1">
      <alignment vertical="center"/>
    </xf>
    <xf numFmtId="0" fontId="0" fillId="8" borderId="1" xfId="0" applyFill="1" applyBorder="1" applyAlignment="1">
      <alignment vertical="top"/>
    </xf>
    <xf numFmtId="0" fontId="0" fillId="9" borderId="1" xfId="0" applyFill="1" applyBorder="1" applyAlignment="1">
      <alignment vertical="top"/>
    </xf>
    <xf numFmtId="0" fontId="0" fillId="9" borderId="0" xfId="0" applyFill="1" applyBorder="1" applyAlignment="1">
      <alignment vertical="center"/>
    </xf>
    <xf numFmtId="0" fontId="0" fillId="10" borderId="1" xfId="0" applyFill="1" applyBorder="1" applyAlignment="1">
      <alignment vertical="top"/>
    </xf>
    <xf numFmtId="0" fontId="0" fillId="10" borderId="0" xfId="0" applyFill="1" applyBorder="1" applyAlignment="1">
      <alignment vertical="center"/>
    </xf>
    <xf numFmtId="0" fontId="0" fillId="12" borderId="1" xfId="0" applyFill="1" applyBorder="1" applyAlignment="1">
      <alignment vertical="top"/>
    </xf>
    <xf numFmtId="0" fontId="0" fillId="12" borderId="0" xfId="0" applyFill="1" applyBorder="1" applyAlignment="1">
      <alignment vertical="center"/>
    </xf>
    <xf numFmtId="0" fontId="0" fillId="13" borderId="1" xfId="0" applyFill="1" applyBorder="1" applyAlignment="1">
      <alignment vertical="top"/>
    </xf>
    <xf numFmtId="0" fontId="0" fillId="13" borderId="1" xfId="0" applyFill="1" applyBorder="1" applyAlignment="1">
      <alignment vertical="top" wrapText="1"/>
    </xf>
    <xf numFmtId="0" fontId="0" fillId="15" borderId="1" xfId="0" applyFill="1" applyBorder="1" applyAlignment="1">
      <alignment vertical="top"/>
    </xf>
    <xf numFmtId="0" fontId="0" fillId="3" borderId="1" xfId="0" applyFill="1" applyBorder="1" applyAlignment="1">
      <alignment vertical="top" wrapText="1"/>
    </xf>
    <xf numFmtId="0" fontId="0" fillId="0" borderId="1" xfId="0" applyFill="1" applyBorder="1" applyAlignment="1">
      <alignment horizontal="center"/>
    </xf>
    <xf numFmtId="0" fontId="5" fillId="0" borderId="1" xfId="0" applyFont="1" applyBorder="1" applyAlignment="1">
      <alignment horizontal="center"/>
    </xf>
    <xf numFmtId="0" fontId="5" fillId="0" borderId="1" xfId="0" applyFont="1" applyBorder="1"/>
    <xf numFmtId="0" fontId="5" fillId="14" borderId="1" xfId="0" applyFont="1" applyFill="1" applyBorder="1" applyAlignment="1">
      <alignment horizontal="center"/>
    </xf>
    <xf numFmtId="0" fontId="1" fillId="2" borderId="1" xfId="0" applyFont="1" applyFill="1" applyBorder="1" applyAlignment="1">
      <alignment horizontal="center"/>
    </xf>
    <xf numFmtId="0" fontId="5" fillId="11" borderId="1" xfId="0" applyFont="1" applyFill="1" applyBorder="1" applyAlignment="1">
      <alignment horizontal="center"/>
    </xf>
    <xf numFmtId="0" fontId="5" fillId="16" borderId="1" xfId="0" applyFont="1" applyFill="1" applyBorder="1" applyAlignment="1">
      <alignment horizontal="center"/>
    </xf>
    <xf numFmtId="0" fontId="0" fillId="16" borderId="1" xfId="0" applyFill="1" applyBorder="1" applyAlignment="1">
      <alignment horizontal="center"/>
    </xf>
    <xf numFmtId="0" fontId="0" fillId="11" borderId="1" xfId="0" applyFill="1" applyBorder="1"/>
    <xf numFmtId="0" fontId="0" fillId="2" borderId="1" xfId="0" applyFill="1" applyBorder="1"/>
    <xf numFmtId="0" fontId="0" fillId="14" borderId="1" xfId="0" applyFill="1" applyBorder="1"/>
    <xf numFmtId="0" fontId="0" fillId="13" borderId="1" xfId="0" applyFill="1" applyBorder="1" applyAlignment="1">
      <alignment horizontal="center"/>
    </xf>
    <xf numFmtId="0" fontId="5" fillId="0" borderId="7" xfId="0" applyFont="1" applyBorder="1"/>
    <xf numFmtId="0" fontId="5" fillId="0" borderId="8" xfId="0" applyFont="1" applyBorder="1" applyAlignment="1">
      <alignment horizontal="center"/>
    </xf>
    <xf numFmtId="0" fontId="5" fillId="0" borderId="9" xfId="0" applyFont="1" applyBorder="1"/>
    <xf numFmtId="0" fontId="5" fillId="0" borderId="10" xfId="0"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center"/>
    </xf>
    <xf numFmtId="0" fontId="0" fillId="17" borderId="1" xfId="0" applyFill="1" applyBorder="1"/>
    <xf numFmtId="0" fontId="1" fillId="17" borderId="1" xfId="0" applyFont="1" applyFill="1" applyBorder="1" applyAlignment="1">
      <alignment horizontal="center"/>
    </xf>
    <xf numFmtId="0" fontId="0" fillId="0" borderId="0" xfId="0" applyFill="1" applyBorder="1" applyAlignment="1">
      <alignment horizontal="left" vertical="top"/>
    </xf>
    <xf numFmtId="0" fontId="6" fillId="0" borderId="0" xfId="0" applyFont="1" applyAlignment="1">
      <alignment vertical="center"/>
    </xf>
    <xf numFmtId="0" fontId="0" fillId="7" borderId="4" xfId="0" applyFill="1" applyBorder="1" applyAlignment="1">
      <alignment vertical="top"/>
    </xf>
    <xf numFmtId="0" fontId="0" fillId="9" borderId="4" xfId="0" applyFill="1" applyBorder="1" applyAlignment="1">
      <alignment vertical="top"/>
    </xf>
    <xf numFmtId="0" fontId="0" fillId="3" borderId="4" xfId="0" applyFill="1" applyBorder="1" applyAlignment="1">
      <alignment vertical="top"/>
    </xf>
    <xf numFmtId="0" fontId="0" fillId="10" borderId="4" xfId="0" applyFill="1" applyBorder="1" applyAlignment="1">
      <alignment vertical="top"/>
    </xf>
    <xf numFmtId="0" fontId="0" fillId="12" borderId="4" xfId="0" applyFill="1" applyBorder="1" applyAlignment="1">
      <alignment vertical="top"/>
    </xf>
    <xf numFmtId="0" fontId="0" fillId="13" borderId="4" xfId="0" applyFill="1" applyBorder="1" applyAlignment="1">
      <alignment vertical="top" wrapText="1"/>
    </xf>
    <xf numFmtId="0" fontId="0" fillId="7" borderId="11" xfId="0" applyFill="1" applyBorder="1" applyAlignment="1">
      <alignment vertical="top"/>
    </xf>
    <xf numFmtId="0" fontId="0" fillId="9" borderId="11" xfId="0" applyFill="1" applyBorder="1" applyAlignment="1">
      <alignment vertical="top"/>
    </xf>
    <xf numFmtId="0" fontId="0" fillId="3" borderId="11" xfId="0" applyFill="1" applyBorder="1" applyAlignment="1">
      <alignment vertical="top"/>
    </xf>
    <xf numFmtId="0" fontId="0" fillId="10" borderId="11" xfId="0" applyFill="1" applyBorder="1" applyAlignment="1">
      <alignment vertical="top"/>
    </xf>
    <xf numFmtId="0" fontId="0" fillId="12" borderId="11" xfId="0" applyFill="1" applyBorder="1" applyAlignment="1">
      <alignment vertical="top"/>
    </xf>
    <xf numFmtId="0" fontId="0" fillId="13" borderId="11" xfId="0" applyFill="1" applyBorder="1" applyAlignment="1">
      <alignment vertical="top" wrapText="1"/>
    </xf>
    <xf numFmtId="0" fontId="0" fillId="7" borderId="2" xfId="0" applyFill="1" applyBorder="1" applyAlignment="1">
      <alignment vertical="top"/>
    </xf>
    <xf numFmtId="0" fontId="0" fillId="9" borderId="2" xfId="0" applyFill="1" applyBorder="1" applyAlignment="1">
      <alignment vertical="top"/>
    </xf>
    <xf numFmtId="0" fontId="0" fillId="3" borderId="2" xfId="0" applyFill="1" applyBorder="1" applyAlignment="1">
      <alignment vertical="top"/>
    </xf>
    <xf numFmtId="0" fontId="0" fillId="10" borderId="2" xfId="0" applyFill="1" applyBorder="1" applyAlignment="1">
      <alignment vertical="top"/>
    </xf>
    <xf numFmtId="0" fontId="0" fillId="12" borderId="2" xfId="0" applyFill="1" applyBorder="1" applyAlignment="1">
      <alignment vertical="top"/>
    </xf>
    <xf numFmtId="0" fontId="0" fillId="13" borderId="2" xfId="0" applyFill="1" applyBorder="1" applyAlignment="1">
      <alignment vertical="top" wrapText="1"/>
    </xf>
    <xf numFmtId="0" fontId="0" fillId="3" borderId="11" xfId="0" applyFill="1" applyBorder="1" applyAlignment="1">
      <alignment vertical="top" wrapText="1"/>
    </xf>
    <xf numFmtId="0" fontId="1" fillId="9" borderId="1" xfId="0" applyFont="1" applyFill="1" applyBorder="1" applyAlignment="1">
      <alignment horizontal="center" wrapText="1"/>
    </xf>
    <xf numFmtId="0" fontId="7" fillId="0" borderId="1" xfId="0" applyFont="1" applyBorder="1" applyAlignment="1">
      <alignment vertical="top" wrapText="1"/>
    </xf>
    <xf numFmtId="0" fontId="0" fillId="0" borderId="4" xfId="0" applyBorder="1" applyAlignment="1">
      <alignment vertical="top"/>
    </xf>
    <xf numFmtId="0" fontId="0" fillId="0" borderId="4" xfId="0" applyBorder="1" applyAlignment="1">
      <alignment horizontal="center" vertical="top"/>
    </xf>
    <xf numFmtId="0" fontId="0" fillId="0" borderId="4" xfId="0" applyBorder="1" applyAlignment="1">
      <alignment horizontal="right" vertical="top"/>
    </xf>
    <xf numFmtId="0" fontId="0" fillId="0" borderId="4" xfId="0" applyBorder="1" applyAlignment="1">
      <alignment vertical="top" wrapText="1"/>
    </xf>
    <xf numFmtId="0" fontId="0" fillId="0" borderId="11" xfId="0" applyBorder="1" applyAlignment="1">
      <alignment vertical="top"/>
    </xf>
    <xf numFmtId="0" fontId="0" fillId="0" borderId="11" xfId="0" applyBorder="1" applyAlignment="1">
      <alignment horizontal="center" vertical="top"/>
    </xf>
    <xf numFmtId="0" fontId="0" fillId="0" borderId="11" xfId="0" applyBorder="1" applyAlignment="1">
      <alignment horizontal="right" vertical="top"/>
    </xf>
    <xf numFmtId="0" fontId="0" fillId="0" borderId="11" xfId="0" applyBorder="1" applyAlignment="1">
      <alignment vertical="top" wrapText="1"/>
    </xf>
    <xf numFmtId="0" fontId="0" fillId="6" borderId="1" xfId="0" applyFill="1" applyBorder="1" applyAlignment="1">
      <alignment horizontal="center" vertical="top"/>
    </xf>
    <xf numFmtId="0" fontId="8" fillId="6" borderId="1" xfId="0" applyFont="1" applyFill="1" applyBorder="1" applyAlignment="1">
      <alignment horizontal="center" wrapText="1"/>
    </xf>
    <xf numFmtId="0" fontId="0" fillId="0" borderId="0" xfId="0" applyFont="1" applyAlignment="1">
      <alignment horizontal="center" vertical="top"/>
    </xf>
    <xf numFmtId="0" fontId="1" fillId="0" borderId="1" xfId="0" applyFont="1" applyBorder="1" applyAlignment="1">
      <alignment horizontal="center"/>
    </xf>
    <xf numFmtId="0" fontId="0" fillId="12" borderId="1" xfId="0" applyFill="1" applyBorder="1" applyAlignment="1">
      <alignment vertical="top" wrapText="1"/>
    </xf>
    <xf numFmtId="0" fontId="0" fillId="18" borderId="1" xfId="0" applyFill="1" applyBorder="1" applyAlignment="1">
      <alignment horizontal="center"/>
    </xf>
    <xf numFmtId="0" fontId="0" fillId="18" borderId="1" xfId="0" applyFill="1" applyBorder="1" applyAlignment="1">
      <alignment vertical="top"/>
    </xf>
    <xf numFmtId="0" fontId="0" fillId="9" borderId="1" xfId="0" applyFill="1" applyBorder="1" applyAlignment="1">
      <alignment horizontal="center"/>
    </xf>
    <xf numFmtId="0" fontId="0" fillId="19" borderId="0" xfId="0" applyFill="1"/>
    <xf numFmtId="0" fontId="0" fillId="0" borderId="0" xfId="0" applyFill="1"/>
    <xf numFmtId="0" fontId="5" fillId="0" borderId="0" xfId="0" applyFont="1" applyFill="1" applyBorder="1"/>
    <xf numFmtId="0" fontId="5" fillId="0" borderId="0" xfId="0" applyFont="1" applyBorder="1" applyAlignment="1">
      <alignment horizontal="center"/>
    </xf>
    <xf numFmtId="164" fontId="0" fillId="0" borderId="0" xfId="0" applyNumberForma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1" fillId="0" borderId="1" xfId="0" applyFont="1" applyBorder="1" applyAlignment="1">
      <alignment horizontal="center" wrapText="1"/>
    </xf>
    <xf numFmtId="0" fontId="1" fillId="0" borderId="4" xfId="0" applyFont="1" applyBorder="1" applyAlignment="1">
      <alignment horizontal="center"/>
    </xf>
    <xf numFmtId="0" fontId="0" fillId="0" borderId="1" xfId="0"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0" fillId="0" borderId="1" xfId="0" applyFill="1" applyBorder="1" applyAlignment="1">
      <alignment vertical="top" wrapText="1"/>
    </xf>
    <xf numFmtId="0" fontId="0" fillId="0" borderId="2" xfId="0" applyFill="1" applyBorder="1" applyAlignment="1">
      <alignment vertical="top" wrapText="1"/>
    </xf>
    <xf numFmtId="0" fontId="0" fillId="0" borderId="11" xfId="0" applyFill="1" applyBorder="1" applyAlignment="1">
      <alignment vertical="top" wrapText="1"/>
    </xf>
    <xf numFmtId="0" fontId="0" fillId="0" borderId="4" xfId="0" applyFill="1" applyBorder="1" applyAlignment="1">
      <alignment vertical="top" wrapText="1"/>
    </xf>
    <xf numFmtId="0" fontId="0" fillId="0" borderId="0" xfId="0" pivotButton="1"/>
    <xf numFmtId="0" fontId="0" fillId="0" borderId="0" xfId="0" applyAlignment="1">
      <alignment horizontal="left"/>
    </xf>
    <xf numFmtId="0" fontId="0" fillId="0" borderId="0" xfId="0" applyNumberFormat="1"/>
    <xf numFmtId="0" fontId="9" fillId="0" borderId="1" xfId="0" applyFont="1" applyBorder="1" applyAlignment="1">
      <alignment horizontal="center" vertical="center"/>
    </xf>
    <xf numFmtId="0" fontId="2" fillId="0" borderId="0" xfId="0" applyFont="1" applyAlignment="1">
      <alignment horizontal="center" wrapText="1"/>
    </xf>
    <xf numFmtId="0" fontId="0" fillId="0" borderId="0" xfId="0" applyAlignment="1">
      <alignment wrapText="1"/>
    </xf>
    <xf numFmtId="10" fontId="0" fillId="0" borderId="0" xfId="0" applyNumberFormat="1"/>
    <xf numFmtId="0" fontId="0" fillId="0" borderId="12" xfId="0" applyBorder="1" applyAlignment="1">
      <alignment vertical="top" wrapText="1"/>
    </xf>
    <xf numFmtId="0" fontId="0" fillId="0" borderId="12" xfId="0" applyBorder="1" applyAlignment="1">
      <alignment vertical="top"/>
    </xf>
    <xf numFmtId="0" fontId="0" fillId="0" borderId="0" xfId="0" applyNumberFormat="1" applyAlignment="1">
      <alignment horizontal="center"/>
    </xf>
    <xf numFmtId="0" fontId="0" fillId="0" borderId="0" xfId="0" applyAlignment="1">
      <alignment horizontal="left" wrapText="1"/>
    </xf>
    <xf numFmtId="0" fontId="0" fillId="0" borderId="0" xfId="0" pivotButton="1" applyAlignment="1">
      <alignment wrapText="1"/>
    </xf>
    <xf numFmtId="0" fontId="0" fillId="0" borderId="0" xfId="0" applyAlignment="1">
      <alignment vertical="center" wrapText="1"/>
    </xf>
    <xf numFmtId="0" fontId="0" fillId="0" borderId="0" xfId="0" applyAlignment="1">
      <alignment horizontal="left" indent="1"/>
    </xf>
    <xf numFmtId="0" fontId="0" fillId="0" borderId="0" xfId="0" applyAlignment="1">
      <alignment horizontal="left" wrapText="1" indent="2"/>
    </xf>
    <xf numFmtId="0" fontId="8" fillId="0" borderId="1" xfId="0" applyFont="1" applyBorder="1" applyAlignment="1">
      <alignment wrapText="1"/>
    </xf>
    <xf numFmtId="0" fontId="11" fillId="0" borderId="1" xfId="0" applyFont="1" applyBorder="1" applyAlignment="1">
      <alignment wrapText="1"/>
    </xf>
    <xf numFmtId="0" fontId="0" fillId="0" borderId="0" xfId="0" applyAlignment="1">
      <alignment horizontal="center"/>
    </xf>
    <xf numFmtId="0" fontId="0" fillId="0" borderId="0" xfId="0" applyBorder="1" applyAlignment="1">
      <alignment vertical="center" wrapText="1"/>
    </xf>
    <xf numFmtId="0" fontId="8" fillId="0" borderId="0" xfId="0" applyFont="1" applyAlignment="1">
      <alignment horizontal="center" vertical="top"/>
    </xf>
    <xf numFmtId="0" fontId="1" fillId="0" borderId="0" xfId="0" applyFont="1" applyAlignment="1">
      <alignment horizontal="center" vertical="top"/>
    </xf>
    <xf numFmtId="0" fontId="1" fillId="0" borderId="1"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vertical="top" wrapText="1"/>
    </xf>
    <xf numFmtId="0" fontId="0" fillId="13" borderId="0" xfId="0" applyFill="1" applyBorder="1" applyAlignment="1">
      <alignment vertical="center" wrapText="1"/>
    </xf>
    <xf numFmtId="0" fontId="0" fillId="0" borderId="0" xfId="0" pivotButton="1" applyAlignment="1">
      <alignment horizontal="center" wrapText="1"/>
    </xf>
    <xf numFmtId="0" fontId="0" fillId="0" borderId="0" xfId="0" applyAlignment="1">
      <alignment horizontal="center" wrapText="1"/>
    </xf>
    <xf numFmtId="0" fontId="0" fillId="0" borderId="0" xfId="0" pivotButton="1" applyAlignment="1">
      <alignment horizontal="center"/>
    </xf>
    <xf numFmtId="10" fontId="0" fillId="0" borderId="0" xfId="0" applyNumberFormat="1" applyAlignment="1">
      <alignment horizontal="center"/>
    </xf>
    <xf numFmtId="0" fontId="0" fillId="0" borderId="0" xfId="0" applyAlignment="1">
      <alignment horizontal="center"/>
    </xf>
    <xf numFmtId="0" fontId="0" fillId="12" borderId="1" xfId="0" applyFill="1" applyBorder="1" applyAlignment="1">
      <alignment horizontal="left" vertical="top" wrapText="1"/>
    </xf>
    <xf numFmtId="0" fontId="0" fillId="0" borderId="15" xfId="0" applyBorder="1" applyAlignment="1">
      <alignment vertical="top" wrapText="1"/>
    </xf>
    <xf numFmtId="0" fontId="0" fillId="0" borderId="1" xfId="0" applyBorder="1" applyAlignment="1">
      <alignment horizontal="center" vertical="top" wrapText="1"/>
    </xf>
    <xf numFmtId="0" fontId="0" fillId="0" borderId="1" xfId="0" applyBorder="1" applyAlignment="1" applyProtection="1">
      <alignment horizontal="center" vertical="top" wrapText="1"/>
      <protection locked="0"/>
    </xf>
    <xf numFmtId="0" fontId="0" fillId="12" borderId="2" xfId="0" applyFill="1" applyBorder="1" applyAlignment="1">
      <alignment vertical="top" wrapText="1"/>
    </xf>
    <xf numFmtId="0" fontId="0" fillId="10" borderId="1" xfId="0" applyFill="1" applyBorder="1" applyAlignment="1">
      <alignment vertical="top" wrapText="1"/>
    </xf>
    <xf numFmtId="0" fontId="0" fillId="12" borderId="4" xfId="0" applyFill="1" applyBorder="1" applyAlignment="1">
      <alignment vertical="top" wrapText="1"/>
    </xf>
    <xf numFmtId="0" fontId="0" fillId="12" borderId="11" xfId="0" applyFill="1" applyBorder="1" applyAlignment="1">
      <alignment vertical="top" wrapText="1"/>
    </xf>
    <xf numFmtId="0" fontId="0" fillId="0" borderId="0" xfId="0" applyAlignment="1">
      <alignment horizontal="center"/>
    </xf>
    <xf numFmtId="0" fontId="2" fillId="0" borderId="0" xfId="0" applyFont="1" applyAlignment="1">
      <alignment horizontal="center"/>
    </xf>
    <xf numFmtId="0" fontId="1" fillId="0" borderId="1" xfId="0" applyFont="1" applyBorder="1" applyAlignment="1">
      <alignment horizontal="center"/>
    </xf>
    <xf numFmtId="0" fontId="0" fillId="0" borderId="2" xfId="0" applyBorder="1" applyAlignment="1">
      <alignment horizontal="center" vertical="top"/>
    </xf>
    <xf numFmtId="0" fontId="0" fillId="10" borderId="1" xfId="0" applyFill="1" applyBorder="1"/>
    <xf numFmtId="0" fontId="0" fillId="13" borderId="1" xfId="0" applyFill="1" applyBorder="1" applyAlignment="1">
      <alignment wrapText="1"/>
    </xf>
    <xf numFmtId="0" fontId="0" fillId="20" borderId="1" xfId="0" applyFill="1" applyBorder="1" applyAlignment="1">
      <alignment vertical="top"/>
    </xf>
    <xf numFmtId="0" fontId="0" fillId="20" borderId="1" xfId="0" applyFill="1" applyBorder="1" applyAlignment="1">
      <alignment horizontal="center"/>
    </xf>
    <xf numFmtId="0" fontId="1" fillId="0" borderId="1" xfId="0" applyFont="1" applyBorder="1" applyAlignment="1">
      <alignment horizontal="center" wrapText="1"/>
    </xf>
    <xf numFmtId="0" fontId="1" fillId="0" borderId="1" xfId="0" applyFont="1" applyBorder="1" applyAlignment="1">
      <alignment horizontal="center"/>
    </xf>
    <xf numFmtId="0" fontId="0" fillId="0" borderId="1" xfId="0" applyFont="1" applyBorder="1" applyAlignment="1">
      <alignment vertical="top" wrapText="1"/>
    </xf>
    <xf numFmtId="0" fontId="1" fillId="0" borderId="1" xfId="0" applyFont="1" applyBorder="1" applyAlignment="1">
      <alignment horizontal="center"/>
    </xf>
    <xf numFmtId="0" fontId="0" fillId="0" borderId="0" xfId="0" applyFont="1" applyBorder="1" applyAlignment="1">
      <alignment vertical="center" wrapText="1"/>
    </xf>
    <xf numFmtId="0" fontId="0" fillId="7" borderId="1" xfId="0" applyFill="1" applyBorder="1" applyAlignment="1">
      <alignment vertical="top" wrapText="1"/>
    </xf>
    <xf numFmtId="0" fontId="14" fillId="4" borderId="1" xfId="0" applyFont="1" applyFill="1" applyBorder="1" applyAlignment="1">
      <alignment vertical="top"/>
    </xf>
    <xf numFmtId="0" fontId="14" fillId="7" borderId="1" xfId="0" applyFont="1" applyFill="1" applyBorder="1" applyAlignment="1">
      <alignment vertical="top"/>
    </xf>
    <xf numFmtId="0" fontId="14" fillId="9" borderId="1" xfId="0" applyFont="1" applyFill="1" applyBorder="1" applyAlignment="1">
      <alignment vertical="top"/>
    </xf>
    <xf numFmtId="0" fontId="14" fillId="3" borderId="1" xfId="0" applyFont="1" applyFill="1" applyBorder="1" applyAlignment="1">
      <alignment vertical="top"/>
    </xf>
    <xf numFmtId="0" fontId="14" fillId="10" borderId="1" xfId="0" applyFont="1" applyFill="1" applyBorder="1" applyAlignment="1">
      <alignment vertical="top"/>
    </xf>
    <xf numFmtId="0" fontId="14" fillId="12" borderId="1" xfId="0" applyFont="1" applyFill="1" applyBorder="1" applyAlignment="1">
      <alignment vertical="top" wrapText="1"/>
    </xf>
    <xf numFmtId="0" fontId="14" fillId="13" borderId="1" xfId="0" applyFont="1" applyFill="1" applyBorder="1" applyAlignment="1">
      <alignment vertical="top"/>
    </xf>
    <xf numFmtId="0" fontId="14" fillId="0" borderId="1" xfId="0" applyFont="1" applyBorder="1" applyAlignment="1">
      <alignment vertical="top"/>
    </xf>
    <xf numFmtId="0" fontId="14" fillId="0" borderId="1" xfId="0" applyFont="1" applyBorder="1" applyAlignment="1">
      <alignment horizontal="center" vertical="top"/>
    </xf>
    <xf numFmtId="0" fontId="14" fillId="0" borderId="1" xfId="0" applyFont="1" applyBorder="1" applyAlignment="1">
      <alignment horizontal="right" vertical="top"/>
    </xf>
    <xf numFmtId="0" fontId="14" fillId="0" borderId="1" xfId="0" applyFont="1" applyBorder="1" applyAlignment="1" applyProtection="1">
      <alignment vertical="top" wrapText="1"/>
      <protection locked="0"/>
    </xf>
    <xf numFmtId="0" fontId="14" fillId="0" borderId="1" xfId="0" applyFont="1" applyBorder="1" applyAlignment="1">
      <alignment vertical="top" wrapText="1"/>
    </xf>
    <xf numFmtId="0" fontId="0" fillId="14" borderId="1" xfId="0" applyFill="1" applyBorder="1" applyAlignment="1">
      <alignment vertical="top"/>
    </xf>
    <xf numFmtId="0" fontId="0" fillId="3" borderId="2" xfId="0" applyFill="1" applyBorder="1" applyAlignment="1">
      <alignment vertical="top" wrapText="1"/>
    </xf>
    <xf numFmtId="0" fontId="0" fillId="0" borderId="0" xfId="0" applyAlignment="1" applyProtection="1">
      <alignment vertical="center"/>
    </xf>
    <xf numFmtId="0" fontId="16" fillId="0" borderId="1" xfId="0" applyFont="1" applyBorder="1" applyAlignment="1">
      <alignment vertical="top" wrapText="1"/>
    </xf>
    <xf numFmtId="0" fontId="16" fillId="0" borderId="1" xfId="0" applyFont="1" applyBorder="1" applyAlignment="1">
      <alignment horizontal="center" vertical="top" wrapText="1"/>
    </xf>
    <xf numFmtId="0" fontId="16" fillId="0" borderId="1" xfId="0" applyFont="1" applyBorder="1" applyAlignment="1">
      <alignment horizontal="right" vertical="top"/>
    </xf>
    <xf numFmtId="0" fontId="16" fillId="0" borderId="1" xfId="0" applyFont="1" applyBorder="1" applyAlignment="1">
      <alignment horizontal="center" vertical="top"/>
    </xf>
    <xf numFmtId="0" fontId="0" fillId="13" borderId="1" xfId="0" applyFont="1" applyFill="1" applyBorder="1" applyAlignment="1">
      <alignment horizontal="left" vertical="top" wrapText="1"/>
    </xf>
    <xf numFmtId="0" fontId="0" fillId="12" borderId="1" xfId="0" applyFont="1" applyFill="1" applyBorder="1" applyAlignment="1">
      <alignment horizontal="left" vertical="top" wrapText="1"/>
    </xf>
    <xf numFmtId="0" fontId="0" fillId="10" borderId="1" xfId="0" applyFont="1" applyFill="1" applyBorder="1" applyAlignment="1">
      <alignment horizontal="left" vertical="top"/>
    </xf>
    <xf numFmtId="0" fontId="0" fillId="3" borderId="1" xfId="0" applyFont="1" applyFill="1" applyBorder="1" applyAlignment="1">
      <alignment horizontal="left" vertical="top" wrapText="1"/>
    </xf>
    <xf numFmtId="0" fontId="0" fillId="9" borderId="1" xfId="0" applyFont="1" applyFill="1" applyBorder="1" applyAlignment="1">
      <alignment vertical="top"/>
    </xf>
    <xf numFmtId="0" fontId="0" fillId="7" borderId="1" xfId="0" applyFont="1" applyFill="1" applyBorder="1" applyAlignment="1" applyProtection="1">
      <alignment horizontal="left" vertical="top"/>
    </xf>
    <xf numFmtId="0" fontId="0" fillId="4" borderId="1" xfId="0" applyFont="1" applyFill="1" applyBorder="1" applyAlignment="1">
      <alignment vertical="top"/>
    </xf>
    <xf numFmtId="0" fontId="17" fillId="0" borderId="1" xfId="0" applyFont="1" applyBorder="1" applyAlignment="1">
      <alignment vertical="top"/>
    </xf>
    <xf numFmtId="0" fontId="16" fillId="0" borderId="1" xfId="0" applyFont="1" applyBorder="1" applyAlignment="1">
      <alignment vertical="top"/>
    </xf>
    <xf numFmtId="0" fontId="22" fillId="0" borderId="1" xfId="0" applyFont="1" applyBorder="1" applyAlignment="1">
      <alignment horizontal="center" vertical="top"/>
    </xf>
    <xf numFmtId="0" fontId="22" fillId="0" borderId="1" xfId="0" applyFont="1" applyBorder="1" applyAlignment="1">
      <alignment horizontal="right" vertical="top"/>
    </xf>
    <xf numFmtId="0" fontId="0" fillId="0" borderId="1" xfId="0" applyFont="1" applyBorder="1" applyAlignment="1">
      <alignment vertical="center" wrapText="1"/>
    </xf>
    <xf numFmtId="0" fontId="18" fillId="0" borderId="1" xfId="0" applyFont="1" applyBorder="1" applyAlignment="1">
      <alignment horizontal="center" vertical="top" wrapText="1"/>
    </xf>
    <xf numFmtId="0" fontId="16" fillId="21" borderId="1" xfId="0" applyFont="1" applyFill="1" applyBorder="1" applyAlignment="1">
      <alignment vertical="top"/>
    </xf>
    <xf numFmtId="0" fontId="22" fillId="0" borderId="1" xfId="0" applyFont="1" applyBorder="1" applyAlignment="1">
      <alignment horizontal="center" vertical="top" wrapText="1"/>
    </xf>
    <xf numFmtId="0" fontId="22" fillId="0" borderId="1" xfId="0" applyFont="1" applyBorder="1" applyAlignment="1">
      <alignment vertical="top" wrapText="1"/>
    </xf>
    <xf numFmtId="0" fontId="0" fillId="4" borderId="1" xfId="0" applyFont="1" applyFill="1" applyBorder="1" applyAlignment="1">
      <alignment horizontal="center" vertical="top"/>
    </xf>
    <xf numFmtId="0" fontId="22" fillId="0" borderId="1" xfId="0" applyFont="1" applyBorder="1" applyAlignment="1">
      <alignment horizontal="center" wrapText="1"/>
    </xf>
    <xf numFmtId="0" fontId="0" fillId="10" borderId="1" xfId="0" applyFont="1" applyFill="1" applyBorder="1" applyAlignment="1">
      <alignment horizontal="left" vertical="top" wrapText="1"/>
    </xf>
    <xf numFmtId="0" fontId="0" fillId="7" borderId="1" xfId="0" applyFont="1" applyFill="1" applyBorder="1" applyAlignment="1" applyProtection="1">
      <alignment horizontal="left" vertical="top" wrapText="1"/>
    </xf>
    <xf numFmtId="0" fontId="0" fillId="9" borderId="1" xfId="0" applyFont="1" applyFill="1" applyBorder="1" applyAlignment="1">
      <alignment horizontal="center" vertical="top"/>
    </xf>
    <xf numFmtId="0" fontId="23" fillId="0" borderId="1" xfId="0" applyFont="1" applyBorder="1" applyAlignment="1">
      <alignment horizontal="center" vertical="top" wrapText="1"/>
    </xf>
    <xf numFmtId="0" fontId="28" fillId="0" borderId="1" xfId="0" applyFont="1" applyBorder="1" applyAlignment="1">
      <alignment horizontal="center" vertical="top" wrapText="1"/>
    </xf>
    <xf numFmtId="0" fontId="0" fillId="0" borderId="17" xfId="0" applyBorder="1" applyAlignment="1">
      <alignment wrapText="1"/>
    </xf>
    <xf numFmtId="0" fontId="29" fillId="0" borderId="17" xfId="0" applyFont="1" applyBorder="1" applyAlignment="1">
      <alignment horizontal="center"/>
    </xf>
    <xf numFmtId="0" fontId="29" fillId="0" borderId="17" xfId="0" applyFont="1" applyBorder="1" applyAlignment="1">
      <alignment horizontal="center" wrapText="1"/>
    </xf>
    <xf numFmtId="0" fontId="29" fillId="0" borderId="19" xfId="0" applyFont="1" applyBorder="1" applyAlignment="1">
      <alignment horizontal="center" textRotation="90"/>
    </xf>
    <xf numFmtId="0" fontId="29" fillId="0" borderId="19" xfId="0" applyFont="1" applyBorder="1" applyAlignment="1">
      <alignment horizontal="center" textRotation="90" wrapText="1"/>
    </xf>
    <xf numFmtId="0" fontId="29" fillId="0" borderId="20" xfId="0" applyFont="1" applyBorder="1" applyAlignment="1">
      <alignment horizontal="center" wrapText="1"/>
    </xf>
    <xf numFmtId="0" fontId="30" fillId="0" borderId="0" xfId="0" applyFont="1" applyFill="1" applyBorder="1"/>
    <xf numFmtId="0" fontId="30" fillId="0" borderId="0" xfId="0" applyFont="1" applyFill="1" applyBorder="1" applyAlignment="1">
      <alignment horizontal="left"/>
    </xf>
    <xf numFmtId="0" fontId="30" fillId="0" borderId="0" xfId="0" applyFont="1" applyFill="1" applyBorder="1" applyAlignment="1">
      <alignment vertical="top"/>
    </xf>
    <xf numFmtId="14" fontId="30" fillId="0" borderId="0" xfId="0" applyNumberFormat="1" applyFont="1" applyFill="1" applyBorder="1" applyAlignment="1">
      <alignment horizontal="left"/>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7" fillId="0" borderId="0" xfId="0" applyFont="1" applyAlignment="1">
      <alignment horizontal="left" vertical="center"/>
    </xf>
    <xf numFmtId="0" fontId="0" fillId="0" borderId="0" xfId="0" applyAlignment="1">
      <alignment horizontal="center" vertical="center"/>
    </xf>
    <xf numFmtId="0" fontId="33" fillId="23" borderId="4" xfId="0" applyFont="1" applyFill="1" applyBorder="1" applyAlignment="1">
      <alignment horizontal="center" vertical="center" wrapText="1"/>
    </xf>
    <xf numFmtId="0" fontId="33" fillId="23" borderId="1" xfId="0" applyFont="1" applyFill="1" applyBorder="1" applyAlignment="1">
      <alignment horizontal="center" vertical="center" wrapText="1"/>
    </xf>
    <xf numFmtId="0" fontId="34" fillId="23" borderId="1" xfId="0" applyFont="1" applyFill="1" applyBorder="1" applyAlignment="1">
      <alignment horizontal="center" vertical="center" wrapText="1"/>
    </xf>
    <xf numFmtId="0" fontId="35" fillId="0" borderId="1" xfId="0" applyFont="1" applyBorder="1" applyAlignment="1">
      <alignment horizontal="left" vertical="center" wrapText="1"/>
    </xf>
    <xf numFmtId="0" fontId="35" fillId="0" borderId="1" xfId="0" applyFont="1" applyBorder="1" applyAlignment="1">
      <alignment horizontal="center" vertical="center" wrapText="1"/>
    </xf>
    <xf numFmtId="0" fontId="35" fillId="0" borderId="1" xfId="0" applyFont="1" applyFill="1" applyBorder="1" applyAlignment="1">
      <alignment horizontal="center" vertical="center" wrapText="1"/>
    </xf>
    <xf numFmtId="0" fontId="36" fillId="24" borderId="1" xfId="0" applyFont="1" applyFill="1" applyBorder="1" applyAlignment="1">
      <alignment horizontal="center" vertical="center" wrapText="1"/>
    </xf>
    <xf numFmtId="0" fontId="36" fillId="24" borderId="1" xfId="0" applyFont="1" applyFill="1" applyBorder="1" applyAlignment="1">
      <alignment vertical="center" wrapText="1"/>
    </xf>
    <xf numFmtId="0" fontId="37" fillId="0" borderId="1" xfId="0" applyFont="1" applyBorder="1" applyAlignment="1">
      <alignment horizontal="left" vertical="center" wrapText="1"/>
    </xf>
    <xf numFmtId="0" fontId="36" fillId="0" borderId="1" xfId="0" applyFont="1" applyBorder="1" applyAlignment="1">
      <alignment horizontal="center" vertical="center" wrapText="1"/>
    </xf>
    <xf numFmtId="0" fontId="35" fillId="0" borderId="1" xfId="0" applyFont="1" applyBorder="1" applyAlignment="1">
      <alignment vertical="center" wrapText="1"/>
    </xf>
    <xf numFmtId="0" fontId="35" fillId="0" borderId="2" xfId="0" applyFont="1" applyBorder="1" applyAlignment="1">
      <alignment horizontal="center" vertical="center" wrapText="1"/>
    </xf>
    <xf numFmtId="0" fontId="35" fillId="0" borderId="1" xfId="0" applyFont="1" applyBorder="1" applyAlignment="1">
      <alignment horizontal="justify" vertical="center" wrapText="1"/>
    </xf>
    <xf numFmtId="0" fontId="35" fillId="0" borderId="2" xfId="0" applyFont="1" applyFill="1" applyBorder="1" applyAlignment="1">
      <alignment horizontal="center" vertical="center" wrapText="1"/>
    </xf>
    <xf numFmtId="0" fontId="0" fillId="0" borderId="1" xfId="0" applyFill="1" applyBorder="1" applyAlignment="1">
      <alignment wrapText="1"/>
    </xf>
    <xf numFmtId="0" fontId="35" fillId="0" borderId="1" xfId="0" applyFont="1" applyFill="1" applyBorder="1" applyAlignment="1">
      <alignment horizontal="left" vertical="center" wrapText="1"/>
    </xf>
    <xf numFmtId="0" fontId="37" fillId="0" borderId="1" xfId="0" applyFont="1" applyFill="1" applyBorder="1" applyAlignment="1">
      <alignment horizontal="left" vertical="center" wrapText="1"/>
    </xf>
    <xf numFmtId="0" fontId="37" fillId="0" borderId="1" xfId="0" applyFont="1" applyBorder="1" applyAlignment="1">
      <alignment horizontal="justify" vertical="center" wrapText="1"/>
    </xf>
    <xf numFmtId="0" fontId="35" fillId="25" borderId="1" xfId="0" applyFont="1" applyFill="1" applyBorder="1" applyAlignment="1">
      <alignment horizontal="left" vertical="center" wrapText="1"/>
    </xf>
    <xf numFmtId="0" fontId="37" fillId="0" borderId="1" xfId="0" applyFont="1" applyFill="1" applyBorder="1" applyAlignment="1">
      <alignment horizontal="justify" vertical="center" wrapText="1"/>
    </xf>
    <xf numFmtId="0" fontId="37" fillId="0" borderId="1" xfId="0" applyFont="1" applyBorder="1" applyAlignment="1">
      <alignment vertical="center" wrapText="1"/>
    </xf>
    <xf numFmtId="0" fontId="35" fillId="25" borderId="1" xfId="0" applyFont="1" applyFill="1" applyBorder="1" applyAlignment="1">
      <alignment horizontal="center" vertical="center" wrapText="1"/>
    </xf>
    <xf numFmtId="0" fontId="37" fillId="24" borderId="1" xfId="0" applyFont="1" applyFill="1" applyBorder="1" applyAlignment="1">
      <alignment horizontal="center" vertical="center" wrapText="1"/>
    </xf>
    <xf numFmtId="0" fontId="37" fillId="24" borderId="1" xfId="0" applyFont="1" applyFill="1" applyBorder="1" applyAlignment="1">
      <alignment vertical="center" wrapText="1"/>
    </xf>
    <xf numFmtId="0" fontId="37" fillId="25" borderId="1" xfId="0" applyFont="1" applyFill="1" applyBorder="1" applyAlignment="1">
      <alignment horizontal="left" vertical="center" wrapText="1"/>
    </xf>
    <xf numFmtId="0" fontId="39" fillId="0" borderId="1" xfId="0" applyFont="1" applyBorder="1" applyAlignment="1">
      <alignment horizontal="left" vertical="center" wrapText="1"/>
    </xf>
    <xf numFmtId="0" fontId="40" fillId="0" borderId="1" xfId="0" applyFont="1" applyBorder="1" applyAlignment="1">
      <alignment vertical="center" wrapText="1"/>
    </xf>
    <xf numFmtId="0" fontId="35" fillId="0" borderId="1" xfId="0" applyFont="1" applyBorder="1" applyAlignment="1">
      <alignment horizontal="left" vertical="top" wrapText="1"/>
    </xf>
    <xf numFmtId="0" fontId="0" fillId="0" borderId="1" xfId="0" applyFill="1" applyBorder="1"/>
    <xf numFmtId="0" fontId="37" fillId="0" borderId="1" xfId="0" applyFont="1" applyFill="1" applyBorder="1" applyAlignment="1">
      <alignment horizontal="left" vertical="top" wrapText="1"/>
    </xf>
    <xf numFmtId="0" fontId="37" fillId="0" borderId="1" xfId="0" applyFont="1" applyFill="1" applyBorder="1" applyAlignment="1">
      <alignment vertical="center" wrapText="1"/>
    </xf>
    <xf numFmtId="0" fontId="37" fillId="24" borderId="1" xfId="0" applyFont="1" applyFill="1" applyBorder="1" applyAlignment="1">
      <alignment horizontal="left" vertical="center"/>
    </xf>
    <xf numFmtId="0" fontId="37" fillId="0" borderId="1" xfId="0" applyFont="1" applyBorder="1" applyAlignment="1">
      <alignment horizontal="center" vertical="center" wrapText="1"/>
    </xf>
    <xf numFmtId="0" fontId="37" fillId="0" borderId="1" xfId="0" applyFont="1" applyFill="1" applyBorder="1" applyAlignment="1">
      <alignment horizontal="center" vertical="center" wrapText="1"/>
    </xf>
    <xf numFmtId="0" fontId="37" fillId="24" borderId="1" xfId="0" applyFont="1" applyFill="1" applyBorder="1" applyAlignment="1">
      <alignment horizontal="justify" vertical="center" wrapText="1"/>
    </xf>
    <xf numFmtId="0" fontId="37" fillId="24" borderId="0" xfId="0" applyFont="1" applyFill="1" applyBorder="1" applyAlignment="1">
      <alignment horizontal="left" vertical="center" wrapText="1"/>
    </xf>
    <xf numFmtId="0" fontId="35" fillId="25" borderId="1" xfId="0" applyFont="1" applyFill="1" applyBorder="1" applyAlignment="1">
      <alignment horizontal="justify" vertical="center" wrapText="1"/>
    </xf>
    <xf numFmtId="0" fontId="41" fillId="0" borderId="1" xfId="0" applyFont="1" applyFill="1" applyBorder="1" applyAlignment="1">
      <alignment horizontal="left" vertical="center" wrapText="1"/>
    </xf>
    <xf numFmtId="0" fontId="41" fillId="0" borderId="1" xfId="0" applyFont="1" applyBorder="1" applyAlignment="1">
      <alignment horizontal="center" vertical="center" wrapText="1"/>
    </xf>
    <xf numFmtId="0" fontId="41" fillId="0" borderId="1" xfId="0" applyFont="1" applyFill="1" applyBorder="1" applyAlignment="1">
      <alignment horizontal="center" vertical="center" wrapText="1"/>
    </xf>
    <xf numFmtId="0" fontId="41" fillId="0" borderId="1" xfId="0" applyFont="1" applyBorder="1" applyAlignment="1">
      <alignment horizontal="justify" vertical="center" wrapText="1"/>
    </xf>
    <xf numFmtId="0" fontId="35" fillId="0" borderId="1" xfId="0" applyFont="1" applyBorder="1" applyAlignment="1">
      <alignment horizontal="left" wrapText="1"/>
    </xf>
    <xf numFmtId="0" fontId="37" fillId="24" borderId="1" xfId="0" applyFont="1" applyFill="1" applyBorder="1" applyAlignment="1">
      <alignment horizontal="left" vertical="center" wrapText="1"/>
    </xf>
    <xf numFmtId="0" fontId="40" fillId="0" borderId="1" xfId="0" applyFont="1" applyBorder="1" applyAlignment="1">
      <alignment horizontal="left" vertical="center" wrapText="1"/>
    </xf>
    <xf numFmtId="0" fontId="42" fillId="0" borderId="1" xfId="0" applyFont="1" applyFill="1" applyBorder="1" applyAlignment="1">
      <alignment horizontal="left" vertical="center" wrapText="1"/>
    </xf>
    <xf numFmtId="0" fontId="40" fillId="0" borderId="1" xfId="0" applyFont="1" applyFill="1" applyBorder="1" applyAlignment="1">
      <alignment vertical="center" wrapText="1"/>
    </xf>
    <xf numFmtId="0" fontId="37" fillId="25" borderId="1" xfId="0" applyFont="1" applyFill="1" applyBorder="1" applyAlignment="1">
      <alignment vertical="center" wrapText="1"/>
    </xf>
    <xf numFmtId="0" fontId="35" fillId="24" borderId="1" xfId="0" applyFont="1" applyFill="1" applyBorder="1" applyAlignment="1">
      <alignment horizontal="left" vertical="center" wrapText="1"/>
    </xf>
    <xf numFmtId="0" fontId="35" fillId="0" borderId="1" xfId="0" applyFont="1" applyBorder="1" applyAlignment="1">
      <alignment horizontal="left" vertical="center"/>
    </xf>
    <xf numFmtId="0" fontId="41" fillId="0" borderId="1" xfId="0" applyFont="1" applyBorder="1" applyAlignment="1">
      <alignment horizontal="left" vertical="center" wrapText="1"/>
    </xf>
    <xf numFmtId="0" fontId="41" fillId="25" borderId="1" xfId="0" applyFont="1" applyFill="1" applyBorder="1" applyAlignment="1">
      <alignment horizontal="left" vertical="center" wrapText="1"/>
    </xf>
    <xf numFmtId="0" fontId="41" fillId="25" borderId="1" xfId="0" applyFont="1" applyFill="1" applyBorder="1" applyAlignment="1">
      <alignment horizontal="center" vertical="center" wrapText="1"/>
    </xf>
    <xf numFmtId="0" fontId="41" fillId="25" borderId="1" xfId="0" applyFont="1" applyFill="1" applyBorder="1" applyAlignment="1">
      <alignment horizontal="left" vertical="top" wrapText="1"/>
    </xf>
    <xf numFmtId="0" fontId="35" fillId="25" borderId="1" xfId="0" applyFont="1" applyFill="1" applyBorder="1" applyAlignment="1">
      <alignment horizontal="left" vertical="top" wrapText="1"/>
    </xf>
    <xf numFmtId="0" fontId="40" fillId="0" borderId="1" xfId="0" applyFont="1" applyFill="1" applyBorder="1" applyAlignment="1">
      <alignment horizontal="left" vertical="center" wrapText="1"/>
    </xf>
    <xf numFmtId="0" fontId="37" fillId="0" borderId="1" xfId="0" applyFont="1" applyBorder="1" applyAlignment="1">
      <alignment horizontal="left" vertical="top" wrapText="1"/>
    </xf>
    <xf numFmtId="0" fontId="7" fillId="0" borderId="0" xfId="0" applyFont="1" applyBorder="1" applyAlignment="1">
      <alignment horizontal="left" vertical="center"/>
    </xf>
    <xf numFmtId="0" fontId="7" fillId="0" borderId="1" xfId="0" applyFont="1" applyBorder="1" applyAlignment="1">
      <alignment horizontal="left" vertical="center"/>
    </xf>
    <xf numFmtId="0" fontId="35" fillId="0" borderId="1" xfId="0" applyFont="1" applyFill="1" applyBorder="1" applyAlignment="1">
      <alignment horizontal="left" vertical="center"/>
    </xf>
    <xf numFmtId="0" fontId="44" fillId="0" borderId="0" xfId="0" applyFont="1"/>
    <xf numFmtId="0" fontId="41" fillId="24" borderId="1" xfId="0" applyFont="1" applyFill="1" applyBorder="1" applyAlignment="1">
      <alignment horizontal="left" vertical="center"/>
    </xf>
    <xf numFmtId="0" fontId="45" fillId="0" borderId="1" xfId="0" applyFont="1" applyBorder="1" applyAlignment="1">
      <alignment horizontal="justify" vertical="center" wrapText="1"/>
    </xf>
    <xf numFmtId="0" fontId="46" fillId="24" borderId="1" xfId="0" applyFont="1" applyFill="1" applyBorder="1" applyAlignment="1">
      <alignment horizontal="center" vertical="center" wrapText="1"/>
    </xf>
    <xf numFmtId="0" fontId="46" fillId="24" borderId="1" xfId="0" applyFont="1" applyFill="1" applyBorder="1" applyAlignment="1">
      <alignment vertical="center" wrapText="1"/>
    </xf>
    <xf numFmtId="0" fontId="44" fillId="0" borderId="1" xfId="0" applyFont="1" applyBorder="1" applyAlignment="1">
      <alignment horizontal="center" vertical="center"/>
    </xf>
    <xf numFmtId="0" fontId="44" fillId="0" borderId="1" xfId="0" applyFont="1" applyBorder="1"/>
    <xf numFmtId="0" fontId="47" fillId="0" borderId="1" xfId="0" applyFont="1" applyBorder="1" applyAlignment="1">
      <alignment horizontal="left" vertical="center" wrapText="1"/>
    </xf>
    <xf numFmtId="49" fontId="37" fillId="0" borderId="0" xfId="1" applyNumberFormat="1" applyFont="1" applyFill="1" applyBorder="1" applyAlignment="1" applyProtection="1">
      <alignment horizontal="center" wrapText="1"/>
      <protection locked="0"/>
    </xf>
    <xf numFmtId="0" fontId="52" fillId="10" borderId="1" xfId="2" applyFont="1" applyFill="1" applyBorder="1" applyAlignment="1" applyProtection="1">
      <alignment horizontal="center" vertical="center" wrapText="1"/>
      <protection locked="0"/>
    </xf>
    <xf numFmtId="0" fontId="52" fillId="0" borderId="0" xfId="2" applyFont="1" applyFill="1" applyBorder="1" applyAlignment="1" applyProtection="1">
      <alignment horizontal="center" vertical="center" wrapText="1"/>
      <protection locked="0"/>
    </xf>
    <xf numFmtId="49" fontId="37" fillId="0" borderId="0" xfId="1" applyNumberFormat="1" applyFont="1" applyFill="1" applyBorder="1" applyAlignment="1" applyProtection="1">
      <alignment vertical="top" wrapText="1"/>
      <protection locked="0"/>
    </xf>
    <xf numFmtId="1" fontId="37" fillId="0" borderId="0" xfId="1" applyNumberFormat="1" applyFont="1" applyFill="1" applyBorder="1" applyAlignment="1" applyProtection="1">
      <alignment horizontal="center" vertical="center" wrapText="1"/>
      <protection locked="0"/>
    </xf>
    <xf numFmtId="49" fontId="49" fillId="23" borderId="2" xfId="1" applyNumberFormat="1" applyFont="1" applyFill="1" applyBorder="1" applyAlignment="1" applyProtection="1">
      <alignment horizontal="center" vertical="center" wrapText="1"/>
    </xf>
    <xf numFmtId="49" fontId="49" fillId="0" borderId="0" xfId="1" applyNumberFormat="1" applyFont="1" applyFill="1" applyBorder="1" applyAlignment="1" applyProtection="1">
      <alignment horizontal="center" vertical="center" wrapText="1"/>
      <protection locked="0"/>
    </xf>
    <xf numFmtId="49" fontId="49" fillId="0" borderId="0" xfId="1" applyNumberFormat="1" applyFont="1" applyFill="1" applyBorder="1" applyAlignment="1" applyProtection="1">
      <alignment vertical="center" wrapText="1"/>
      <protection locked="0"/>
    </xf>
    <xf numFmtId="49" fontId="54" fillId="0" borderId="0" xfId="1" applyNumberFormat="1" applyFont="1" applyFill="1" applyBorder="1" applyAlignment="1" applyProtection="1">
      <alignment vertical="center" wrapText="1"/>
      <protection locked="0"/>
    </xf>
    <xf numFmtId="0" fontId="37" fillId="0" borderId="0" xfId="1" applyFont="1" applyFill="1" applyBorder="1" applyAlignment="1" applyProtection="1">
      <alignment wrapText="1"/>
      <protection locked="0"/>
    </xf>
    <xf numFmtId="0" fontId="52" fillId="10" borderId="4" xfId="2" applyFont="1" applyFill="1" applyBorder="1" applyAlignment="1" applyProtection="1">
      <alignment horizontal="center" vertical="center" wrapText="1"/>
      <protection locked="0"/>
    </xf>
    <xf numFmtId="49" fontId="34" fillId="23" borderId="3" xfId="1" applyNumberFormat="1" applyFont="1" applyFill="1" applyBorder="1" applyAlignment="1" applyProtection="1">
      <alignment horizontal="center" vertical="center" wrapText="1"/>
    </xf>
    <xf numFmtId="49" fontId="55" fillId="0" borderId="0" xfId="1" applyNumberFormat="1" applyFont="1" applyFill="1" applyBorder="1" applyAlignment="1" applyProtection="1">
      <alignment vertical="center" wrapText="1"/>
      <protection locked="0"/>
    </xf>
    <xf numFmtId="14" fontId="37" fillId="0" borderId="0" xfId="1" applyNumberFormat="1" applyFont="1" applyFill="1" applyBorder="1" applyAlignment="1" applyProtection="1">
      <alignment horizontal="center" vertical="center"/>
      <protection locked="0"/>
    </xf>
    <xf numFmtId="49" fontId="37" fillId="0" borderId="0" xfId="1" applyNumberFormat="1" applyFont="1" applyFill="1" applyBorder="1" applyAlignment="1" applyProtection="1">
      <alignment vertical="center" wrapText="1"/>
      <protection locked="0"/>
    </xf>
    <xf numFmtId="49" fontId="49" fillId="0" borderId="16" xfId="1" applyNumberFormat="1" applyFont="1" applyFill="1" applyBorder="1" applyAlignment="1" applyProtection="1">
      <alignment vertical="center" wrapText="1"/>
      <protection locked="0"/>
    </xf>
    <xf numFmtId="49" fontId="37" fillId="0" borderId="16" xfId="1" applyNumberFormat="1" applyFont="1" applyFill="1" applyBorder="1" applyAlignment="1" applyProtection="1">
      <alignment vertical="center" wrapText="1"/>
      <protection locked="0"/>
    </xf>
    <xf numFmtId="49" fontId="37" fillId="0" borderId="16" xfId="1" applyNumberFormat="1" applyFont="1" applyFill="1" applyBorder="1" applyAlignment="1" applyProtection="1">
      <alignment vertical="top" wrapText="1"/>
      <protection locked="0"/>
    </xf>
    <xf numFmtId="49" fontId="49" fillId="26" borderId="2" xfId="1" applyNumberFormat="1" applyFont="1" applyFill="1" applyBorder="1" applyAlignment="1" applyProtection="1">
      <alignment vertical="center" wrapText="1"/>
    </xf>
    <xf numFmtId="49" fontId="34" fillId="26" borderId="4" xfId="1" applyNumberFormat="1" applyFont="1" applyFill="1" applyBorder="1" applyAlignment="1" applyProtection="1">
      <alignment horizontal="center" vertical="center" wrapText="1"/>
    </xf>
    <xf numFmtId="0" fontId="34" fillId="26" borderId="1" xfId="1" applyFont="1" applyFill="1" applyBorder="1" applyAlignment="1" applyProtection="1">
      <alignment horizontal="center" textRotation="90" wrapText="1"/>
    </xf>
    <xf numFmtId="1" fontId="34" fillId="26" borderId="1" xfId="1" applyNumberFormat="1" applyFont="1" applyFill="1" applyBorder="1" applyAlignment="1" applyProtection="1">
      <alignment horizontal="center" vertical="center" wrapText="1"/>
    </xf>
    <xf numFmtId="0" fontId="58" fillId="10" borderId="4" xfId="2" applyFont="1" applyFill="1" applyBorder="1" applyAlignment="1" applyProtection="1">
      <alignment horizontal="center" vertical="center" wrapText="1"/>
    </xf>
    <xf numFmtId="1" fontId="34" fillId="10" borderId="4" xfId="1" applyNumberFormat="1" applyFont="1" applyFill="1" applyBorder="1" applyAlignment="1" applyProtection="1">
      <alignment horizontal="center" vertical="center" wrapText="1"/>
    </xf>
    <xf numFmtId="0" fontId="34" fillId="10" borderId="4" xfId="2" applyFont="1" applyFill="1" applyBorder="1" applyAlignment="1" applyProtection="1">
      <alignment horizontal="left" textRotation="90" wrapText="1"/>
    </xf>
    <xf numFmtId="0" fontId="58" fillId="28" borderId="4" xfId="2" applyFont="1" applyFill="1" applyBorder="1" applyAlignment="1" applyProtection="1">
      <alignment vertical="center" wrapText="1"/>
    </xf>
    <xf numFmtId="1" fontId="34" fillId="28" borderId="4" xfId="1" applyNumberFormat="1" applyFont="1" applyFill="1" applyBorder="1" applyAlignment="1" applyProtection="1">
      <alignment horizontal="center" vertical="center" wrapText="1"/>
    </xf>
    <xf numFmtId="0" fontId="34" fillId="28" borderId="4" xfId="2" applyFont="1" applyFill="1" applyBorder="1" applyAlignment="1" applyProtection="1">
      <alignment horizontal="left" textRotation="90" wrapText="1"/>
    </xf>
    <xf numFmtId="0" fontId="34" fillId="29" borderId="4" xfId="1" applyFont="1" applyFill="1" applyBorder="1" applyAlignment="1" applyProtection="1">
      <alignment horizontal="left" vertical="center" textRotation="90" wrapText="1"/>
    </xf>
    <xf numFmtId="0" fontId="34" fillId="29" borderId="33" xfId="1" applyFont="1" applyFill="1" applyBorder="1" applyAlignment="1" applyProtection="1">
      <alignment horizontal="left" vertical="center" textRotation="90" wrapText="1"/>
    </xf>
    <xf numFmtId="1" fontId="61" fillId="26" borderId="1" xfId="1" applyNumberFormat="1" applyFont="1" applyFill="1" applyBorder="1" applyAlignment="1" applyProtection="1">
      <alignment horizontal="center" vertical="center" wrapText="1"/>
    </xf>
    <xf numFmtId="0" fontId="61" fillId="26" borderId="1" xfId="1" applyNumberFormat="1" applyFont="1" applyFill="1" applyBorder="1" applyAlignment="1" applyProtection="1">
      <alignment horizontal="center" vertical="center" wrapText="1"/>
    </xf>
    <xf numFmtId="1" fontId="61" fillId="27" borderId="1" xfId="1" applyNumberFormat="1" applyFont="1" applyFill="1" applyBorder="1" applyAlignment="1" applyProtection="1">
      <alignment horizontal="center" vertical="center" wrapText="1"/>
    </xf>
    <xf numFmtId="1" fontId="61" fillId="28" borderId="1" xfId="1" applyNumberFormat="1" applyFont="1" applyFill="1" applyBorder="1" applyAlignment="1" applyProtection="1">
      <alignment horizontal="center" vertical="center" wrapText="1"/>
    </xf>
    <xf numFmtId="0" fontId="61" fillId="28" borderId="1" xfId="1" applyNumberFormat="1" applyFont="1" applyFill="1" applyBorder="1" applyAlignment="1" applyProtection="1">
      <alignment horizontal="center" vertical="center" wrapText="1"/>
    </xf>
    <xf numFmtId="0" fontId="61" fillId="29" borderId="1" xfId="1" applyFont="1" applyFill="1" applyBorder="1" applyAlignment="1" applyProtection="1">
      <alignment horizontal="center" vertical="center" wrapText="1"/>
    </xf>
    <xf numFmtId="1" fontId="37" fillId="0" borderId="1" xfId="1" applyNumberFormat="1" applyFont="1" applyFill="1" applyBorder="1" applyAlignment="1" applyProtection="1">
      <alignment horizontal="left" vertical="top" wrapText="1"/>
      <protection locked="0"/>
    </xf>
    <xf numFmtId="49" fontId="37" fillId="0" borderId="12" xfId="3" applyNumberFormat="1" applyFont="1" applyFill="1" applyBorder="1" applyAlignment="1">
      <alignment horizontal="left" vertical="top" wrapText="1"/>
    </xf>
    <xf numFmtId="49" fontId="37" fillId="0" borderId="1" xfId="1" applyNumberFormat="1" applyFont="1" applyFill="1" applyBorder="1" applyAlignment="1">
      <alignment horizontal="left" vertical="top" wrapText="1"/>
    </xf>
    <xf numFmtId="0" fontId="37" fillId="3" borderId="1" xfId="3" applyFont="1" applyFill="1" applyBorder="1" applyAlignment="1">
      <alignment horizontal="left" vertical="top" wrapText="1"/>
    </xf>
    <xf numFmtId="0" fontId="37" fillId="13" borderId="1" xfId="1" applyFont="1" applyFill="1" applyBorder="1" applyAlignment="1">
      <alignment horizontal="left" vertical="top" wrapText="1"/>
    </xf>
    <xf numFmtId="49" fontId="37" fillId="0" borderId="1" xfId="3" applyNumberFormat="1" applyFont="1" applyFill="1" applyBorder="1" applyAlignment="1">
      <alignment horizontal="left" vertical="top" wrapText="1"/>
    </xf>
    <xf numFmtId="0" fontId="37" fillId="0" borderId="1" xfId="1" applyFont="1" applyFill="1" applyBorder="1" applyAlignment="1" applyProtection="1">
      <alignment horizontal="left" vertical="top" wrapText="1"/>
      <protection locked="0"/>
    </xf>
    <xf numFmtId="0" fontId="37" fillId="0" borderId="1" xfId="3" applyFont="1" applyFill="1" applyBorder="1" applyAlignment="1">
      <alignment horizontal="left" vertical="top" wrapText="1"/>
    </xf>
    <xf numFmtId="0" fontId="37" fillId="30" borderId="1" xfId="3" applyFont="1" applyFill="1" applyBorder="1" applyAlignment="1">
      <alignment horizontal="left" vertical="top" wrapText="1"/>
    </xf>
    <xf numFmtId="1" fontId="37" fillId="24" borderId="1" xfId="1" applyNumberFormat="1" applyFont="1" applyFill="1" applyBorder="1" applyAlignment="1" applyProtection="1">
      <alignment horizontal="left" vertical="top" wrapText="1"/>
      <protection locked="0"/>
    </xf>
    <xf numFmtId="1" fontId="37" fillId="0" borderId="1" xfId="1" applyNumberFormat="1" applyFont="1" applyFill="1" applyBorder="1" applyAlignment="1">
      <alignment horizontal="left" vertical="top" wrapText="1"/>
    </xf>
    <xf numFmtId="0" fontId="37" fillId="0" borderId="1" xfId="1" applyFont="1" applyBorder="1" applyAlignment="1">
      <alignment horizontal="left" vertical="top" wrapText="1"/>
    </xf>
    <xf numFmtId="1" fontId="37" fillId="0" borderId="1" xfId="1" applyNumberFormat="1" applyFont="1" applyFill="1" applyBorder="1" applyAlignment="1" applyProtection="1">
      <alignment horizontal="left" vertical="top" wrapText="1" readingOrder="1"/>
      <protection locked="0"/>
    </xf>
    <xf numFmtId="1" fontId="63" fillId="0" borderId="1" xfId="1" applyNumberFormat="1" applyFont="1" applyFill="1" applyBorder="1" applyAlignment="1" applyProtection="1">
      <alignment horizontal="left" vertical="top" wrapText="1"/>
      <protection locked="0"/>
    </xf>
    <xf numFmtId="0" fontId="35" fillId="0" borderId="1" xfId="1" applyFont="1" applyFill="1" applyBorder="1" applyAlignment="1">
      <alignment horizontal="left" vertical="top" wrapText="1"/>
    </xf>
    <xf numFmtId="1" fontId="63" fillId="0" borderId="1" xfId="1" applyNumberFormat="1" applyFont="1" applyFill="1" applyBorder="1" applyAlignment="1">
      <alignment horizontal="left" vertical="top" wrapText="1"/>
    </xf>
    <xf numFmtId="0" fontId="37" fillId="0" borderId="1" xfId="3" applyNumberFormat="1" applyFont="1" applyFill="1" applyBorder="1" applyAlignment="1" applyProtection="1">
      <alignment horizontal="left" vertical="top" wrapText="1"/>
      <protection locked="0"/>
    </xf>
    <xf numFmtId="0" fontId="37" fillId="0" borderId="1" xfId="1" applyNumberFormat="1" applyFont="1" applyFill="1" applyBorder="1" applyAlignment="1" applyProtection="1">
      <alignment horizontal="left" vertical="top" wrapText="1"/>
      <protection locked="0"/>
    </xf>
    <xf numFmtId="1" fontId="37" fillId="23" borderId="3" xfId="1" applyNumberFormat="1" applyFont="1" applyFill="1" applyBorder="1" applyAlignment="1" applyProtection="1">
      <alignment horizontal="left" vertical="top" wrapText="1" readingOrder="1"/>
      <protection locked="0"/>
    </xf>
    <xf numFmtId="0" fontId="37" fillId="0" borderId="0" xfId="1" applyFont="1" applyFill="1" applyBorder="1" applyAlignment="1" applyProtection="1">
      <alignment horizontal="left" vertical="top" wrapText="1"/>
      <protection locked="0"/>
    </xf>
    <xf numFmtId="0" fontId="37" fillId="0" borderId="0" xfId="1" applyFont="1" applyFill="1" applyBorder="1" applyAlignment="1" applyProtection="1">
      <alignment horizontal="left" vertical="top" wrapText="1" readingOrder="1"/>
      <protection locked="0"/>
    </xf>
    <xf numFmtId="1" fontId="35" fillId="0" borderId="1" xfId="1" applyNumberFormat="1" applyFont="1" applyFill="1" applyBorder="1" applyAlignment="1" applyProtection="1">
      <alignment horizontal="left" vertical="top" wrapText="1"/>
      <protection locked="0"/>
    </xf>
    <xf numFmtId="49" fontId="35" fillId="0" borderId="12" xfId="3" applyNumberFormat="1" applyFont="1" applyFill="1" applyBorder="1" applyAlignment="1">
      <alignment horizontal="left" vertical="top" wrapText="1"/>
    </xf>
    <xf numFmtId="49" fontId="35" fillId="0" borderId="1" xfId="1" applyNumberFormat="1" applyFont="1" applyFill="1" applyBorder="1" applyAlignment="1">
      <alignment horizontal="left" vertical="top" wrapText="1"/>
    </xf>
    <xf numFmtId="0" fontId="35" fillId="3" borderId="1" xfId="3" applyFont="1" applyFill="1" applyBorder="1" applyAlignment="1">
      <alignment horizontal="left" vertical="top" wrapText="1"/>
    </xf>
    <xf numFmtId="49" fontId="35" fillId="0" borderId="1" xfId="3" applyNumberFormat="1" applyFont="1" applyFill="1" applyBorder="1" applyAlignment="1">
      <alignment horizontal="left" vertical="top" wrapText="1"/>
    </xf>
    <xf numFmtId="0" fontId="35" fillId="0" borderId="1" xfId="1" applyFont="1" applyFill="1" applyBorder="1" applyAlignment="1" applyProtection="1">
      <alignment horizontal="left" vertical="top" wrapText="1"/>
      <protection locked="0"/>
    </xf>
    <xf numFmtId="0" fontId="35" fillId="0" borderId="1" xfId="3" applyFont="1" applyFill="1" applyBorder="1" applyAlignment="1">
      <alignment horizontal="left" vertical="top" wrapText="1"/>
    </xf>
    <xf numFmtId="0" fontId="35" fillId="30" borderId="1" xfId="3" applyFont="1" applyFill="1" applyBorder="1" applyAlignment="1">
      <alignment horizontal="left" vertical="top" wrapText="1"/>
    </xf>
    <xf numFmtId="1" fontId="35" fillId="24" borderId="1" xfId="1" applyNumberFormat="1" applyFont="1" applyFill="1" applyBorder="1" applyAlignment="1" applyProtection="1">
      <alignment horizontal="left" vertical="top" wrapText="1"/>
      <protection locked="0"/>
    </xf>
    <xf numFmtId="1" fontId="35" fillId="0" borderId="1" xfId="1" applyNumberFormat="1" applyFont="1" applyFill="1" applyBorder="1" applyAlignment="1">
      <alignment horizontal="left" vertical="top" wrapText="1"/>
    </xf>
    <xf numFmtId="1" fontId="35" fillId="0" borderId="1" xfId="1" applyNumberFormat="1" applyFont="1" applyFill="1" applyBorder="1" applyAlignment="1" applyProtection="1">
      <alignment horizontal="left" vertical="top" wrapText="1" readingOrder="1"/>
      <protection locked="0"/>
    </xf>
    <xf numFmtId="0" fontId="35" fillId="0" borderId="1" xfId="3" applyNumberFormat="1" applyFont="1" applyFill="1" applyBorder="1" applyAlignment="1" applyProtection="1">
      <alignment horizontal="left" vertical="top" wrapText="1"/>
      <protection locked="0"/>
    </xf>
    <xf numFmtId="0" fontId="35" fillId="0" borderId="1" xfId="1" applyNumberFormat="1" applyFont="1" applyFill="1" applyBorder="1" applyAlignment="1" applyProtection="1">
      <alignment horizontal="left" vertical="top" wrapText="1"/>
      <protection locked="0"/>
    </xf>
    <xf numFmtId="1" fontId="35" fillId="23" borderId="3" xfId="1" applyNumberFormat="1" applyFont="1" applyFill="1" applyBorder="1" applyAlignment="1" applyProtection="1">
      <alignment horizontal="left" vertical="top" wrapText="1" readingOrder="1"/>
      <protection locked="0"/>
    </xf>
    <xf numFmtId="0" fontId="35" fillId="0" borderId="0" xfId="1" applyFont="1" applyFill="1" applyBorder="1" applyAlignment="1" applyProtection="1">
      <alignment horizontal="left" vertical="top" wrapText="1"/>
      <protection locked="0"/>
    </xf>
    <xf numFmtId="0" fontId="35" fillId="0" borderId="0" xfId="1" applyFont="1" applyFill="1" applyBorder="1" applyAlignment="1" applyProtection="1">
      <alignment horizontal="left" vertical="top" wrapText="1" readingOrder="1"/>
      <protection locked="0"/>
    </xf>
    <xf numFmtId="49" fontId="35" fillId="0" borderId="12" xfId="1" applyNumberFormat="1" applyFont="1" applyFill="1" applyBorder="1" applyAlignment="1">
      <alignment horizontal="left" vertical="top" wrapText="1"/>
    </xf>
    <xf numFmtId="0" fontId="35" fillId="13" borderId="1" xfId="1" applyFont="1" applyFill="1" applyBorder="1" applyAlignment="1">
      <alignment horizontal="left" vertical="top" wrapText="1"/>
    </xf>
    <xf numFmtId="1" fontId="35" fillId="30" borderId="1" xfId="1" applyNumberFormat="1" applyFont="1" applyFill="1" applyBorder="1" applyAlignment="1">
      <alignment horizontal="left" vertical="top" wrapText="1"/>
    </xf>
    <xf numFmtId="1" fontId="35" fillId="31" borderId="1" xfId="1" applyNumberFormat="1" applyFont="1" applyFill="1" applyBorder="1" applyAlignment="1">
      <alignment horizontal="left" vertical="top" wrapText="1"/>
    </xf>
    <xf numFmtId="0" fontId="35" fillId="0" borderId="1" xfId="1" applyFont="1" applyBorder="1" applyAlignment="1">
      <alignment horizontal="left" vertical="top" wrapText="1"/>
    </xf>
    <xf numFmtId="1" fontId="35" fillId="23" borderId="1" xfId="1" applyNumberFormat="1" applyFont="1" applyFill="1" applyBorder="1" applyAlignment="1" applyProtection="1">
      <alignment horizontal="left" vertical="top" wrapText="1" readingOrder="1"/>
      <protection locked="0"/>
    </xf>
    <xf numFmtId="1" fontId="37" fillId="30" borderId="1" xfId="1" applyNumberFormat="1" applyFont="1" applyFill="1" applyBorder="1" applyAlignment="1" applyProtection="1">
      <alignment horizontal="left" vertical="top" wrapText="1"/>
      <protection locked="0"/>
    </xf>
    <xf numFmtId="49" fontId="37" fillId="0" borderId="1" xfId="1" applyNumberFormat="1" applyFont="1" applyFill="1" applyBorder="1" applyAlignment="1" applyProtection="1">
      <alignment horizontal="left" vertical="top" wrapText="1"/>
      <protection locked="0"/>
    </xf>
    <xf numFmtId="1" fontId="37" fillId="0" borderId="2" xfId="1" applyNumberFormat="1" applyFont="1" applyFill="1" applyBorder="1" applyAlignment="1" applyProtection="1">
      <alignment horizontal="left" vertical="top" wrapText="1"/>
      <protection locked="0"/>
    </xf>
    <xf numFmtId="49" fontId="37" fillId="0" borderId="12" xfId="1" applyNumberFormat="1" applyFont="1" applyFill="1" applyBorder="1" applyAlignment="1" applyProtection="1">
      <alignment horizontal="left" vertical="top" wrapText="1"/>
      <protection locked="0"/>
    </xf>
    <xf numFmtId="1" fontId="35" fillId="0" borderId="2" xfId="1" applyNumberFormat="1" applyFont="1" applyFill="1" applyBorder="1" applyAlignment="1" applyProtection="1">
      <alignment horizontal="left" vertical="top" wrapText="1"/>
      <protection locked="0"/>
    </xf>
    <xf numFmtId="1" fontId="35" fillId="2" borderId="1" xfId="1" applyNumberFormat="1" applyFont="1" applyFill="1" applyBorder="1" applyAlignment="1">
      <alignment horizontal="left" vertical="top" wrapText="1"/>
    </xf>
    <xf numFmtId="0" fontId="64" fillId="0" borderId="0" xfId="1" applyFont="1" applyFill="1" applyBorder="1" applyAlignment="1" applyProtection="1">
      <alignment horizontal="left" vertical="top" wrapText="1"/>
      <protection locked="0"/>
    </xf>
    <xf numFmtId="49" fontId="35" fillId="3" borderId="1" xfId="3" applyNumberFormat="1" applyFont="1" applyFill="1" applyBorder="1" applyAlignment="1">
      <alignment horizontal="left" vertical="top" wrapText="1"/>
    </xf>
    <xf numFmtId="14" fontId="35" fillId="0" borderId="0" xfId="1" applyNumberFormat="1" applyFont="1" applyFill="1" applyBorder="1" applyAlignment="1" applyProtection="1">
      <alignment horizontal="left" vertical="top" wrapText="1"/>
      <protection locked="0"/>
    </xf>
    <xf numFmtId="49" fontId="35" fillId="0" borderId="2" xfId="1" applyNumberFormat="1" applyFont="1" applyFill="1" applyBorder="1" applyAlignment="1">
      <alignment horizontal="left" vertical="top" wrapText="1"/>
    </xf>
    <xf numFmtId="0" fontId="35" fillId="0" borderId="2" xfId="1" applyFont="1" applyFill="1" applyBorder="1" applyAlignment="1" applyProtection="1">
      <alignment horizontal="left" vertical="top" wrapText="1"/>
      <protection locked="0"/>
    </xf>
    <xf numFmtId="1" fontId="35" fillId="0" borderId="2" xfId="1" applyNumberFormat="1" applyFont="1" applyFill="1" applyBorder="1" applyAlignment="1">
      <alignment horizontal="left" vertical="top" wrapText="1"/>
    </xf>
    <xf numFmtId="0" fontId="37" fillId="0" borderId="1" xfId="1" applyFont="1" applyFill="1" applyBorder="1" applyAlignment="1">
      <alignment horizontal="left" vertical="top" wrapText="1"/>
    </xf>
    <xf numFmtId="0" fontId="35" fillId="0" borderId="2" xfId="1" applyFont="1" applyFill="1" applyBorder="1" applyAlignment="1">
      <alignment horizontal="left" vertical="top" wrapText="1"/>
    </xf>
    <xf numFmtId="49" fontId="35" fillId="0" borderId="27" xfId="1" applyNumberFormat="1" applyFont="1" applyFill="1" applyBorder="1" applyAlignment="1">
      <alignment horizontal="left" vertical="top" wrapText="1"/>
    </xf>
    <xf numFmtId="0" fontId="35" fillId="13" borderId="2" xfId="1" applyFont="1" applyFill="1" applyBorder="1" applyAlignment="1">
      <alignment horizontal="left" vertical="top" wrapText="1"/>
    </xf>
    <xf numFmtId="1" fontId="35" fillId="30" borderId="2" xfId="1" applyNumberFormat="1" applyFont="1" applyFill="1" applyBorder="1" applyAlignment="1">
      <alignment horizontal="left" vertical="top" wrapText="1"/>
    </xf>
    <xf numFmtId="1" fontId="35" fillId="24" borderId="2" xfId="1" applyNumberFormat="1" applyFont="1" applyFill="1" applyBorder="1" applyAlignment="1" applyProtection="1">
      <alignment horizontal="left" vertical="top" wrapText="1"/>
      <protection locked="0"/>
    </xf>
    <xf numFmtId="1" fontId="35" fillId="31" borderId="2" xfId="1" applyNumberFormat="1" applyFont="1" applyFill="1" applyBorder="1" applyAlignment="1">
      <alignment horizontal="left" vertical="top" wrapText="1"/>
    </xf>
    <xf numFmtId="0" fontId="35" fillId="0" borderId="2" xfId="1" applyFont="1" applyBorder="1" applyAlignment="1">
      <alignment horizontal="left" vertical="top" wrapText="1"/>
    </xf>
    <xf numFmtId="0" fontId="35" fillId="3" borderId="1" xfId="3" applyFont="1" applyFill="1" applyBorder="1" applyAlignment="1" applyProtection="1">
      <alignment horizontal="left" vertical="top" wrapText="1"/>
      <protection locked="0"/>
    </xf>
    <xf numFmtId="49" fontId="35" fillId="0" borderId="1" xfId="1" applyNumberFormat="1" applyFont="1" applyFill="1" applyBorder="1" applyAlignment="1" applyProtection="1">
      <alignment horizontal="left" vertical="top" wrapText="1"/>
      <protection locked="0"/>
    </xf>
    <xf numFmtId="1" fontId="35" fillId="30" borderId="1" xfId="3" applyNumberFormat="1" applyFont="1" applyFill="1" applyBorder="1" applyAlignment="1">
      <alignment horizontal="left" vertical="top" wrapText="1"/>
    </xf>
    <xf numFmtId="1" fontId="35" fillId="0" borderId="1" xfId="3" applyNumberFormat="1" applyFont="1" applyFill="1" applyBorder="1" applyAlignment="1">
      <alignment horizontal="left" vertical="top" wrapText="1"/>
    </xf>
    <xf numFmtId="0" fontId="35" fillId="0" borderId="1" xfId="3" quotePrefix="1" applyNumberFormat="1" applyFont="1" applyFill="1" applyBorder="1" applyAlignment="1">
      <alignment horizontal="left" vertical="top" wrapText="1"/>
    </xf>
    <xf numFmtId="14" fontId="35" fillId="0" borderId="1" xfId="1" applyNumberFormat="1" applyFont="1" applyFill="1" applyBorder="1" applyAlignment="1" applyProtection="1">
      <alignment horizontal="left" vertical="top" wrapText="1"/>
      <protection locked="0"/>
    </xf>
    <xf numFmtId="49" fontId="64" fillId="0" borderId="1" xfId="1" applyNumberFormat="1" applyFont="1" applyFill="1" applyBorder="1" applyAlignment="1">
      <alignment horizontal="left" vertical="top" wrapText="1"/>
    </xf>
    <xf numFmtId="0" fontId="64" fillId="0" borderId="1" xfId="1" applyFont="1" applyFill="1" applyBorder="1" applyAlignment="1" applyProtection="1">
      <alignment horizontal="left" vertical="top" wrapText="1"/>
      <protection locked="0"/>
    </xf>
    <xf numFmtId="1" fontId="64" fillId="0" borderId="1" xfId="1" applyNumberFormat="1" applyFont="1" applyFill="1" applyBorder="1" applyAlignment="1" applyProtection="1">
      <alignment horizontal="left" vertical="top" wrapText="1"/>
      <protection locked="0"/>
    </xf>
    <xf numFmtId="1" fontId="64" fillId="0" borderId="1" xfId="1" applyNumberFormat="1" applyFont="1" applyFill="1" applyBorder="1" applyAlignment="1">
      <alignment horizontal="left" vertical="top" wrapText="1"/>
    </xf>
    <xf numFmtId="14" fontId="64" fillId="0" borderId="1" xfId="1" applyNumberFormat="1" applyFont="1" applyFill="1" applyBorder="1" applyAlignment="1" applyProtection="1">
      <alignment horizontal="left" vertical="top" wrapText="1"/>
      <protection locked="0"/>
    </xf>
    <xf numFmtId="0" fontId="35" fillId="32" borderId="1" xfId="3" applyFont="1" applyFill="1" applyBorder="1" applyAlignment="1">
      <alignment horizontal="left" vertical="top" wrapText="1"/>
    </xf>
    <xf numFmtId="1" fontId="35" fillId="0" borderId="1" xfId="3" applyNumberFormat="1" applyFont="1" applyFill="1" applyBorder="1" applyAlignment="1" applyProtection="1">
      <alignment horizontal="left" vertical="top" wrapText="1"/>
      <protection locked="0"/>
    </xf>
    <xf numFmtId="0" fontId="35" fillId="0" borderId="1" xfId="3" applyFont="1" applyFill="1" applyBorder="1" applyAlignment="1" applyProtection="1">
      <alignment horizontal="left" vertical="top" wrapText="1"/>
      <protection locked="0"/>
    </xf>
    <xf numFmtId="0" fontId="37" fillId="0" borderId="2" xfId="1" applyFont="1" applyFill="1" applyBorder="1" applyAlignment="1" applyProtection="1">
      <alignment horizontal="left" vertical="top" wrapText="1"/>
      <protection locked="0"/>
    </xf>
    <xf numFmtId="1" fontId="37" fillId="0" borderId="2" xfId="1" applyNumberFormat="1" applyFont="1" applyFill="1" applyBorder="1" applyAlignment="1">
      <alignment horizontal="left" vertical="top" wrapText="1"/>
    </xf>
    <xf numFmtId="0" fontId="35" fillId="0" borderId="1" xfId="1" applyFont="1" applyBorder="1" applyAlignment="1" applyProtection="1">
      <alignment horizontal="left" vertical="top" wrapText="1"/>
      <protection locked="0"/>
    </xf>
    <xf numFmtId="0" fontId="35" fillId="0" borderId="1" xfId="1" applyNumberFormat="1" applyFont="1" applyFill="1" applyBorder="1" applyAlignment="1" applyProtection="1">
      <alignment horizontal="left" vertical="top" wrapText="1" shrinkToFit="1"/>
      <protection locked="0"/>
    </xf>
    <xf numFmtId="49" fontId="35" fillId="0" borderId="0" xfId="1" applyNumberFormat="1" applyFont="1" applyFill="1" applyBorder="1" applyAlignment="1" applyProtection="1">
      <alignment horizontal="center" wrapText="1"/>
      <protection locked="0"/>
    </xf>
    <xf numFmtId="49" fontId="35" fillId="0" borderId="0" xfId="1" applyNumberFormat="1" applyFont="1" applyFill="1" applyBorder="1" applyAlignment="1" applyProtection="1">
      <alignment wrapText="1"/>
      <protection locked="0"/>
    </xf>
    <xf numFmtId="0" fontId="35" fillId="0" borderId="0" xfId="1" applyFont="1" applyFill="1" applyBorder="1" applyAlignment="1" applyProtection="1">
      <alignment wrapText="1"/>
      <protection locked="0"/>
    </xf>
    <xf numFmtId="49" fontId="35" fillId="0" borderId="0" xfId="1" applyNumberFormat="1" applyFont="1" applyFill="1" applyBorder="1" applyAlignment="1" applyProtection="1">
      <alignment vertical="top" wrapText="1"/>
      <protection locked="0"/>
    </xf>
    <xf numFmtId="1" fontId="35" fillId="0" borderId="0" xfId="1" applyNumberFormat="1" applyFont="1" applyFill="1" applyBorder="1" applyAlignment="1" applyProtection="1">
      <alignment vertical="top" wrapText="1"/>
      <protection locked="0"/>
    </xf>
    <xf numFmtId="0" fontId="35" fillId="0" borderId="0" xfId="1" applyNumberFormat="1" applyFont="1" applyFill="1" applyBorder="1" applyAlignment="1" applyProtection="1">
      <alignment vertical="top" wrapText="1"/>
      <protection locked="0"/>
    </xf>
    <xf numFmtId="0" fontId="35" fillId="0" borderId="0" xfId="1" applyNumberFormat="1" applyFont="1" applyFill="1" applyBorder="1" applyAlignment="1" applyProtection="1">
      <alignment horizontal="center" vertical="center" wrapText="1"/>
      <protection locked="0"/>
    </xf>
    <xf numFmtId="49" fontId="37" fillId="0" borderId="0" xfId="1" applyNumberFormat="1" applyFont="1" applyFill="1" applyBorder="1" applyAlignment="1" applyProtection="1">
      <alignment wrapText="1"/>
      <protection locked="0"/>
    </xf>
    <xf numFmtId="1" fontId="37" fillId="0" borderId="0" xfId="1" applyNumberFormat="1" applyFont="1" applyFill="1" applyBorder="1" applyAlignment="1" applyProtection="1">
      <alignment vertical="top" wrapText="1"/>
      <protection locked="0"/>
    </xf>
    <xf numFmtId="0" fontId="37" fillId="0" borderId="0" xfId="1" applyNumberFormat="1" applyFont="1" applyFill="1" applyBorder="1" applyAlignment="1" applyProtection="1">
      <alignment vertical="top" wrapText="1"/>
      <protection locked="0"/>
    </xf>
    <xf numFmtId="0" fontId="37" fillId="0" borderId="0" xfId="1" applyNumberFormat="1" applyFont="1" applyFill="1" applyBorder="1" applyAlignment="1" applyProtection="1">
      <alignment horizontal="center" vertical="center" wrapText="1"/>
      <protection locked="0"/>
    </xf>
    <xf numFmtId="14" fontId="40" fillId="0" borderId="0" xfId="1" applyNumberFormat="1" applyFont="1" applyFill="1" applyBorder="1" applyAlignment="1" applyProtection="1">
      <alignment horizontal="center" vertical="center"/>
      <protection locked="0"/>
    </xf>
    <xf numFmtId="1" fontId="37" fillId="0" borderId="1" xfId="1" applyNumberFormat="1" applyFont="1" applyFill="1" applyBorder="1" applyAlignment="1" applyProtection="1">
      <alignment horizontal="center" vertical="center" wrapText="1"/>
      <protection locked="0"/>
    </xf>
    <xf numFmtId="49" fontId="68" fillId="0" borderId="12" xfId="1" applyNumberFormat="1" applyFont="1" applyFill="1" applyBorder="1" applyAlignment="1">
      <alignment horizontal="center" vertical="center" wrapText="1"/>
    </xf>
    <xf numFmtId="49" fontId="68" fillId="0" borderId="1" xfId="3" quotePrefix="1" applyNumberFormat="1" applyFont="1" applyFill="1" applyBorder="1" applyAlignment="1">
      <alignment horizontal="left" vertical="center" wrapText="1"/>
    </xf>
    <xf numFmtId="0" fontId="68" fillId="0" borderId="1" xfId="1" applyFont="1" applyFill="1" applyBorder="1" applyAlignment="1">
      <alignment vertical="center" wrapText="1"/>
    </xf>
    <xf numFmtId="49" fontId="68" fillId="0" borderId="1" xfId="1" applyNumberFormat="1" applyFont="1" applyFill="1" applyBorder="1" applyAlignment="1">
      <alignment horizontal="center" vertical="center" wrapText="1"/>
    </xf>
    <xf numFmtId="0" fontId="68" fillId="0" borderId="1" xfId="1" applyFont="1" applyFill="1" applyBorder="1" applyAlignment="1" applyProtection="1">
      <alignment horizontal="center" vertical="center" wrapText="1"/>
      <protection locked="0"/>
    </xf>
    <xf numFmtId="49" fontId="68" fillId="0" borderId="1" xfId="1" applyNumberFormat="1" applyFont="1" applyFill="1" applyBorder="1" applyAlignment="1" applyProtection="1">
      <alignment horizontal="center" vertical="center" wrapText="1"/>
      <protection locked="0"/>
    </xf>
    <xf numFmtId="0" fontId="68" fillId="0" borderId="1" xfId="3" applyFont="1" applyFill="1" applyBorder="1" applyAlignment="1">
      <alignment horizontal="center" vertical="center" wrapText="1"/>
    </xf>
    <xf numFmtId="1" fontId="68" fillId="0" borderId="1" xfId="3" applyNumberFormat="1" applyFont="1" applyFill="1" applyBorder="1" applyAlignment="1">
      <alignment horizontal="center" vertical="center" wrapText="1"/>
    </xf>
    <xf numFmtId="1" fontId="68" fillId="0" borderId="1" xfId="1" applyNumberFormat="1" applyFont="1" applyFill="1" applyBorder="1" applyAlignment="1" applyProtection="1">
      <alignment horizontal="center" vertical="center" wrapText="1"/>
      <protection locked="0"/>
    </xf>
    <xf numFmtId="1" fontId="68" fillId="0" borderId="1" xfId="1" applyNumberFormat="1" applyFont="1" applyFill="1" applyBorder="1" applyAlignment="1">
      <alignment horizontal="center" vertical="center" wrapText="1"/>
    </xf>
    <xf numFmtId="0" fontId="68" fillId="0" borderId="1" xfId="1" quotePrefix="1" applyNumberFormat="1" applyFont="1" applyFill="1" applyBorder="1" applyAlignment="1" applyProtection="1">
      <alignment horizontal="left" vertical="center" wrapText="1"/>
      <protection locked="0"/>
    </xf>
    <xf numFmtId="1" fontId="68" fillId="0" borderId="1" xfId="1" applyNumberFormat="1" applyFont="1" applyFill="1" applyBorder="1" applyAlignment="1">
      <alignment horizontal="left" vertical="center" wrapText="1"/>
    </xf>
    <xf numFmtId="0" fontId="68" fillId="0" borderId="1" xfId="1" applyFont="1" applyFill="1" applyBorder="1" applyAlignment="1">
      <alignment horizontal="center" vertical="center" wrapText="1"/>
    </xf>
    <xf numFmtId="0" fontId="68" fillId="0" borderId="1" xfId="1" applyNumberFormat="1" applyFont="1" applyFill="1" applyBorder="1" applyAlignment="1" applyProtection="1">
      <alignment horizontal="center" vertical="center" wrapText="1"/>
      <protection locked="0"/>
    </xf>
    <xf numFmtId="1" fontId="68" fillId="0" borderId="1" xfId="1" applyNumberFormat="1" applyFont="1" applyFill="1" applyBorder="1" applyAlignment="1" applyProtection="1">
      <alignment vertical="center" wrapText="1"/>
      <protection locked="0"/>
    </xf>
    <xf numFmtId="1" fontId="68" fillId="0" borderId="1" xfId="1" applyNumberFormat="1" applyFont="1" applyFill="1" applyBorder="1" applyAlignment="1" applyProtection="1">
      <alignment horizontal="left" vertical="center" wrapText="1"/>
      <protection locked="0"/>
    </xf>
    <xf numFmtId="0" fontId="68" fillId="0" borderId="1" xfId="1" applyFont="1" applyFill="1" applyBorder="1" applyAlignment="1" applyProtection="1">
      <alignment horizontal="left" vertical="center" wrapText="1"/>
      <protection locked="0"/>
    </xf>
    <xf numFmtId="9" fontId="37" fillId="0" borderId="0" xfId="4" applyFont="1" applyFill="1" applyBorder="1" applyAlignment="1" applyProtection="1">
      <alignment vertical="center" wrapText="1"/>
      <protection locked="0"/>
    </xf>
    <xf numFmtId="9" fontId="37" fillId="0" borderId="12" xfId="4" applyFont="1" applyFill="1" applyBorder="1" applyAlignment="1">
      <alignment horizontal="center" vertical="center" wrapText="1"/>
    </xf>
    <xf numFmtId="9" fontId="37" fillId="0" borderId="1" xfId="4" applyFont="1" applyFill="1" applyBorder="1" applyAlignment="1">
      <alignment horizontal="left" vertical="center" wrapText="1"/>
    </xf>
    <xf numFmtId="9" fontId="37" fillId="0" borderId="1" xfId="4" applyFont="1" applyFill="1" applyBorder="1" applyAlignment="1" applyProtection="1">
      <alignment vertical="center" wrapText="1"/>
      <protection locked="0"/>
    </xf>
    <xf numFmtId="9" fontId="63" fillId="0" borderId="1" xfId="4" applyFont="1" applyFill="1" applyBorder="1" applyAlignment="1">
      <alignment horizontal="center" vertical="center" wrapText="1"/>
    </xf>
    <xf numFmtId="9" fontId="63" fillId="0" borderId="1" xfId="4" applyFont="1" applyFill="1" applyBorder="1" applyAlignment="1" applyProtection="1">
      <alignment horizontal="center" vertical="center" wrapText="1"/>
      <protection locked="0"/>
    </xf>
    <xf numFmtId="9" fontId="37" fillId="0" borderId="1" xfId="4" applyFont="1" applyFill="1" applyBorder="1" applyAlignment="1" applyProtection="1">
      <alignment horizontal="center" vertical="center" wrapText="1"/>
      <protection locked="0"/>
    </xf>
    <xf numFmtId="49" fontId="63" fillId="0" borderId="1" xfId="1" applyNumberFormat="1" applyFont="1" applyFill="1" applyBorder="1" applyAlignment="1" applyProtection="1">
      <alignment horizontal="center" vertical="center" wrapText="1"/>
      <protection locked="0"/>
    </xf>
    <xf numFmtId="9" fontId="37" fillId="24" borderId="1" xfId="4" applyFont="1" applyFill="1" applyBorder="1" applyAlignment="1">
      <alignment horizontal="center" vertical="center" wrapText="1"/>
    </xf>
    <xf numFmtId="9" fontId="37" fillId="24" borderId="1" xfId="4" applyFont="1" applyFill="1" applyBorder="1" applyAlignment="1">
      <alignment horizontal="left" vertical="center" wrapText="1"/>
    </xf>
    <xf numFmtId="9" fontId="37" fillId="0" borderId="1" xfId="4" applyFont="1" applyFill="1" applyBorder="1" applyAlignment="1">
      <alignment horizontal="center" vertical="center" wrapText="1"/>
    </xf>
    <xf numFmtId="0" fontId="37" fillId="24" borderId="0" xfId="1" applyFont="1" applyFill="1" applyBorder="1" applyAlignment="1" applyProtection="1">
      <alignment vertical="center" wrapText="1"/>
      <protection locked="0"/>
    </xf>
    <xf numFmtId="49" fontId="37" fillId="24" borderId="12" xfId="1" applyNumberFormat="1" applyFont="1" applyFill="1" applyBorder="1" applyAlignment="1">
      <alignment horizontal="center" vertical="center" wrapText="1"/>
    </xf>
    <xf numFmtId="0" fontId="37" fillId="24" borderId="1" xfId="1" applyFont="1" applyFill="1" applyBorder="1" applyAlignment="1">
      <alignment horizontal="left" vertical="center" wrapText="1"/>
    </xf>
    <xf numFmtId="49" fontId="37" fillId="24" borderId="1" xfId="1" applyNumberFormat="1" applyFont="1" applyFill="1" applyBorder="1" applyAlignment="1">
      <alignment horizontal="left" vertical="center" wrapText="1"/>
    </xf>
    <xf numFmtId="49" fontId="37" fillId="24" borderId="1" xfId="1" applyNumberFormat="1" applyFont="1" applyFill="1" applyBorder="1" applyAlignment="1">
      <alignment horizontal="center" vertical="center" wrapText="1"/>
    </xf>
    <xf numFmtId="0" fontId="37" fillId="24" borderId="1" xfId="1" applyFont="1" applyFill="1" applyBorder="1" applyAlignment="1" applyProtection="1">
      <alignment horizontal="center" vertical="center" wrapText="1"/>
      <protection locked="0"/>
    </xf>
    <xf numFmtId="49" fontId="37" fillId="24" borderId="1" xfId="1" applyNumberFormat="1" applyFont="1" applyFill="1" applyBorder="1" applyAlignment="1" applyProtection="1">
      <alignment horizontal="center" vertical="center" wrapText="1"/>
      <protection locked="0"/>
    </xf>
    <xf numFmtId="1" fontId="37" fillId="24" borderId="1" xfId="1" applyNumberFormat="1" applyFont="1" applyFill="1" applyBorder="1" applyAlignment="1">
      <alignment horizontal="center" vertical="center" wrapText="1"/>
    </xf>
    <xf numFmtId="1" fontId="37" fillId="24" borderId="1" xfId="1" applyNumberFormat="1" applyFont="1" applyFill="1" applyBorder="1" applyAlignment="1" applyProtection="1">
      <alignment horizontal="center" vertical="center" wrapText="1"/>
      <protection locked="0"/>
    </xf>
    <xf numFmtId="49" fontId="37" fillId="24" borderId="1" xfId="3" quotePrefix="1" applyNumberFormat="1" applyFont="1" applyFill="1" applyBorder="1" applyAlignment="1">
      <alignment horizontal="left" vertical="center" wrapText="1"/>
    </xf>
    <xf numFmtId="1" fontId="37" fillId="0" borderId="1" xfId="1" applyNumberFormat="1" applyFont="1" applyFill="1" applyBorder="1" applyAlignment="1">
      <alignment horizontal="center" vertical="center" wrapText="1"/>
    </xf>
    <xf numFmtId="1" fontId="37" fillId="24" borderId="1" xfId="3" applyNumberFormat="1" applyFont="1" applyFill="1" applyBorder="1" applyAlignment="1">
      <alignment horizontal="center" vertical="center" wrapText="1"/>
    </xf>
    <xf numFmtId="1" fontId="37" fillId="24" borderId="1" xfId="3" quotePrefix="1" applyNumberFormat="1" applyFont="1" applyFill="1" applyBorder="1" applyAlignment="1">
      <alignment horizontal="left" vertical="center" wrapText="1"/>
    </xf>
    <xf numFmtId="1" fontId="37" fillId="0" borderId="1" xfId="1" applyNumberFormat="1" applyFont="1" applyFill="1" applyBorder="1" applyAlignment="1">
      <alignment horizontal="left" vertical="center" wrapText="1"/>
    </xf>
    <xf numFmtId="0" fontId="37" fillId="24" borderId="1" xfId="1" applyFont="1" applyFill="1" applyBorder="1" applyAlignment="1" applyProtection="1">
      <alignment vertical="center" wrapText="1"/>
      <protection locked="0"/>
    </xf>
    <xf numFmtId="0" fontId="37" fillId="0" borderId="0" xfId="1" applyFont="1" applyFill="1" applyBorder="1" applyAlignment="1" applyProtection="1">
      <alignment horizontal="left" vertical="center" wrapText="1"/>
      <protection locked="0"/>
    </xf>
    <xf numFmtId="49" fontId="37" fillId="0" borderId="12" xfId="3" applyNumberFormat="1" applyFont="1" applyFill="1" applyBorder="1" applyAlignment="1">
      <alignment horizontal="center" vertical="center" wrapText="1"/>
    </xf>
    <xf numFmtId="49" fontId="37" fillId="0" borderId="1" xfId="3" applyNumberFormat="1" applyFont="1" applyFill="1" applyBorder="1" applyAlignment="1">
      <alignment horizontal="left" vertical="center" wrapText="1"/>
    </xf>
    <xf numFmtId="0" fontId="37" fillId="0" borderId="1" xfId="3" applyFont="1" applyFill="1" applyBorder="1" applyAlignment="1">
      <alignment horizontal="left" vertical="center" wrapText="1"/>
    </xf>
    <xf numFmtId="49" fontId="37" fillId="0" borderId="1" xfId="3" applyNumberFormat="1" applyFont="1" applyFill="1" applyBorder="1" applyAlignment="1">
      <alignment horizontal="center" vertical="center" wrapText="1"/>
    </xf>
    <xf numFmtId="0" fontId="37" fillId="0" borderId="1" xfId="1" applyFont="1" applyFill="1" applyBorder="1" applyAlignment="1" applyProtection="1">
      <alignment horizontal="center" vertical="center" wrapText="1"/>
      <protection locked="0"/>
    </xf>
    <xf numFmtId="49" fontId="37" fillId="0" borderId="1" xfId="1" applyNumberFormat="1" applyFont="1" applyFill="1" applyBorder="1" applyAlignment="1" applyProtection="1">
      <alignment horizontal="center" vertical="center" wrapText="1"/>
      <protection locked="0"/>
    </xf>
    <xf numFmtId="0" fontId="37" fillId="0" borderId="1" xfId="3" applyFont="1" applyFill="1" applyBorder="1" applyAlignment="1">
      <alignment horizontal="center" vertical="center" wrapText="1"/>
    </xf>
    <xf numFmtId="0" fontId="37" fillId="0" borderId="1" xfId="3" applyNumberFormat="1" applyFont="1" applyFill="1" applyBorder="1" applyAlignment="1" applyProtection="1">
      <alignment horizontal="left" vertical="center" wrapText="1"/>
      <protection locked="0"/>
    </xf>
    <xf numFmtId="0" fontId="37" fillId="0" borderId="1" xfId="1" applyNumberFormat="1" applyFont="1" applyFill="1" applyBorder="1" applyAlignment="1" applyProtection="1">
      <alignment horizontal="center" vertical="center" wrapText="1"/>
      <protection locked="0"/>
    </xf>
    <xf numFmtId="0" fontId="37" fillId="0" borderId="1" xfId="1" applyNumberFormat="1" applyFont="1" applyFill="1" applyBorder="1" applyAlignment="1" applyProtection="1">
      <alignment horizontal="left" vertical="center" wrapText="1"/>
      <protection locked="0"/>
    </xf>
    <xf numFmtId="1" fontId="37" fillId="0" borderId="1" xfId="1" applyNumberFormat="1" applyFont="1" applyFill="1" applyBorder="1" applyAlignment="1" applyProtection="1">
      <alignment horizontal="left" vertical="center" wrapText="1"/>
      <protection locked="0"/>
    </xf>
    <xf numFmtId="0" fontId="37" fillId="0" borderId="1" xfId="1" applyFont="1" applyFill="1" applyBorder="1" applyAlignment="1" applyProtection="1">
      <alignment horizontal="left" vertical="center" wrapText="1"/>
      <protection locked="0"/>
    </xf>
    <xf numFmtId="14" fontId="37" fillId="0" borderId="1" xfId="1" applyNumberFormat="1" applyFont="1" applyFill="1" applyBorder="1" applyAlignment="1" applyProtection="1">
      <alignment horizontal="left" vertical="center" wrapText="1"/>
      <protection locked="0"/>
    </xf>
    <xf numFmtId="49" fontId="37" fillId="0" borderId="1" xfId="1" applyNumberFormat="1" applyFont="1" applyFill="1" applyBorder="1" applyAlignment="1">
      <alignment horizontal="left" vertical="center" wrapText="1"/>
    </xf>
    <xf numFmtId="0" fontId="37" fillId="3" borderId="1" xfId="3" applyFont="1" applyFill="1" applyBorder="1" applyAlignment="1">
      <alignment vertical="top" wrapText="1"/>
    </xf>
    <xf numFmtId="0" fontId="37" fillId="13" borderId="1" xfId="1" applyFont="1" applyFill="1" applyBorder="1" applyAlignment="1">
      <alignment vertical="top" wrapText="1"/>
    </xf>
    <xf numFmtId="0" fontId="37" fillId="30" borderId="1" xfId="3" applyFont="1" applyFill="1" applyBorder="1" applyAlignment="1">
      <alignment horizontal="center" vertical="center" wrapText="1"/>
    </xf>
    <xf numFmtId="0" fontId="37" fillId="0" borderId="1" xfId="1" applyFont="1" applyBorder="1" applyAlignment="1">
      <alignment vertical="top" wrapText="1"/>
    </xf>
    <xf numFmtId="0" fontId="45" fillId="0" borderId="0" xfId="1" applyFont="1" applyFill="1" applyBorder="1" applyAlignment="1" applyProtection="1">
      <alignment horizontal="left" vertical="center" wrapText="1"/>
      <protection locked="0"/>
    </xf>
    <xf numFmtId="1" fontId="45" fillId="0" borderId="1" xfId="1" applyNumberFormat="1" applyFont="1" applyFill="1" applyBorder="1" applyAlignment="1" applyProtection="1">
      <alignment horizontal="center" vertical="center" wrapText="1"/>
      <protection locked="0"/>
    </xf>
    <xf numFmtId="49" fontId="45" fillId="0" borderId="12" xfId="3" applyNumberFormat="1" applyFont="1" applyFill="1" applyBorder="1" applyAlignment="1">
      <alignment horizontal="center" vertical="center" wrapText="1"/>
    </xf>
    <xf numFmtId="49" fontId="45" fillId="0" borderId="1" xfId="1" applyNumberFormat="1" applyFont="1" applyFill="1" applyBorder="1" applyAlignment="1">
      <alignment horizontal="left" vertical="center" wrapText="1"/>
    </xf>
    <xf numFmtId="0" fontId="45" fillId="3" borderId="1" xfId="3" applyFont="1" applyFill="1" applyBorder="1" applyAlignment="1">
      <alignment vertical="top" wrapText="1"/>
    </xf>
    <xf numFmtId="0" fontId="45" fillId="13" borderId="1" xfId="1" applyFont="1" applyFill="1" applyBorder="1" applyAlignment="1">
      <alignment vertical="top" wrapText="1"/>
    </xf>
    <xf numFmtId="49" fontId="45" fillId="0" borderId="1" xfId="3" applyNumberFormat="1" applyFont="1" applyFill="1" applyBorder="1" applyAlignment="1">
      <alignment horizontal="center" vertical="center" wrapText="1"/>
    </xf>
    <xf numFmtId="0" fontId="45" fillId="0" borderId="1" xfId="1" applyFont="1" applyFill="1" applyBorder="1" applyAlignment="1" applyProtection="1">
      <alignment horizontal="center" vertical="center" wrapText="1"/>
      <protection locked="0"/>
    </xf>
    <xf numFmtId="0" fontId="45" fillId="0" borderId="1" xfId="3" applyFont="1" applyFill="1" applyBorder="1" applyAlignment="1">
      <alignment horizontal="center" vertical="center" wrapText="1"/>
    </xf>
    <xf numFmtId="0" fontId="45" fillId="30" borderId="1" xfId="3" applyFont="1" applyFill="1" applyBorder="1" applyAlignment="1">
      <alignment horizontal="center" vertical="center" wrapText="1"/>
    </xf>
    <xf numFmtId="1" fontId="45" fillId="0" borderId="1" xfId="1" applyNumberFormat="1" applyFont="1" applyFill="1" applyBorder="1" applyAlignment="1">
      <alignment horizontal="center" vertical="center" wrapText="1"/>
    </xf>
    <xf numFmtId="0" fontId="45" fillId="0" borderId="1" xfId="1" applyFont="1" applyBorder="1" applyAlignment="1">
      <alignment vertical="top" wrapText="1"/>
    </xf>
    <xf numFmtId="1" fontId="45" fillId="0" borderId="1" xfId="1" applyNumberFormat="1" applyFont="1" applyFill="1" applyBorder="1" applyAlignment="1">
      <alignment horizontal="left" vertical="center" wrapText="1"/>
    </xf>
    <xf numFmtId="0" fontId="45" fillId="0" borderId="1" xfId="1" applyNumberFormat="1" applyFont="1" applyFill="1" applyBorder="1" applyAlignment="1" applyProtection="1">
      <alignment horizontal="center" vertical="center" wrapText="1"/>
      <protection locked="0"/>
    </xf>
    <xf numFmtId="0" fontId="45" fillId="0" borderId="1" xfId="3" applyNumberFormat="1" applyFont="1" applyFill="1" applyBorder="1" applyAlignment="1" applyProtection="1">
      <alignment horizontal="left" vertical="center" wrapText="1"/>
      <protection locked="0"/>
    </xf>
    <xf numFmtId="1" fontId="45" fillId="0" borderId="1" xfId="1" applyNumberFormat="1" applyFont="1" applyFill="1" applyBorder="1" applyAlignment="1" applyProtection="1">
      <alignment horizontal="left" vertical="center" wrapText="1"/>
      <protection locked="0"/>
    </xf>
    <xf numFmtId="0" fontId="45" fillId="0" borderId="1" xfId="1" applyFont="1" applyFill="1" applyBorder="1" applyAlignment="1" applyProtection="1">
      <alignment horizontal="left" vertical="center" wrapText="1"/>
      <protection locked="0"/>
    </xf>
    <xf numFmtId="49" fontId="37" fillId="0" borderId="12" xfId="1" applyNumberFormat="1" applyFont="1" applyFill="1" applyBorder="1" applyAlignment="1">
      <alignment horizontal="center" vertical="center" wrapText="1"/>
    </xf>
    <xf numFmtId="0" fontId="37" fillId="0" borderId="1" xfId="1" applyFont="1" applyFill="1" applyBorder="1" applyAlignment="1">
      <alignment vertical="center" wrapText="1"/>
    </xf>
    <xf numFmtId="0" fontId="37" fillId="0" borderId="1" xfId="1" applyFont="1" applyFill="1" applyBorder="1" applyAlignment="1">
      <alignment horizontal="left" vertical="center" wrapText="1"/>
    </xf>
    <xf numFmtId="49" fontId="37" fillId="0" borderId="1" xfId="1" applyNumberFormat="1" applyFont="1" applyFill="1" applyBorder="1" applyAlignment="1">
      <alignment horizontal="center" vertical="center" wrapText="1"/>
    </xf>
    <xf numFmtId="1" fontId="37" fillId="0" borderId="1" xfId="3" quotePrefix="1" applyNumberFormat="1" applyFont="1" applyFill="1" applyBorder="1" applyAlignment="1">
      <alignment horizontal="left" vertical="center" wrapText="1"/>
    </xf>
    <xf numFmtId="49" fontId="37" fillId="0" borderId="1" xfId="3" applyNumberFormat="1" applyFont="1" applyFill="1" applyBorder="1" applyAlignment="1">
      <alignment vertical="center" wrapText="1"/>
    </xf>
    <xf numFmtId="1" fontId="37" fillId="0" borderId="1" xfId="1" applyNumberFormat="1" applyFont="1" applyFill="1" applyBorder="1" applyAlignment="1">
      <alignment vertical="center" wrapText="1"/>
    </xf>
    <xf numFmtId="1" fontId="37" fillId="0" borderId="1" xfId="1" applyNumberFormat="1" applyFont="1" applyFill="1" applyBorder="1" applyAlignment="1" applyProtection="1">
      <alignment vertical="center" wrapText="1"/>
      <protection locked="0"/>
    </xf>
    <xf numFmtId="0" fontId="63" fillId="0" borderId="0" xfId="1" applyFont="1" applyFill="1" applyBorder="1" applyAlignment="1" applyProtection="1">
      <alignment horizontal="left" vertical="center" wrapText="1"/>
      <protection locked="0"/>
    </xf>
    <xf numFmtId="9" fontId="37" fillId="0" borderId="0" xfId="4" applyFont="1" applyFill="1" applyBorder="1" applyAlignment="1" applyProtection="1">
      <alignment horizontal="left" vertical="center" wrapText="1"/>
      <protection locked="0"/>
    </xf>
    <xf numFmtId="0" fontId="37" fillId="0" borderId="1" xfId="1" quotePrefix="1" applyFont="1" applyFill="1" applyBorder="1" applyAlignment="1">
      <alignment horizontal="left" vertical="center" wrapText="1"/>
    </xf>
    <xf numFmtId="1" fontId="63" fillId="0" borderId="1" xfId="1" applyNumberFormat="1" applyFont="1" applyFill="1" applyBorder="1" applyAlignment="1">
      <alignment horizontal="center" vertical="center" wrapText="1"/>
    </xf>
    <xf numFmtId="1" fontId="63" fillId="0" borderId="1" xfId="1" applyNumberFormat="1" applyFont="1" applyFill="1" applyBorder="1" applyAlignment="1" applyProtection="1">
      <alignment horizontal="center" vertical="center" wrapText="1"/>
      <protection locked="0"/>
    </xf>
    <xf numFmtId="0" fontId="63" fillId="0" borderId="1" xfId="1" applyFont="1" applyFill="1" applyBorder="1" applyAlignment="1" applyProtection="1">
      <alignment horizontal="left" vertical="center" wrapText="1"/>
      <protection locked="0"/>
    </xf>
    <xf numFmtId="0" fontId="63" fillId="0" borderId="1" xfId="1" applyFont="1" applyFill="1" applyBorder="1" applyAlignment="1" applyProtection="1">
      <alignment horizontal="center" vertical="center" wrapText="1"/>
      <protection locked="0"/>
    </xf>
    <xf numFmtId="1" fontId="63" fillId="0" borderId="1" xfId="1" applyNumberFormat="1" applyFont="1" applyFill="1" applyBorder="1" applyAlignment="1">
      <alignment horizontal="left" vertical="center" wrapText="1"/>
    </xf>
    <xf numFmtId="0" fontId="63" fillId="0" borderId="1" xfId="1" applyNumberFormat="1" applyFont="1" applyFill="1" applyBorder="1" applyAlignment="1" applyProtection="1">
      <alignment horizontal="center" vertical="center" wrapText="1"/>
      <protection locked="0"/>
    </xf>
    <xf numFmtId="1" fontId="70" fillId="0" borderId="1" xfId="1" applyNumberFormat="1" applyFont="1" applyFill="1" applyBorder="1" applyAlignment="1">
      <alignment horizontal="left" vertical="center" wrapText="1"/>
    </xf>
    <xf numFmtId="14" fontId="40" fillId="0" borderId="1" xfId="1" applyNumberFormat="1" applyFont="1" applyFill="1" applyBorder="1" applyAlignment="1" applyProtection="1">
      <alignment horizontal="left" vertical="center" wrapText="1"/>
      <protection locked="0"/>
    </xf>
    <xf numFmtId="0" fontId="40" fillId="0" borderId="1" xfId="1" applyFont="1" applyFill="1" applyBorder="1" applyAlignment="1" applyProtection="1">
      <alignment horizontal="left" vertical="center" wrapText="1"/>
      <protection locked="0"/>
    </xf>
    <xf numFmtId="0" fontId="37" fillId="0" borderId="1" xfId="1" applyFont="1" applyBorder="1" applyAlignment="1">
      <alignment vertical="center" wrapText="1"/>
    </xf>
    <xf numFmtId="1" fontId="37" fillId="0" borderId="1" xfId="1" quotePrefix="1" applyNumberFormat="1" applyFont="1" applyFill="1" applyBorder="1" applyAlignment="1">
      <alignment horizontal="left" vertical="center" wrapText="1"/>
    </xf>
    <xf numFmtId="0" fontId="37" fillId="0" borderId="1" xfId="1" applyFont="1" applyBorder="1" applyAlignment="1">
      <alignment horizontal="left" vertical="center"/>
    </xf>
    <xf numFmtId="0" fontId="68" fillId="0" borderId="0" xfId="1" applyFont="1" applyFill="1" applyBorder="1" applyAlignment="1" applyProtection="1">
      <alignment horizontal="left" vertical="center" wrapText="1"/>
      <protection locked="0"/>
    </xf>
    <xf numFmtId="0" fontId="71" fillId="0" borderId="0" xfId="1" applyFont="1" applyFill="1" applyBorder="1" applyAlignment="1" applyProtection="1">
      <alignment horizontal="left" vertical="center" wrapText="1"/>
      <protection locked="0"/>
    </xf>
    <xf numFmtId="0" fontId="37" fillId="0" borderId="1" xfId="1" applyFont="1" applyFill="1" applyBorder="1" applyAlignment="1" applyProtection="1">
      <alignment vertical="center" wrapText="1"/>
      <protection locked="0"/>
    </xf>
    <xf numFmtId="9" fontId="37" fillId="0" borderId="1" xfId="4" quotePrefix="1" applyFont="1" applyFill="1" applyBorder="1" applyAlignment="1" applyProtection="1">
      <alignment horizontal="left" vertical="center" wrapText="1"/>
      <protection locked="0"/>
    </xf>
    <xf numFmtId="0" fontId="37" fillId="0" borderId="1" xfId="4" applyNumberFormat="1" applyFont="1" applyFill="1" applyBorder="1" applyAlignment="1">
      <alignment horizontal="center" vertical="center" wrapText="1"/>
    </xf>
    <xf numFmtId="9" fontId="37" fillId="0" borderId="1" xfId="4" applyFont="1" applyFill="1" applyBorder="1" applyAlignment="1" applyProtection="1">
      <alignment horizontal="left" vertical="center" wrapText="1"/>
      <protection locked="0"/>
    </xf>
    <xf numFmtId="0" fontId="71" fillId="0" borderId="0" xfId="1" applyFont="1" applyFill="1" applyBorder="1" applyAlignment="1" applyProtection="1">
      <alignment vertical="center" wrapText="1"/>
      <protection locked="0"/>
    </xf>
    <xf numFmtId="0" fontId="37" fillId="2" borderId="1" xfId="1" applyFont="1" applyFill="1" applyBorder="1" applyAlignment="1" applyProtection="1">
      <alignment vertical="center" wrapText="1"/>
      <protection locked="0"/>
    </xf>
    <xf numFmtId="0" fontId="72" fillId="0" borderId="1" xfId="1" applyFont="1" applyBorder="1" applyAlignment="1">
      <alignment vertical="top" wrapText="1"/>
    </xf>
    <xf numFmtId="0" fontId="45" fillId="0" borderId="1" xfId="1" applyFont="1" applyFill="1" applyBorder="1" applyAlignment="1" applyProtection="1">
      <alignment vertical="center" wrapText="1"/>
      <protection locked="0"/>
    </xf>
    <xf numFmtId="14" fontId="45" fillId="0" borderId="1" xfId="1" applyNumberFormat="1" applyFont="1" applyFill="1" applyBorder="1" applyAlignment="1" applyProtection="1">
      <alignment horizontal="left" vertical="center" wrapText="1"/>
      <protection locked="0"/>
    </xf>
    <xf numFmtId="0" fontId="68" fillId="0" borderId="0" xfId="1" applyFont="1" applyFill="1" applyBorder="1" applyAlignment="1" applyProtection="1">
      <alignment vertical="center" wrapText="1"/>
      <protection locked="0"/>
    </xf>
    <xf numFmtId="0" fontId="37" fillId="0" borderId="0" xfId="1" applyFont="1" applyFill="1" applyBorder="1" applyAlignment="1" applyProtection="1">
      <alignment vertical="center" wrapText="1"/>
      <protection locked="0"/>
    </xf>
    <xf numFmtId="49" fontId="37" fillId="0" borderId="1" xfId="1" applyNumberFormat="1" applyFont="1" applyFill="1" applyBorder="1" applyAlignment="1" applyProtection="1">
      <alignment horizontal="left" vertical="center" wrapText="1"/>
      <protection locked="0"/>
    </xf>
    <xf numFmtId="0" fontId="37" fillId="0" borderId="1" xfId="1" applyNumberFormat="1" applyFont="1" applyFill="1" applyBorder="1" applyAlignment="1" applyProtection="1">
      <alignment vertical="center" wrapText="1"/>
      <protection locked="0"/>
    </xf>
    <xf numFmtId="49" fontId="37" fillId="0" borderId="1" xfId="1" applyNumberFormat="1" applyFont="1" applyFill="1" applyBorder="1" applyAlignment="1">
      <alignment vertical="center" wrapText="1"/>
    </xf>
    <xf numFmtId="49" fontId="37" fillId="0" borderId="1" xfId="1" quotePrefix="1" applyNumberFormat="1" applyFont="1" applyFill="1" applyBorder="1" applyAlignment="1">
      <alignment horizontal="left" vertical="center" wrapText="1"/>
    </xf>
    <xf numFmtId="0" fontId="37" fillId="0" borderId="1" xfId="1" applyFont="1" applyFill="1" applyBorder="1" applyAlignment="1">
      <alignment horizontal="center" vertical="center" wrapText="1"/>
    </xf>
    <xf numFmtId="0" fontId="37" fillId="0" borderId="1" xfId="3" applyFont="1" applyFill="1" applyBorder="1" applyAlignment="1" applyProtection="1">
      <alignment vertical="center" wrapText="1"/>
      <protection locked="0"/>
    </xf>
    <xf numFmtId="1" fontId="37" fillId="0" borderId="1" xfId="1" applyNumberFormat="1" applyFont="1" applyBorder="1" applyAlignment="1">
      <alignment horizontal="left" vertical="center" wrapText="1"/>
    </xf>
    <xf numFmtId="49" fontId="37" fillId="3" borderId="1" xfId="3" applyNumberFormat="1" applyFont="1" applyFill="1" applyBorder="1" applyAlignment="1">
      <alignment vertical="top" wrapText="1"/>
    </xf>
    <xf numFmtId="0" fontId="53" fillId="0" borderId="1" xfId="1" applyFont="1" applyFill="1" applyBorder="1" applyAlignment="1" applyProtection="1">
      <alignment horizontal="center" wrapText="1"/>
      <protection locked="0"/>
    </xf>
    <xf numFmtId="0" fontId="53" fillId="0" borderId="1" xfId="1" applyFont="1" applyFill="1" applyBorder="1" applyAlignment="1">
      <alignment horizontal="center" vertical="center" wrapText="1"/>
    </xf>
    <xf numFmtId="49" fontId="45" fillId="0" borderId="12" xfId="1" applyNumberFormat="1" applyFont="1" applyFill="1" applyBorder="1" applyAlignment="1">
      <alignment horizontal="center" vertical="center" wrapText="1"/>
    </xf>
    <xf numFmtId="49" fontId="69" fillId="3" borderId="1" xfId="3" applyNumberFormat="1" applyFont="1" applyFill="1" applyBorder="1" applyAlignment="1">
      <alignment vertical="top" wrapText="1"/>
    </xf>
    <xf numFmtId="49" fontId="45" fillId="0" borderId="1" xfId="1" applyNumberFormat="1" applyFont="1" applyFill="1" applyBorder="1" applyAlignment="1">
      <alignment horizontal="center" vertical="center" wrapText="1"/>
    </xf>
    <xf numFmtId="1" fontId="45" fillId="30" borderId="1" xfId="1" applyNumberFormat="1" applyFont="1" applyFill="1" applyBorder="1" applyAlignment="1">
      <alignment horizontal="center" vertical="center" wrapText="1"/>
    </xf>
    <xf numFmtId="1" fontId="45" fillId="0" borderId="1" xfId="1" applyNumberFormat="1" applyFont="1" applyFill="1" applyBorder="1" applyAlignment="1">
      <alignment vertical="center" wrapText="1"/>
    </xf>
    <xf numFmtId="0" fontId="45" fillId="0" borderId="1" xfId="1" applyFont="1" applyFill="1" applyBorder="1" applyAlignment="1">
      <alignment horizontal="left" vertical="center" wrapText="1"/>
    </xf>
    <xf numFmtId="1" fontId="45" fillId="0" borderId="1" xfId="1" applyNumberFormat="1" applyFont="1" applyFill="1" applyBorder="1" applyAlignment="1" applyProtection="1">
      <alignment vertical="center" wrapText="1"/>
      <protection locked="0"/>
    </xf>
    <xf numFmtId="1" fontId="37" fillId="30" borderId="1" xfId="1" applyNumberFormat="1" applyFont="1" applyFill="1" applyBorder="1" applyAlignment="1">
      <alignment horizontal="center" vertical="center" wrapText="1"/>
    </xf>
    <xf numFmtId="1" fontId="37" fillId="0" borderId="1" xfId="3" applyNumberFormat="1" applyFont="1" applyFill="1" applyBorder="1" applyAlignment="1">
      <alignment horizontal="center" vertical="center" wrapText="1"/>
    </xf>
    <xf numFmtId="0" fontId="37" fillId="0" borderId="1" xfId="3" quotePrefix="1" applyNumberFormat="1" applyFont="1" applyFill="1" applyBorder="1" applyAlignment="1">
      <alignment horizontal="left" vertical="center" wrapText="1"/>
    </xf>
    <xf numFmtId="0" fontId="37" fillId="0" borderId="1" xfId="3" applyNumberFormat="1" applyFont="1" applyFill="1" applyBorder="1" applyAlignment="1" applyProtection="1">
      <alignment horizontal="center" vertical="center" wrapText="1"/>
      <protection locked="0"/>
    </xf>
    <xf numFmtId="49" fontId="68" fillId="0" borderId="1" xfId="3" applyNumberFormat="1" applyFont="1" applyFill="1" applyBorder="1" applyAlignment="1">
      <alignment horizontal="center" vertical="center" wrapText="1"/>
    </xf>
    <xf numFmtId="14" fontId="68" fillId="0" borderId="1" xfId="1" applyNumberFormat="1" applyFont="1" applyFill="1" applyBorder="1" applyAlignment="1" applyProtection="1">
      <alignment horizontal="left" vertical="center" wrapText="1"/>
      <protection locked="0"/>
    </xf>
    <xf numFmtId="0" fontId="37" fillId="0" borderId="1" xfId="3" quotePrefix="1" applyNumberFormat="1" applyFont="1" applyFill="1" applyBorder="1" applyAlignment="1" applyProtection="1">
      <alignment horizontal="left" vertical="center" wrapText="1"/>
      <protection locked="0"/>
    </xf>
    <xf numFmtId="1" fontId="37" fillId="0" borderId="0" xfId="1" applyNumberFormat="1" applyFont="1" applyFill="1" applyBorder="1" applyAlignment="1">
      <alignment vertical="center" wrapText="1"/>
    </xf>
    <xf numFmtId="49" fontId="74" fillId="0" borderId="12" xfId="1" applyNumberFormat="1" applyFont="1" applyFill="1" applyBorder="1" applyAlignment="1">
      <alignment horizontal="center" vertical="center" wrapText="1"/>
    </xf>
    <xf numFmtId="49" fontId="71" fillId="0" borderId="1" xfId="1" applyNumberFormat="1" applyFont="1" applyFill="1" applyBorder="1" applyAlignment="1">
      <alignment horizontal="center" vertical="center" wrapText="1"/>
    </xf>
    <xf numFmtId="0" fontId="71" fillId="0" borderId="1" xfId="1" applyFont="1" applyFill="1" applyBorder="1" applyAlignment="1" applyProtection="1">
      <alignment horizontal="center" vertical="center" wrapText="1"/>
      <protection locked="0"/>
    </xf>
    <xf numFmtId="1" fontId="74" fillId="0" borderId="1" xfId="1" applyNumberFormat="1" applyFont="1" applyFill="1" applyBorder="1" applyAlignment="1" applyProtection="1">
      <alignment horizontal="center" vertical="center" wrapText="1"/>
      <protection locked="0"/>
    </xf>
    <xf numFmtId="1" fontId="71" fillId="0" borderId="1" xfId="1" applyNumberFormat="1" applyFont="1" applyFill="1" applyBorder="1" applyAlignment="1" applyProtection="1">
      <alignment horizontal="center" vertical="center" wrapText="1"/>
      <protection locked="0"/>
    </xf>
    <xf numFmtId="0" fontId="74" fillId="0" borderId="1" xfId="3" applyFont="1" applyFill="1" applyBorder="1" applyAlignment="1">
      <alignment horizontal="center" vertical="center" wrapText="1"/>
    </xf>
    <xf numFmtId="1" fontId="74" fillId="0" borderId="1" xfId="3" applyNumberFormat="1" applyFont="1" applyFill="1" applyBorder="1" applyAlignment="1">
      <alignment horizontal="center" vertical="center" wrapText="1"/>
    </xf>
    <xf numFmtId="1" fontId="71" fillId="0" borderId="1" xfId="1" applyNumberFormat="1" applyFont="1" applyFill="1" applyBorder="1" applyAlignment="1">
      <alignment horizontal="center" vertical="center" wrapText="1"/>
    </xf>
    <xf numFmtId="0" fontId="71" fillId="0" borderId="1" xfId="1" applyFont="1" applyFill="1" applyBorder="1" applyAlignment="1" applyProtection="1">
      <alignment horizontal="left" vertical="center" wrapText="1"/>
      <protection locked="0"/>
    </xf>
    <xf numFmtId="14" fontId="71" fillId="0" borderId="1" xfId="1" applyNumberFormat="1" applyFont="1" applyFill="1" applyBorder="1" applyAlignment="1" applyProtection="1">
      <alignment horizontal="left" vertical="center" wrapText="1"/>
      <protection locked="0"/>
    </xf>
    <xf numFmtId="49" fontId="37" fillId="0" borderId="12" xfId="1" applyNumberFormat="1" applyFont="1" applyFill="1" applyBorder="1" applyAlignment="1" applyProtection="1">
      <alignment horizontal="center" vertical="center" wrapText="1"/>
    </xf>
    <xf numFmtId="0" fontId="37" fillId="0" borderId="1" xfId="1" applyFont="1" applyFill="1" applyBorder="1" applyAlignment="1" applyProtection="1">
      <alignment horizontal="left" vertical="center" wrapText="1"/>
    </xf>
    <xf numFmtId="49" fontId="37" fillId="0" borderId="1" xfId="3" applyNumberFormat="1" applyFont="1" applyFill="1" applyBorder="1" applyAlignment="1">
      <alignment vertical="top" wrapText="1"/>
    </xf>
    <xf numFmtId="49" fontId="71" fillId="0" borderId="1" xfId="1" applyNumberFormat="1" applyFont="1" applyFill="1" applyBorder="1" applyAlignment="1" applyProtection="1">
      <alignment horizontal="center" vertical="center" wrapText="1"/>
    </xf>
    <xf numFmtId="49" fontId="37" fillId="0" borderId="1" xfId="1" applyNumberFormat="1" applyFont="1" applyFill="1" applyBorder="1" applyAlignment="1" applyProtection="1">
      <alignment horizontal="center" vertical="center" wrapText="1"/>
    </xf>
    <xf numFmtId="49" fontId="68" fillId="0" borderId="1" xfId="1" applyNumberFormat="1" applyFont="1" applyFill="1" applyBorder="1" applyAlignment="1" applyProtection="1">
      <alignment horizontal="center" vertical="center" wrapText="1"/>
    </xf>
    <xf numFmtId="1" fontId="37" fillId="0" borderId="1" xfId="1" applyNumberFormat="1" applyFont="1" applyFill="1" applyBorder="1" applyAlignment="1" applyProtection="1">
      <alignment horizontal="center" vertical="center" wrapText="1"/>
    </xf>
    <xf numFmtId="1" fontId="71" fillId="0" borderId="1" xfId="1" applyNumberFormat="1" applyFont="1" applyFill="1" applyBorder="1" applyAlignment="1" applyProtection="1">
      <alignment vertical="center" wrapText="1"/>
      <protection locked="0"/>
    </xf>
    <xf numFmtId="0" fontId="37" fillId="0" borderId="1" xfId="1" applyFont="1" applyBorder="1" applyAlignment="1">
      <alignment vertical="center"/>
    </xf>
    <xf numFmtId="0" fontId="71" fillId="0" borderId="1" xfId="1" applyFont="1" applyFill="1" applyBorder="1" applyAlignment="1" applyProtection="1">
      <alignment vertical="center" wrapText="1"/>
      <protection locked="0"/>
    </xf>
    <xf numFmtId="0" fontId="68" fillId="0" borderId="1" xfId="1" applyNumberFormat="1" applyFont="1" applyFill="1" applyBorder="1" applyAlignment="1" applyProtection="1">
      <alignment vertical="center" wrapText="1"/>
      <protection locked="0"/>
    </xf>
    <xf numFmtId="49" fontId="71" fillId="0" borderId="1" xfId="3" applyNumberFormat="1" applyFont="1" applyFill="1" applyBorder="1" applyAlignment="1">
      <alignment horizontal="center" vertical="center" wrapText="1"/>
    </xf>
    <xf numFmtId="0" fontId="37" fillId="0" borderId="1" xfId="3" applyNumberFormat="1" applyFont="1" applyFill="1" applyBorder="1" applyAlignment="1">
      <alignment horizontal="left" vertical="center" wrapText="1"/>
    </xf>
    <xf numFmtId="49" fontId="74" fillId="0" borderId="12" xfId="1" applyNumberFormat="1" applyFont="1" applyFill="1" applyBorder="1" applyAlignment="1" applyProtection="1">
      <alignment horizontal="center" vertical="center" wrapText="1"/>
    </xf>
    <xf numFmtId="0" fontId="71" fillId="0" borderId="1" xfId="1" applyNumberFormat="1" applyFont="1" applyFill="1" applyBorder="1" applyAlignment="1" applyProtection="1">
      <alignment vertical="center" wrapText="1"/>
      <protection locked="0"/>
    </xf>
    <xf numFmtId="0" fontId="74" fillId="0" borderId="1" xfId="1" applyNumberFormat="1" applyFont="1" applyFill="1" applyBorder="1" applyAlignment="1" applyProtection="1">
      <alignment vertical="center" wrapText="1"/>
      <protection locked="0"/>
    </xf>
    <xf numFmtId="1" fontId="74" fillId="0" borderId="1" xfId="1" applyNumberFormat="1" applyFont="1" applyFill="1" applyBorder="1" applyAlignment="1">
      <alignment horizontal="center" vertical="center" wrapText="1"/>
    </xf>
    <xf numFmtId="0" fontId="37" fillId="32" borderId="1" xfId="3" applyFont="1" applyFill="1" applyBorder="1" applyAlignment="1">
      <alignment vertical="top" wrapText="1"/>
    </xf>
    <xf numFmtId="0" fontId="68" fillId="0" borderId="1" xfId="1" applyNumberFormat="1" applyFont="1" applyFill="1" applyBorder="1" applyAlignment="1" applyProtection="1">
      <alignment horizontal="left" vertical="center" wrapText="1"/>
      <protection locked="0"/>
    </xf>
    <xf numFmtId="0" fontId="68" fillId="0" borderId="1" xfId="1" applyFont="1" applyFill="1" applyBorder="1" applyAlignment="1" applyProtection="1">
      <alignment vertical="center" wrapText="1"/>
      <protection locked="0"/>
    </xf>
    <xf numFmtId="49" fontId="37" fillId="0" borderId="1" xfId="1" applyNumberFormat="1" applyFont="1" applyFill="1" applyBorder="1" applyAlignment="1">
      <alignment wrapText="1"/>
    </xf>
    <xf numFmtId="1" fontId="37" fillId="0" borderId="1" xfId="3" applyNumberFormat="1" applyFont="1" applyFill="1" applyBorder="1" applyAlignment="1" applyProtection="1">
      <alignment horizontal="left" vertical="center" wrapText="1"/>
      <protection locked="0"/>
    </xf>
    <xf numFmtId="49" fontId="37" fillId="2" borderId="1" xfId="1" applyNumberFormat="1" applyFont="1" applyFill="1" applyBorder="1" applyAlignment="1" applyProtection="1">
      <alignment horizontal="center" vertical="center" wrapText="1"/>
      <protection locked="0"/>
    </xf>
    <xf numFmtId="49" fontId="71" fillId="0" borderId="1" xfId="1" quotePrefix="1" applyNumberFormat="1" applyFont="1" applyFill="1" applyBorder="1" applyAlignment="1">
      <alignment horizontal="left" vertical="center" wrapText="1"/>
    </xf>
    <xf numFmtId="0" fontId="37" fillId="0" borderId="1" xfId="3" applyFont="1" applyFill="1" applyBorder="1" applyAlignment="1" applyProtection="1">
      <alignment horizontal="left" vertical="center" wrapText="1"/>
      <protection locked="0"/>
    </xf>
    <xf numFmtId="0" fontId="37" fillId="0" borderId="1" xfId="1" quotePrefix="1" applyFont="1" applyFill="1" applyBorder="1" applyAlignment="1">
      <alignment vertical="center" wrapText="1"/>
    </xf>
    <xf numFmtId="49" fontId="71" fillId="0" borderId="12" xfId="1" applyNumberFormat="1" applyFont="1" applyFill="1" applyBorder="1" applyAlignment="1">
      <alignment horizontal="center" vertical="center" wrapText="1"/>
    </xf>
    <xf numFmtId="0" fontId="71" fillId="0" borderId="1" xfId="1" applyFont="1" applyFill="1" applyBorder="1" applyAlignment="1">
      <alignment vertical="center" wrapText="1"/>
    </xf>
    <xf numFmtId="49" fontId="71" fillId="0" borderId="1" xfId="1" applyNumberFormat="1" applyFont="1" applyFill="1" applyBorder="1" applyAlignment="1">
      <alignment horizontal="left" vertical="center" wrapText="1"/>
    </xf>
    <xf numFmtId="49" fontId="71" fillId="0" borderId="1" xfId="1" applyNumberFormat="1" applyFont="1" applyFill="1" applyBorder="1" applyAlignment="1" applyProtection="1">
      <alignment horizontal="center" vertical="center" wrapText="1"/>
      <protection locked="0"/>
    </xf>
    <xf numFmtId="1" fontId="71" fillId="0" borderId="1" xfId="1" applyNumberFormat="1" applyFont="1" applyFill="1" applyBorder="1" applyAlignment="1">
      <alignment horizontal="left" vertical="center" wrapText="1"/>
    </xf>
    <xf numFmtId="0" fontId="71" fillId="0" borderId="1" xfId="1" applyNumberFormat="1" applyFont="1" applyFill="1" applyBorder="1" applyAlignment="1" applyProtection="1">
      <alignment horizontal="center" vertical="center" wrapText="1"/>
      <protection locked="0"/>
    </xf>
    <xf numFmtId="0" fontId="68" fillId="0" borderId="1" xfId="1" applyFont="1" applyFill="1" applyBorder="1" applyAlignment="1">
      <alignment horizontal="left" vertical="center" wrapText="1"/>
    </xf>
    <xf numFmtId="0" fontId="68" fillId="0" borderId="1" xfId="1" applyNumberFormat="1" applyFont="1" applyFill="1" applyBorder="1" applyAlignment="1">
      <alignment horizontal="left" vertical="center" wrapText="1"/>
    </xf>
    <xf numFmtId="0" fontId="68" fillId="0" borderId="1" xfId="1" applyNumberFormat="1" applyFont="1" applyFill="1" applyBorder="1" applyAlignment="1" applyProtection="1">
      <alignment horizontal="left" vertical="center" wrapText="1" shrinkToFit="1"/>
      <protection locked="0"/>
    </xf>
    <xf numFmtId="1" fontId="68" fillId="0" borderId="1" xfId="1" quotePrefix="1" applyNumberFormat="1" applyFont="1" applyFill="1" applyBorder="1" applyAlignment="1">
      <alignment horizontal="left" vertical="center" wrapText="1"/>
    </xf>
    <xf numFmtId="49" fontId="37" fillId="0" borderId="1" xfId="1" applyNumberFormat="1" applyFont="1" applyFill="1" applyBorder="1" applyAlignment="1" applyProtection="1">
      <alignment horizontal="left" vertical="center" wrapText="1"/>
    </xf>
    <xf numFmtId="0" fontId="37" fillId="0" borderId="1" xfId="1" applyFont="1" applyFill="1" applyBorder="1" applyAlignment="1" applyProtection="1">
      <alignment vertical="center" wrapText="1"/>
    </xf>
    <xf numFmtId="1" fontId="37" fillId="0" borderId="1" xfId="1" applyNumberFormat="1" applyFont="1" applyFill="1" applyBorder="1" applyAlignment="1" applyProtection="1">
      <alignment vertical="center" wrapText="1"/>
    </xf>
    <xf numFmtId="1" fontId="37" fillId="0" borderId="1" xfId="1" applyNumberFormat="1" applyFont="1" applyFill="1" applyBorder="1" applyAlignment="1" applyProtection="1">
      <alignment horizontal="left" vertical="center" wrapText="1"/>
    </xf>
    <xf numFmtId="1" fontId="37" fillId="0" borderId="0" xfId="3" applyNumberFormat="1" applyFont="1" applyFill="1" applyBorder="1" applyAlignment="1" applyProtection="1">
      <alignment horizontal="left" vertical="center" wrapText="1"/>
      <protection locked="0"/>
    </xf>
    <xf numFmtId="0" fontId="45" fillId="32" borderId="1" xfId="3" applyFont="1" applyFill="1" applyBorder="1" applyAlignment="1">
      <alignment vertical="top" wrapText="1"/>
    </xf>
    <xf numFmtId="1" fontId="45" fillId="0" borderId="0" xfId="3" applyNumberFormat="1" applyFont="1" applyFill="1" applyBorder="1" applyAlignment="1" applyProtection="1">
      <alignment horizontal="left" vertical="center" wrapText="1"/>
      <protection locked="0"/>
    </xf>
    <xf numFmtId="0" fontId="45" fillId="0" borderId="1" xfId="3" applyFont="1" applyFill="1" applyBorder="1" applyAlignment="1" applyProtection="1">
      <alignment vertical="center" wrapText="1"/>
      <protection locked="0"/>
    </xf>
    <xf numFmtId="1" fontId="45" fillId="0" borderId="1" xfId="3" applyNumberFormat="1" applyFont="1" applyFill="1" applyBorder="1" applyAlignment="1" applyProtection="1">
      <alignment horizontal="left" vertical="center" wrapText="1"/>
      <protection locked="0"/>
    </xf>
    <xf numFmtId="0" fontId="37" fillId="0" borderId="1" xfId="1" quotePrefix="1" applyNumberFormat="1" applyFont="1" applyFill="1" applyBorder="1" applyAlignment="1" applyProtection="1">
      <alignment horizontal="left" vertical="center" wrapText="1"/>
      <protection locked="0"/>
    </xf>
    <xf numFmtId="1" fontId="37" fillId="0" borderId="0" xfId="1" applyNumberFormat="1" applyFont="1" applyFill="1" applyBorder="1" applyAlignment="1">
      <alignment horizontal="left" vertical="center" wrapText="1"/>
    </xf>
    <xf numFmtId="0" fontId="37" fillId="0" borderId="0" xfId="1" applyFont="1" applyFill="1" applyBorder="1" applyAlignment="1">
      <alignment horizontal="left" vertical="center" wrapText="1"/>
    </xf>
    <xf numFmtId="0" fontId="37" fillId="0" borderId="1" xfId="3" quotePrefix="1" applyFont="1" applyFill="1" applyBorder="1" applyAlignment="1">
      <alignment horizontal="left" vertical="center" wrapText="1"/>
    </xf>
    <xf numFmtId="49" fontId="37" fillId="0" borderId="1" xfId="3" quotePrefix="1" applyNumberFormat="1" applyFont="1" applyFill="1" applyBorder="1" applyAlignment="1">
      <alignment horizontal="left" vertical="center" wrapText="1"/>
    </xf>
    <xf numFmtId="0" fontId="37" fillId="0" borderId="1" xfId="1" applyNumberFormat="1" applyFont="1" applyFill="1" applyBorder="1" applyAlignment="1">
      <alignment horizontal="center" vertical="center" wrapText="1"/>
    </xf>
    <xf numFmtId="1" fontId="37" fillId="0" borderId="1" xfId="3" applyNumberFormat="1" applyFont="1" applyFill="1" applyBorder="1" applyAlignment="1" applyProtection="1">
      <alignment horizontal="left" vertical="center" wrapText="1"/>
    </xf>
    <xf numFmtId="1" fontId="37" fillId="2" borderId="1" xfId="1" applyNumberFormat="1" applyFont="1" applyFill="1" applyBorder="1" applyAlignment="1" applyProtection="1">
      <alignment horizontal="center" vertical="center" wrapText="1"/>
      <protection locked="0"/>
    </xf>
    <xf numFmtId="1" fontId="37" fillId="0" borderId="1" xfId="1" quotePrefix="1" applyNumberFormat="1" applyFont="1" applyFill="1" applyBorder="1" applyAlignment="1" applyProtection="1">
      <alignment horizontal="left" vertical="center" wrapText="1"/>
    </xf>
    <xf numFmtId="16" fontId="37" fillId="0" borderId="1" xfId="1" applyNumberFormat="1" applyFont="1" applyFill="1" applyBorder="1" applyAlignment="1">
      <alignment horizontal="left" vertical="center" wrapText="1"/>
    </xf>
    <xf numFmtId="0" fontId="37" fillId="0" borderId="1" xfId="1" applyNumberFormat="1" applyFont="1" applyFill="1" applyBorder="1" applyAlignment="1" applyProtection="1">
      <alignment horizontal="left" vertical="center" wrapText="1" shrinkToFit="1"/>
      <protection locked="0"/>
    </xf>
    <xf numFmtId="0" fontId="45" fillId="0" borderId="1" xfId="1" applyFont="1" applyBorder="1" applyAlignment="1" applyProtection="1">
      <alignment vertical="top" wrapText="1"/>
      <protection locked="0"/>
    </xf>
    <xf numFmtId="0" fontId="45" fillId="0" borderId="1" xfId="1" applyNumberFormat="1" applyFont="1" applyFill="1" applyBorder="1" applyAlignment="1" applyProtection="1">
      <alignment horizontal="left" vertical="center" wrapText="1" shrinkToFit="1"/>
      <protection locked="0"/>
    </xf>
    <xf numFmtId="49" fontId="37" fillId="0" borderId="0" xfId="1" applyNumberFormat="1" applyFont="1" applyFill="1" applyBorder="1" applyAlignment="1">
      <alignment horizontal="center" vertical="center" wrapText="1"/>
    </xf>
    <xf numFmtId="49" fontId="37" fillId="0" borderId="0" xfId="1" applyNumberFormat="1" applyFont="1" applyFill="1" applyBorder="1" applyAlignment="1">
      <alignment horizontal="left" vertical="center" wrapText="1"/>
    </xf>
    <xf numFmtId="49" fontId="37" fillId="0" borderId="0" xfId="3" applyNumberFormat="1" applyFont="1" applyFill="1" applyBorder="1" applyAlignment="1">
      <alignment vertical="center" wrapText="1"/>
    </xf>
    <xf numFmtId="0" fontId="37" fillId="0" borderId="0" xfId="1" applyFont="1" applyFill="1" applyBorder="1" applyAlignment="1" applyProtection="1">
      <alignment horizontal="center" vertical="center" wrapText="1"/>
      <protection locked="0"/>
    </xf>
    <xf numFmtId="49" fontId="37" fillId="0" borderId="0" xfId="1" applyNumberFormat="1" applyFont="1" applyFill="1" applyBorder="1" applyAlignment="1" applyProtection="1">
      <alignment horizontal="center" vertical="center" wrapText="1"/>
      <protection locked="0"/>
    </xf>
    <xf numFmtId="1" fontId="37" fillId="0" borderId="0" xfId="1" applyNumberFormat="1" applyFont="1" applyFill="1" applyBorder="1" applyAlignment="1">
      <alignment horizontal="center" vertical="center" wrapText="1"/>
    </xf>
    <xf numFmtId="1" fontId="37" fillId="0" borderId="0" xfId="1" applyNumberFormat="1" applyFont="1" applyFill="1" applyBorder="1" applyAlignment="1" applyProtection="1">
      <alignment vertical="center" wrapText="1"/>
      <protection locked="0"/>
    </xf>
    <xf numFmtId="0" fontId="1" fillId="0" borderId="1" xfId="0" applyFont="1" applyBorder="1" applyAlignment="1">
      <alignment horizontal="center"/>
    </xf>
    <xf numFmtId="0" fontId="8" fillId="0" borderId="1" xfId="0" applyFont="1" applyBorder="1" applyAlignment="1">
      <alignment horizontal="center" wrapText="1"/>
    </xf>
    <xf numFmtId="0" fontId="0" fillId="4" borderId="1" xfId="0" applyFill="1" applyBorder="1" applyAlignment="1"/>
    <xf numFmtId="0" fontId="0" fillId="7" borderId="1" xfId="0" applyFill="1" applyBorder="1" applyAlignment="1"/>
    <xf numFmtId="0" fontId="0" fillId="3" borderId="1" xfId="0" applyFill="1" applyBorder="1" applyAlignment="1"/>
    <xf numFmtId="0" fontId="0" fillId="10" borderId="1" xfId="0" applyFill="1" applyBorder="1" applyAlignment="1"/>
    <xf numFmtId="0" fontId="0" fillId="12" borderId="1" xfId="0" applyFill="1" applyBorder="1" applyAlignment="1">
      <alignment wrapText="1"/>
    </xf>
    <xf numFmtId="0" fontId="0" fillId="0" borderId="1" xfId="0" applyFont="1" applyBorder="1" applyAlignment="1">
      <alignment wrapText="1"/>
    </xf>
    <xf numFmtId="0" fontId="21" fillId="0" borderId="1" xfId="0" applyFont="1" applyBorder="1" applyAlignment="1">
      <alignment horizontal="center"/>
    </xf>
    <xf numFmtId="0" fontId="0" fillId="24" borderId="1" xfId="0" applyFont="1" applyFill="1" applyBorder="1" applyAlignment="1">
      <alignment wrapText="1"/>
    </xf>
    <xf numFmtId="0" fontId="0" fillId="10" borderId="1" xfId="0" applyFill="1" applyBorder="1" applyAlignment="1">
      <alignment wrapText="1"/>
    </xf>
    <xf numFmtId="0" fontId="8" fillId="0" borderId="1" xfId="0" applyFont="1" applyBorder="1" applyAlignment="1">
      <alignment horizontal="left" wrapText="1"/>
    </xf>
    <xf numFmtId="0" fontId="0" fillId="24" borderId="1" xfId="0" applyFont="1" applyFill="1" applyBorder="1" applyAlignment="1">
      <alignment vertical="top" wrapText="1"/>
    </xf>
    <xf numFmtId="0" fontId="77" fillId="0" borderId="1" xfId="0" applyFont="1" applyBorder="1" applyAlignment="1">
      <alignment horizontal="center"/>
    </xf>
    <xf numFmtId="0" fontId="18" fillId="0" borderId="1" xfId="0" applyFont="1" applyBorder="1" applyAlignment="1">
      <alignment horizontal="center"/>
    </xf>
    <xf numFmtId="0" fontId="8" fillId="0" borderId="1" xfId="0" applyFont="1" applyBorder="1" applyAlignment="1">
      <alignment horizontal="left" vertical="top" wrapText="1"/>
    </xf>
    <xf numFmtId="0" fontId="0" fillId="0" borderId="1" xfId="0" applyBorder="1" applyAlignment="1">
      <alignment vertical="center"/>
    </xf>
    <xf numFmtId="0" fontId="0" fillId="0" borderId="0" xfId="0" applyAlignment="1">
      <alignment horizontal="center"/>
    </xf>
    <xf numFmtId="0" fontId="2" fillId="0" borderId="0" xfId="0" applyFont="1" applyAlignment="1">
      <alignment horizontal="center"/>
    </xf>
    <xf numFmtId="0" fontId="5" fillId="9" borderId="5" xfId="0" applyFont="1" applyFill="1" applyBorder="1" applyAlignment="1">
      <alignment horizontal="center"/>
    </xf>
    <xf numFmtId="0" fontId="0" fillId="9" borderId="6" xfId="0" applyFill="1" applyBorder="1" applyAlignment="1">
      <alignment horizontal="center"/>
    </xf>
    <xf numFmtId="0" fontId="1" fillId="0" borderId="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1" xfId="0" applyFont="1" applyBorder="1" applyAlignment="1">
      <alignment horizontal="center" wrapText="1"/>
    </xf>
    <xf numFmtId="0" fontId="1" fillId="6" borderId="1" xfId="0" applyFont="1" applyFill="1" applyBorder="1" applyAlignment="1">
      <alignment horizontal="center" wrapText="1"/>
    </xf>
    <xf numFmtId="0" fontId="1" fillId="6" borderId="1" xfId="0" applyFont="1" applyFill="1" applyBorder="1" applyAlignment="1">
      <alignment horizontal="center"/>
    </xf>
    <xf numFmtId="0" fontId="1" fillId="3" borderId="1" xfId="0" applyFont="1" applyFill="1" applyBorder="1" applyAlignment="1">
      <alignment horizontal="center"/>
    </xf>
    <xf numFmtId="0" fontId="1" fillId="12" borderId="1" xfId="0" applyFont="1" applyFill="1" applyBorder="1" applyAlignment="1">
      <alignment horizontal="center"/>
    </xf>
    <xf numFmtId="0" fontId="1" fillId="7" borderId="1" xfId="0" applyFont="1" applyFill="1" applyBorder="1" applyAlignment="1">
      <alignment horizontal="center" wrapText="1"/>
    </xf>
    <xf numFmtId="0" fontId="1" fillId="7" borderId="1" xfId="0" applyFont="1" applyFill="1" applyBorder="1" applyAlignment="1">
      <alignment horizontal="center"/>
    </xf>
    <xf numFmtId="0" fontId="8" fillId="0" borderId="1" xfId="0" applyFont="1" applyBorder="1" applyAlignment="1">
      <alignment horizontal="center" wrapText="1"/>
    </xf>
    <xf numFmtId="0" fontId="1" fillId="9" borderId="1" xfId="0" applyFont="1" applyFill="1" applyBorder="1" applyAlignment="1">
      <alignment horizontal="center" wrapText="1"/>
    </xf>
    <xf numFmtId="0" fontId="1" fillId="10" borderId="1" xfId="0" applyFont="1" applyFill="1" applyBorder="1" applyAlignment="1">
      <alignment horizontal="center" wrapText="1"/>
    </xf>
    <xf numFmtId="0" fontId="1" fillId="13" borderId="1" xfId="0" applyFont="1" applyFill="1" applyBorder="1" applyAlignment="1">
      <alignment horizontal="center" wrapText="1"/>
    </xf>
    <xf numFmtId="0" fontId="1" fillId="10" borderId="1" xfId="0" applyFont="1" applyFill="1" applyBorder="1" applyAlignment="1">
      <alignment horizontal="center"/>
    </xf>
    <xf numFmtId="0" fontId="1" fillId="13" borderId="2" xfId="0" applyFont="1" applyFill="1" applyBorder="1" applyAlignment="1">
      <alignment horizontal="center"/>
    </xf>
    <xf numFmtId="0" fontId="1" fillId="13" borderId="3" xfId="0" applyFont="1" applyFill="1" applyBorder="1" applyAlignment="1">
      <alignment horizontal="center"/>
    </xf>
    <xf numFmtId="0" fontId="1" fillId="13" borderId="4" xfId="0" applyFont="1" applyFill="1" applyBorder="1" applyAlignment="1">
      <alignment horizontal="center"/>
    </xf>
    <xf numFmtId="0" fontId="1" fillId="10" borderId="2" xfId="0" applyFont="1" applyFill="1" applyBorder="1" applyAlignment="1">
      <alignment horizontal="center" wrapText="1"/>
    </xf>
    <xf numFmtId="0" fontId="1" fillId="10" borderId="3" xfId="0" applyFont="1" applyFill="1" applyBorder="1" applyAlignment="1">
      <alignment horizontal="center" wrapText="1"/>
    </xf>
    <xf numFmtId="0" fontId="1" fillId="10" borderId="4" xfId="0" applyFont="1" applyFill="1" applyBorder="1" applyAlignment="1">
      <alignment horizontal="center" wrapText="1"/>
    </xf>
    <xf numFmtId="0" fontId="1" fillId="12" borderId="1" xfId="0" applyFont="1" applyFill="1" applyBorder="1" applyAlignment="1">
      <alignment horizontal="center" wrapText="1"/>
    </xf>
    <xf numFmtId="0" fontId="1" fillId="13" borderId="2" xfId="0" applyFont="1" applyFill="1" applyBorder="1" applyAlignment="1">
      <alignment horizontal="center" wrapText="1"/>
    </xf>
    <xf numFmtId="0" fontId="1" fillId="13" borderId="3" xfId="0" applyFont="1" applyFill="1" applyBorder="1" applyAlignment="1">
      <alignment horizontal="center" wrapText="1"/>
    </xf>
    <xf numFmtId="0" fontId="1" fillId="13" borderId="4" xfId="0" applyFont="1" applyFill="1" applyBorder="1" applyAlignment="1">
      <alignment horizontal="center" wrapText="1"/>
    </xf>
    <xf numFmtId="0" fontId="8" fillId="0" borderId="1" xfId="0" applyFont="1" applyBorder="1" applyAlignment="1">
      <alignment horizontal="center"/>
    </xf>
    <xf numFmtId="0" fontId="1" fillId="3" borderId="1" xfId="0" applyFont="1" applyFill="1" applyBorder="1" applyAlignment="1">
      <alignment horizontal="center" wrapText="1"/>
    </xf>
    <xf numFmtId="0" fontId="34" fillId="29" borderId="1" xfId="1" applyFont="1" applyFill="1" applyBorder="1" applyAlignment="1" applyProtection="1">
      <alignment horizontal="center" vertical="center" wrapText="1"/>
    </xf>
    <xf numFmtId="0" fontId="34" fillId="28" borderId="2" xfId="1" applyNumberFormat="1" applyFont="1" applyFill="1" applyBorder="1" applyAlignment="1" applyProtection="1">
      <alignment horizontal="center" vertical="center" wrapText="1"/>
    </xf>
    <xf numFmtId="0" fontId="34" fillId="28" borderId="4" xfId="1" applyNumberFormat="1" applyFont="1" applyFill="1" applyBorder="1" applyAlignment="1" applyProtection="1">
      <alignment horizontal="center" vertical="center" wrapText="1"/>
    </xf>
    <xf numFmtId="0" fontId="34" fillId="28" borderId="2" xfId="1" applyNumberFormat="1" applyFont="1" applyFill="1" applyBorder="1" applyAlignment="1" applyProtection="1">
      <alignment horizontal="left" textRotation="90" wrapText="1"/>
    </xf>
    <xf numFmtId="0" fontId="34" fillId="28" borderId="4" xfId="1" applyNumberFormat="1" applyFont="1" applyFill="1" applyBorder="1" applyAlignment="1" applyProtection="1">
      <alignment horizontal="left" textRotation="90" wrapText="1"/>
    </xf>
    <xf numFmtId="0" fontId="34" fillId="29" borderId="27" xfId="1" applyFont="1" applyFill="1" applyBorder="1" applyAlignment="1" applyProtection="1">
      <alignment horizontal="center" vertical="center" wrapText="1"/>
    </xf>
    <xf numFmtId="0" fontId="34" fillId="29" borderId="29" xfId="1" applyFont="1" applyFill="1" applyBorder="1" applyAlignment="1" applyProtection="1">
      <alignment horizontal="center" vertical="center" wrapText="1"/>
    </xf>
    <xf numFmtId="0" fontId="34" fillId="29" borderId="28" xfId="1" applyFont="1" applyFill="1" applyBorder="1" applyAlignment="1" applyProtection="1">
      <alignment horizontal="center" vertical="center" wrapText="1"/>
    </xf>
    <xf numFmtId="0" fontId="34" fillId="29" borderId="2" xfId="1" applyFont="1" applyFill="1" applyBorder="1" applyAlignment="1" applyProtection="1">
      <alignment horizontal="center" vertical="center" wrapText="1"/>
    </xf>
    <xf numFmtId="0" fontId="34" fillId="29" borderId="4" xfId="1" applyFont="1" applyFill="1" applyBorder="1" applyAlignment="1" applyProtection="1">
      <alignment horizontal="center" vertical="center" wrapText="1"/>
    </xf>
    <xf numFmtId="0" fontId="34" fillId="28" borderId="1" xfId="1" applyNumberFormat="1" applyFont="1" applyFill="1" applyBorder="1" applyAlignment="1" applyProtection="1">
      <alignment horizontal="center" vertical="center" wrapText="1"/>
    </xf>
    <xf numFmtId="0" fontId="34" fillId="26" borderId="1" xfId="1" applyFont="1" applyFill="1" applyBorder="1" applyAlignment="1" applyProtection="1">
      <alignment horizontal="center" vertical="center" wrapText="1"/>
    </xf>
    <xf numFmtId="0" fontId="34" fillId="10" borderId="27" xfId="1" applyFont="1" applyFill="1" applyBorder="1" applyAlignment="1" applyProtection="1">
      <alignment horizontal="center" vertical="center" wrapText="1"/>
    </xf>
    <xf numFmtId="0" fontId="34" fillId="10" borderId="32" xfId="1" applyFont="1" applyFill="1" applyBorder="1" applyAlignment="1" applyProtection="1">
      <alignment horizontal="center" vertical="center" wrapText="1"/>
    </xf>
    <xf numFmtId="0" fontId="34" fillId="27" borderId="1" xfId="1" applyNumberFormat="1" applyFont="1" applyFill="1" applyBorder="1" applyAlignment="1" applyProtection="1">
      <alignment horizontal="center" vertical="center" wrapText="1"/>
    </xf>
    <xf numFmtId="0" fontId="58" fillId="10" borderId="27" xfId="2" applyFont="1" applyFill="1" applyBorder="1" applyAlignment="1" applyProtection="1">
      <alignment horizontal="center" vertical="center" wrapText="1"/>
    </xf>
    <xf numFmtId="0" fontId="58" fillId="10" borderId="32" xfId="2" applyFont="1" applyFill="1" applyBorder="1" applyAlignment="1" applyProtection="1">
      <alignment horizontal="center" vertical="center" wrapText="1"/>
    </xf>
    <xf numFmtId="0" fontId="34" fillId="27" borderId="2" xfId="1" applyNumberFormat="1" applyFont="1" applyFill="1" applyBorder="1" applyAlignment="1" applyProtection="1">
      <alignment horizontal="center" vertical="center" wrapText="1"/>
    </xf>
    <xf numFmtId="0" fontId="34" fillId="27" borderId="4" xfId="1" applyNumberFormat="1" applyFont="1" applyFill="1" applyBorder="1" applyAlignment="1" applyProtection="1">
      <alignment horizontal="center" vertical="center" wrapText="1"/>
    </xf>
    <xf numFmtId="0" fontId="34" fillId="27" borderId="2" xfId="1" applyNumberFormat="1" applyFont="1" applyFill="1" applyBorder="1" applyAlignment="1" applyProtection="1">
      <alignment horizontal="left" textRotation="90" wrapText="1"/>
    </xf>
    <xf numFmtId="0" fontId="34" fillId="27" borderId="4" xfId="1" applyNumberFormat="1" applyFont="1" applyFill="1" applyBorder="1" applyAlignment="1" applyProtection="1">
      <alignment horizontal="left" textRotation="90" wrapText="1"/>
    </xf>
    <xf numFmtId="0" fontId="34" fillId="28" borderId="27" xfId="1" applyFont="1" applyFill="1" applyBorder="1" applyAlignment="1" applyProtection="1">
      <alignment horizontal="center" vertical="center" wrapText="1"/>
    </xf>
    <xf numFmtId="0" fontId="34" fillId="28" borderId="32" xfId="1" applyFont="1" applyFill="1" applyBorder="1" applyAlignment="1" applyProtection="1">
      <alignment horizontal="center" vertical="center" wrapText="1"/>
    </xf>
    <xf numFmtId="0" fontId="58" fillId="28" borderId="27" xfId="2" applyFont="1" applyFill="1" applyBorder="1" applyAlignment="1" applyProtection="1">
      <alignment horizontal="center" vertical="center" wrapText="1"/>
    </xf>
    <xf numFmtId="0" fontId="58" fillId="28" borderId="32" xfId="2" applyFont="1" applyFill="1" applyBorder="1" applyAlignment="1" applyProtection="1">
      <alignment horizontal="center" vertical="center" wrapText="1"/>
    </xf>
    <xf numFmtId="49" fontId="37" fillId="0" borderId="16" xfId="1" applyNumberFormat="1" applyFont="1" applyFill="1" applyBorder="1" applyAlignment="1" applyProtection="1">
      <alignment horizontal="center" vertical="center" wrapText="1"/>
      <protection locked="0"/>
    </xf>
    <xf numFmtId="49" fontId="34" fillId="26" borderId="1" xfId="1" applyNumberFormat="1" applyFont="1" applyFill="1" applyBorder="1" applyAlignment="1" applyProtection="1">
      <alignment horizontal="center" vertical="center" wrapText="1"/>
    </xf>
    <xf numFmtId="49" fontId="52" fillId="26" borderId="2" xfId="2" applyNumberFormat="1" applyFont="1" applyFill="1" applyBorder="1" applyAlignment="1" applyProtection="1">
      <alignment horizontal="center" vertical="center" wrapText="1"/>
    </xf>
    <xf numFmtId="49" fontId="52" fillId="26" borderId="4" xfId="2" applyNumberFormat="1" applyFont="1" applyFill="1" applyBorder="1" applyAlignment="1" applyProtection="1">
      <alignment horizontal="center" vertical="center" wrapText="1"/>
    </xf>
    <xf numFmtId="0" fontId="57" fillId="26" borderId="12" xfId="2" applyFont="1" applyFill="1" applyBorder="1" applyAlignment="1" applyProtection="1">
      <alignment horizontal="center" vertical="center" wrapText="1"/>
    </xf>
    <xf numFmtId="0" fontId="57" fillId="26" borderId="13" xfId="2" applyFont="1" applyFill="1" applyBorder="1" applyAlignment="1" applyProtection="1">
      <alignment horizontal="center" vertical="center" wrapText="1"/>
    </xf>
    <xf numFmtId="0" fontId="57" fillId="26" borderId="14" xfId="2" applyFont="1" applyFill="1" applyBorder="1" applyAlignment="1" applyProtection="1">
      <alignment horizontal="center" vertical="center" wrapText="1"/>
    </xf>
    <xf numFmtId="0" fontId="58" fillId="26" borderId="2" xfId="2" applyFont="1" applyFill="1" applyBorder="1" applyAlignment="1" applyProtection="1">
      <alignment horizontal="center" vertical="center" wrapText="1"/>
    </xf>
    <xf numFmtId="0" fontId="58" fillId="26" borderId="4" xfId="2" applyFont="1" applyFill="1" applyBorder="1" applyAlignment="1" applyProtection="1">
      <alignment horizontal="center" vertical="center" wrapText="1"/>
    </xf>
    <xf numFmtId="0" fontId="34" fillId="26" borderId="1" xfId="1" applyFont="1" applyFill="1" applyBorder="1" applyAlignment="1" applyProtection="1">
      <alignment horizontal="center" vertical="top" wrapText="1"/>
    </xf>
    <xf numFmtId="0" fontId="34" fillId="26" borderId="2" xfId="1" applyFont="1" applyFill="1" applyBorder="1" applyAlignment="1" applyProtection="1">
      <alignment horizontal="center" textRotation="90" wrapText="1"/>
    </xf>
    <xf numFmtId="0" fontId="34" fillId="26" borderId="4" xfId="1" applyFont="1" applyFill="1" applyBorder="1" applyAlignment="1" applyProtection="1">
      <alignment horizontal="center" textRotation="90" wrapText="1"/>
    </xf>
    <xf numFmtId="49" fontId="49" fillId="0" borderId="30" xfId="1" applyNumberFormat="1" applyFont="1" applyFill="1" applyBorder="1" applyAlignment="1" applyProtection="1">
      <alignment horizontal="center" vertical="center" wrapText="1"/>
      <protection locked="0"/>
    </xf>
    <xf numFmtId="49" fontId="49" fillId="0" borderId="31" xfId="1" applyNumberFormat="1" applyFont="1" applyFill="1" applyBorder="1" applyAlignment="1" applyProtection="1">
      <alignment horizontal="center" vertical="center" wrapText="1"/>
      <protection locked="0"/>
    </xf>
    <xf numFmtId="49" fontId="49" fillId="0" borderId="32" xfId="1" applyNumberFormat="1" applyFont="1" applyFill="1" applyBorder="1" applyAlignment="1" applyProtection="1">
      <alignment horizontal="center" vertical="center" wrapText="1"/>
      <protection locked="0"/>
    </xf>
    <xf numFmtId="49" fontId="49" fillId="0" borderId="33" xfId="1" applyNumberFormat="1" applyFont="1" applyFill="1" applyBorder="1" applyAlignment="1" applyProtection="1">
      <alignment horizontal="center" vertical="center" wrapText="1"/>
      <protection locked="0"/>
    </xf>
    <xf numFmtId="49" fontId="37" fillId="0" borderId="0" xfId="1" applyNumberFormat="1" applyFont="1" applyFill="1" applyBorder="1" applyAlignment="1" applyProtection="1">
      <alignment horizontal="right" vertical="center" wrapText="1"/>
      <protection locked="0"/>
    </xf>
    <xf numFmtId="1" fontId="37" fillId="0" borderId="0" xfId="1" applyNumberFormat="1" applyFont="1" applyFill="1" applyBorder="1" applyAlignment="1" applyProtection="1">
      <alignment horizontal="center" vertical="center" wrapText="1"/>
      <protection locked="0"/>
    </xf>
    <xf numFmtId="49" fontId="49" fillId="0" borderId="3" xfId="1" applyNumberFormat="1" applyFont="1" applyFill="1" applyBorder="1" applyAlignment="1" applyProtection="1">
      <alignment horizontal="center" vertical="center" wrapText="1"/>
    </xf>
    <xf numFmtId="0" fontId="49" fillId="0" borderId="4" xfId="1" applyNumberFormat="1" applyFont="1" applyFill="1" applyBorder="1" applyAlignment="1" applyProtection="1">
      <alignment horizontal="center" vertical="center" wrapText="1"/>
    </xf>
    <xf numFmtId="49" fontId="49" fillId="0" borderId="30" xfId="1" applyNumberFormat="1" applyFont="1" applyFill="1" applyBorder="1" applyAlignment="1" applyProtection="1">
      <alignment horizontal="center" vertical="center" wrapText="1"/>
    </xf>
    <xf numFmtId="49" fontId="49" fillId="0" borderId="0" xfId="1" applyNumberFormat="1" applyFont="1" applyFill="1" applyBorder="1" applyAlignment="1" applyProtection="1">
      <alignment horizontal="center" vertical="center" wrapText="1"/>
    </xf>
    <xf numFmtId="49" fontId="49" fillId="0" borderId="31" xfId="1" applyNumberFormat="1" applyFont="1" applyFill="1" applyBorder="1" applyAlignment="1" applyProtection="1">
      <alignment horizontal="center" vertical="center" wrapText="1"/>
    </xf>
    <xf numFmtId="49" fontId="49" fillId="0" borderId="32" xfId="1" applyNumberFormat="1" applyFont="1" applyFill="1" applyBorder="1" applyAlignment="1" applyProtection="1">
      <alignment horizontal="center" vertical="center" wrapText="1"/>
    </xf>
    <xf numFmtId="49" fontId="49" fillId="0" borderId="16" xfId="1" applyNumberFormat="1" applyFont="1" applyFill="1" applyBorder="1" applyAlignment="1" applyProtection="1">
      <alignment horizontal="center" vertical="center" wrapText="1"/>
    </xf>
    <xf numFmtId="49" fontId="49" fillId="0" borderId="33" xfId="1" applyNumberFormat="1" applyFont="1" applyFill="1" applyBorder="1" applyAlignment="1" applyProtection="1">
      <alignment horizontal="center" vertical="center" wrapText="1"/>
    </xf>
    <xf numFmtId="14" fontId="37" fillId="0" borderId="0" xfId="1" applyNumberFormat="1" applyFont="1" applyFill="1" applyBorder="1" applyAlignment="1" applyProtection="1">
      <alignment horizontal="center" vertical="center"/>
      <protection locked="0"/>
    </xf>
    <xf numFmtId="49" fontId="37" fillId="0" borderId="0" xfId="1" applyNumberFormat="1" applyFont="1" applyFill="1" applyBorder="1" applyAlignment="1" applyProtection="1">
      <alignment horizontal="center" vertical="center"/>
      <protection locked="0"/>
    </xf>
    <xf numFmtId="14" fontId="37" fillId="0" borderId="31" xfId="1" applyNumberFormat="1" applyFont="1" applyFill="1" applyBorder="1" applyAlignment="1" applyProtection="1">
      <alignment horizontal="center" vertical="center"/>
      <protection locked="0"/>
    </xf>
    <xf numFmtId="49" fontId="49" fillId="23" borderId="27" xfId="1" applyNumberFormat="1" applyFont="1" applyFill="1" applyBorder="1" applyAlignment="1" applyProtection="1">
      <alignment horizontal="center" vertical="center" wrapText="1"/>
    </xf>
    <xf numFmtId="49" fontId="49" fillId="23" borderId="28" xfId="1" applyNumberFormat="1" applyFont="1" applyFill="1" applyBorder="1" applyAlignment="1" applyProtection="1">
      <alignment horizontal="center" vertical="center" wrapText="1"/>
    </xf>
    <xf numFmtId="49" fontId="49" fillId="23" borderId="27" xfId="1" applyNumberFormat="1" applyFont="1" applyFill="1" applyBorder="1" applyAlignment="1" applyProtection="1">
      <alignment horizontal="center" vertical="center" wrapText="1"/>
      <protection locked="0"/>
    </xf>
    <xf numFmtId="49" fontId="49" fillId="23" borderId="29" xfId="1" applyNumberFormat="1" applyFont="1" applyFill="1" applyBorder="1" applyAlignment="1" applyProtection="1">
      <alignment horizontal="center" vertical="center" wrapText="1"/>
      <protection locked="0"/>
    </xf>
    <xf numFmtId="49" fontId="49" fillId="23" borderId="28" xfId="1" applyNumberFormat="1" applyFont="1" applyFill="1" applyBorder="1" applyAlignment="1" applyProtection="1">
      <alignment horizontal="center" vertical="center" wrapText="1"/>
      <protection locked="0"/>
    </xf>
    <xf numFmtId="49" fontId="34" fillId="23" borderId="30" xfId="1" applyNumberFormat="1" applyFont="1" applyFill="1" applyBorder="1" applyAlignment="1" applyProtection="1">
      <alignment horizontal="center" vertical="center" wrapText="1"/>
    </xf>
    <xf numFmtId="49" fontId="34" fillId="23" borderId="31" xfId="1" applyNumberFormat="1" applyFont="1" applyFill="1" applyBorder="1" applyAlignment="1" applyProtection="1">
      <alignment horizontal="center" vertical="center" wrapText="1"/>
    </xf>
    <xf numFmtId="49" fontId="34" fillId="23" borderId="0" xfId="1" applyNumberFormat="1" applyFont="1" applyFill="1" applyBorder="1" applyAlignment="1" applyProtection="1">
      <alignment horizontal="center" vertical="center" wrapText="1"/>
    </xf>
    <xf numFmtId="0" fontId="31" fillId="0" borderId="0" xfId="0" applyFont="1" applyFill="1" applyBorder="1" applyAlignment="1">
      <alignment horizontal="center" vertical="center" wrapText="1"/>
    </xf>
    <xf numFmtId="0" fontId="30" fillId="0" borderId="0" xfId="0" applyFont="1" applyFill="1" applyBorder="1" applyAlignment="1">
      <alignment horizontal="left" wrapText="1"/>
    </xf>
    <xf numFmtId="0" fontId="33" fillId="22" borderId="12" xfId="0" applyFont="1" applyFill="1" applyBorder="1" applyAlignment="1">
      <alignment horizontal="center" vertical="center" wrapText="1"/>
    </xf>
    <xf numFmtId="0" fontId="33" fillId="22" borderId="13" xfId="0" applyFont="1" applyFill="1" applyBorder="1" applyAlignment="1">
      <alignment horizontal="center" vertical="center" wrapText="1"/>
    </xf>
    <xf numFmtId="0" fontId="33" fillId="22" borderId="14" xfId="0" applyFont="1" applyFill="1" applyBorder="1" applyAlignment="1">
      <alignment horizontal="center" vertical="center" wrapText="1"/>
    </xf>
    <xf numFmtId="0" fontId="1" fillId="3" borderId="2" xfId="0" applyFont="1" applyFill="1" applyBorder="1" applyAlignment="1">
      <alignment horizontal="center"/>
    </xf>
    <xf numFmtId="0" fontId="1" fillId="6" borderId="2" xfId="0" applyFont="1" applyFill="1" applyBorder="1" applyAlignment="1">
      <alignment horizontal="center"/>
    </xf>
    <xf numFmtId="0" fontId="1" fillId="7" borderId="1" xfId="0" applyFont="1" applyFill="1" applyBorder="1" applyAlignment="1" applyProtection="1">
      <alignment horizontal="center" wrapText="1"/>
    </xf>
    <xf numFmtId="0" fontId="1" fillId="7" borderId="1" xfId="0" applyFont="1" applyFill="1" applyBorder="1" applyAlignment="1" applyProtection="1">
      <alignment horizontal="center"/>
    </xf>
    <xf numFmtId="0" fontId="1" fillId="7" borderId="2" xfId="0" applyFont="1" applyFill="1" applyBorder="1" applyAlignment="1" applyProtection="1">
      <alignment horizontal="center"/>
    </xf>
    <xf numFmtId="0" fontId="1" fillId="9" borderId="2" xfId="0" applyFont="1" applyFill="1" applyBorder="1" applyAlignment="1">
      <alignment horizontal="center" wrapText="1"/>
    </xf>
    <xf numFmtId="0" fontId="29" fillId="0" borderId="25" xfId="0" applyFont="1" applyBorder="1" applyAlignment="1">
      <alignment horizontal="center"/>
    </xf>
    <xf numFmtId="0" fontId="29" fillId="0" borderId="22" xfId="0" applyFont="1" applyBorder="1" applyAlignment="1">
      <alignment horizontal="center"/>
    </xf>
    <xf numFmtId="0" fontId="29" fillId="0" borderId="24" xfId="0" applyFont="1" applyBorder="1" applyAlignment="1">
      <alignment horizontal="center"/>
    </xf>
    <xf numFmtId="0" fontId="29" fillId="0" borderId="23" xfId="0" applyFont="1" applyBorder="1" applyAlignment="1">
      <alignment horizontal="center"/>
    </xf>
    <xf numFmtId="0" fontId="29" fillId="0" borderId="21" xfId="0" applyFont="1" applyBorder="1" applyAlignment="1">
      <alignment horizontal="center"/>
    </xf>
    <xf numFmtId="0" fontId="1" fillId="10" borderId="2" xfId="0" applyFont="1" applyFill="1" applyBorder="1" applyAlignment="1">
      <alignment horizontal="center"/>
    </xf>
    <xf numFmtId="0" fontId="1" fillId="12" borderId="2" xfId="0" applyFont="1" applyFill="1" applyBorder="1" applyAlignment="1">
      <alignment horizontal="center"/>
    </xf>
    <xf numFmtId="0" fontId="29" fillId="0" borderId="26" xfId="0" applyFont="1" applyBorder="1" applyAlignment="1">
      <alignment horizontal="center" wrapText="1"/>
    </xf>
    <xf numFmtId="0" fontId="29" fillId="0" borderId="18" xfId="0" applyFont="1" applyBorder="1" applyAlignment="1">
      <alignment horizontal="center" wrapText="1"/>
    </xf>
    <xf numFmtId="0" fontId="1" fillId="0" borderId="2" xfId="0" applyFont="1" applyBorder="1" applyAlignment="1">
      <alignment horizontal="center" wrapText="1"/>
    </xf>
    <xf numFmtId="0" fontId="0" fillId="0" borderId="16" xfId="0" applyBorder="1" applyAlignment="1">
      <alignment vertical="center" wrapText="1"/>
    </xf>
    <xf numFmtId="0" fontId="0" fillId="0" borderId="16" xfId="0" applyBorder="1" applyAlignment="1">
      <alignment vertical="center"/>
    </xf>
  </cellXfs>
  <cellStyles count="5">
    <cellStyle name="Hyperlink" xfId="2" builtinId="8"/>
    <cellStyle name="Normal" xfId="0" builtinId="0"/>
    <cellStyle name="Normal 2" xfId="1"/>
    <cellStyle name="Percent 2" xfId="4"/>
    <cellStyle name="Standard 2" xfId="3"/>
  </cellStyles>
  <dxfs count="448">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ont>
        <color rgb="FF00B050"/>
      </font>
    </dxf>
    <dxf>
      <font>
        <color rgb="FFFF0000"/>
      </font>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ont>
        <color rgb="FF00B050"/>
      </font>
    </dxf>
    <dxf>
      <font>
        <color rgb="FFFF0000"/>
      </font>
    </dxf>
    <dxf>
      <font>
        <color rgb="FF00B050"/>
      </font>
    </dxf>
    <dxf>
      <font>
        <color rgb="FFFF0000"/>
      </font>
    </dxf>
    <dxf>
      <font>
        <color rgb="FFFF0000"/>
      </font>
    </dxf>
    <dxf>
      <font>
        <color rgb="FFFF0000"/>
      </font>
    </dxf>
    <dxf>
      <font>
        <color rgb="FF00B050"/>
      </font>
    </dxf>
    <dxf>
      <font>
        <color rgb="FFF78609"/>
      </font>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ont>
        <color rgb="FF00B050"/>
      </font>
    </dxf>
    <dxf>
      <font>
        <color rgb="FFFF0000"/>
      </font>
    </dxf>
    <dxf>
      <font>
        <color rgb="FFFF0000"/>
      </font>
    </dxf>
    <dxf>
      <font>
        <color rgb="FFFF0000"/>
      </font>
    </dxf>
    <dxf>
      <font>
        <color rgb="FF00B050"/>
      </font>
    </dxf>
    <dxf>
      <font>
        <color rgb="FFF78609"/>
      </font>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ont>
        <color rgb="FF00B050"/>
      </font>
    </dxf>
    <dxf>
      <font>
        <color rgb="FFFF0000"/>
      </font>
    </dxf>
    <dxf>
      <font>
        <color rgb="FFFF0000"/>
      </font>
    </dxf>
    <dxf>
      <font>
        <color rgb="FFFF0000"/>
      </font>
    </dxf>
    <dxf>
      <font>
        <color rgb="FF00B050"/>
      </font>
    </dxf>
    <dxf>
      <font>
        <color rgb="FFF78609"/>
      </font>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ont>
        <color rgb="FF00B050"/>
      </font>
    </dxf>
    <dxf>
      <font>
        <color rgb="FFFF0000"/>
      </font>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ont>
        <color rgb="FFFF0000"/>
      </font>
    </dxf>
    <dxf>
      <font>
        <color rgb="FFFF0000"/>
      </font>
    </dxf>
    <dxf>
      <font>
        <color rgb="FF00B050"/>
      </font>
    </dxf>
    <dxf>
      <font>
        <color rgb="FFF78609"/>
      </font>
    </dxf>
    <dxf>
      <font>
        <color rgb="FF00B050"/>
      </font>
    </dxf>
    <dxf>
      <font>
        <color rgb="FFFF0000"/>
      </font>
    </dxf>
    <dxf>
      <font>
        <color rgb="FFFF0000"/>
      </font>
    </dxf>
    <dxf>
      <font>
        <color rgb="FFFF0000"/>
      </font>
    </dxf>
    <dxf>
      <font>
        <color rgb="FF00B050"/>
      </font>
    </dxf>
    <dxf>
      <font>
        <color rgb="FFF78609"/>
      </font>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ont>
        <color rgb="FF00B050"/>
      </font>
    </dxf>
    <dxf>
      <font>
        <color rgb="FFFF0000"/>
      </font>
    </dxf>
    <dxf>
      <font>
        <color rgb="FFFF0000"/>
      </font>
    </dxf>
    <dxf>
      <font>
        <color rgb="FFFF0000"/>
      </font>
    </dxf>
    <dxf>
      <font>
        <color rgb="FF00B050"/>
      </font>
    </dxf>
    <dxf>
      <font>
        <color rgb="FFF78609"/>
      </font>
    </dxf>
    <dxf>
      <font>
        <color rgb="FF00B050"/>
      </font>
    </dxf>
    <dxf>
      <font>
        <color rgb="FFFF0000"/>
      </font>
    </dxf>
    <dxf>
      <font>
        <color rgb="FFFF0000"/>
      </font>
    </dxf>
    <dxf>
      <font>
        <color rgb="FFFF0000"/>
      </font>
    </dxf>
    <dxf>
      <font>
        <color rgb="FF00B050"/>
      </font>
    </dxf>
    <dxf>
      <font>
        <color rgb="FFF78609"/>
      </font>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C000"/>
        </patternFill>
      </fill>
    </dxf>
    <dxf>
      <font>
        <b/>
        <i val="0"/>
      </font>
      <fill>
        <patternFill>
          <bgColor rgb="FFFF0000"/>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alignment wrapText="1"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0" indent="0" readingOrder="0"/>
    </dxf>
    <dxf>
      <alignment wrapText="0" indent="0" readingOrder="0"/>
    </dxf>
    <dxf>
      <alignment wrapText="1" indent="0" readingOrder="0"/>
    </dxf>
    <dxf>
      <alignment wrapText="1" readingOrder="0"/>
    </dxf>
    <dxf>
      <alignment wrapText="1" readingOrder="0"/>
    </dxf>
    <dxf>
      <alignment horizontal="center" readingOrder="0"/>
    </dxf>
    <dxf>
      <alignment horizontal="center" readingOrder="0"/>
    </dxf>
    <dxf>
      <alignment horizontal="center" readingOrder="0"/>
    </dxf>
    <dxf>
      <alignment wrapText="1" readingOrder="0"/>
    </dxf>
    <dxf>
      <alignment horizontal="center" readingOrder="0"/>
    </dxf>
    <dxf>
      <alignment horizontal="center" readingOrder="0"/>
    </dxf>
  </dxfs>
  <tableStyles count="0" defaultTableStyle="TableStyleMedium9" defaultPivotStyle="PivotStyleLight16"/>
  <colors>
    <mruColors>
      <color rgb="FF45F32D"/>
      <color rgb="FFCCFFFF"/>
      <color rgb="FFFFDC97"/>
      <color rgb="FFFFFFCC"/>
      <color rgb="FFFFCC66"/>
      <color rgb="FF66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T&amp;S Hazard</a:t>
            </a:r>
            <a:r>
              <a:rPr lang="en-US" baseline="0"/>
              <a:t> </a:t>
            </a:r>
            <a:r>
              <a:rPr lang="en-US"/>
              <a:t>Assessment Distribution</a:t>
            </a:r>
          </a:p>
        </c:rich>
      </c:tx>
      <c:overlay val="0"/>
    </c:title>
    <c:autoTitleDeleted val="0"/>
    <c:plotArea>
      <c:layout/>
      <c:barChart>
        <c:barDir val="col"/>
        <c:grouping val="clustered"/>
        <c:varyColors val="0"/>
        <c:ser>
          <c:idx val="0"/>
          <c:order val="0"/>
          <c:tx>
            <c:strRef>
              <c:f>'Hazards List'!$Q$3</c:f>
              <c:strCache>
                <c:ptCount val="1"/>
                <c:pt idx="0">
                  <c:v>Low</c:v>
                </c:pt>
              </c:strCache>
            </c:strRef>
          </c:tx>
          <c:invertIfNegative val="0"/>
          <c:cat>
            <c:multiLvlStrRef>
              <c:f>'Hazards List'!$R$1:$AA$2</c:f>
              <c:multiLvlStrCache>
                <c:ptCount val="10"/>
                <c:lvl>
                  <c:pt idx="0">
                    <c:v>Facility</c:v>
                  </c:pt>
                  <c:pt idx="1">
                    <c:v>M1M3</c:v>
                  </c:pt>
                  <c:pt idx="2">
                    <c:v>M2</c:v>
                  </c:pt>
                  <c:pt idx="3">
                    <c:v>Coating</c:v>
                  </c:pt>
                  <c:pt idx="4">
                    <c:v>Dome</c:v>
                  </c:pt>
                  <c:pt idx="5">
                    <c:v>Cam. Rooms</c:v>
                  </c:pt>
                  <c:pt idx="6">
                    <c:v>TMA</c:v>
                  </c:pt>
                  <c:pt idx="7">
                    <c:v>Cam-on-Tel</c:v>
                  </c:pt>
                  <c:pt idx="8">
                    <c:v>Calibration</c:v>
                  </c:pt>
                  <c:pt idx="9">
                    <c:v>Total</c:v>
                  </c:pt>
                </c:lvl>
                <c:lvl>
                  <c:pt idx="0">
                    <c:v>Hazard Distribution</c:v>
                  </c:pt>
                </c:lvl>
              </c:multiLvlStrCache>
            </c:multiLvlStrRef>
          </c:cat>
          <c:val>
            <c:numRef>
              <c:f>'Hazards List'!$R$3:$AA$3</c:f>
              <c:numCache>
                <c:formatCode>General</c:formatCode>
                <c:ptCount val="10"/>
                <c:pt idx="0">
                  <c:v>0</c:v>
                </c:pt>
                <c:pt idx="1">
                  <c:v>1</c:v>
                </c:pt>
                <c:pt idx="2">
                  <c:v>0</c:v>
                </c:pt>
                <c:pt idx="3">
                  <c:v>2</c:v>
                </c:pt>
                <c:pt idx="4">
                  <c:v>0</c:v>
                </c:pt>
                <c:pt idx="5">
                  <c:v>0</c:v>
                </c:pt>
                <c:pt idx="6">
                  <c:v>0</c:v>
                </c:pt>
                <c:pt idx="7">
                  <c:v>0</c:v>
                </c:pt>
                <c:pt idx="8">
                  <c:v>0</c:v>
                </c:pt>
                <c:pt idx="9">
                  <c:v>3</c:v>
                </c:pt>
              </c:numCache>
            </c:numRef>
          </c:val>
          <c:extLst>
            <c:ext xmlns:c16="http://schemas.microsoft.com/office/drawing/2014/chart" uri="{C3380CC4-5D6E-409C-BE32-E72D297353CC}">
              <c16:uniqueId val="{00000000-3E7D-49A5-9D2F-458A8978C607}"/>
            </c:ext>
          </c:extLst>
        </c:ser>
        <c:ser>
          <c:idx val="1"/>
          <c:order val="1"/>
          <c:tx>
            <c:strRef>
              <c:f>'Hazards List'!$Q$4</c:f>
              <c:strCache>
                <c:ptCount val="1"/>
                <c:pt idx="0">
                  <c:v>Medium</c:v>
                </c:pt>
              </c:strCache>
            </c:strRef>
          </c:tx>
          <c:invertIfNegative val="0"/>
          <c:cat>
            <c:multiLvlStrRef>
              <c:f>'Hazards List'!$R$1:$AA$2</c:f>
              <c:multiLvlStrCache>
                <c:ptCount val="10"/>
                <c:lvl>
                  <c:pt idx="0">
                    <c:v>Facility</c:v>
                  </c:pt>
                  <c:pt idx="1">
                    <c:v>M1M3</c:v>
                  </c:pt>
                  <c:pt idx="2">
                    <c:v>M2</c:v>
                  </c:pt>
                  <c:pt idx="3">
                    <c:v>Coating</c:v>
                  </c:pt>
                  <c:pt idx="4">
                    <c:v>Dome</c:v>
                  </c:pt>
                  <c:pt idx="5">
                    <c:v>Cam. Rooms</c:v>
                  </c:pt>
                  <c:pt idx="6">
                    <c:v>TMA</c:v>
                  </c:pt>
                  <c:pt idx="7">
                    <c:v>Cam-on-Tel</c:v>
                  </c:pt>
                  <c:pt idx="8">
                    <c:v>Calibration</c:v>
                  </c:pt>
                  <c:pt idx="9">
                    <c:v>Total</c:v>
                  </c:pt>
                </c:lvl>
                <c:lvl>
                  <c:pt idx="0">
                    <c:v>Hazard Distribution</c:v>
                  </c:pt>
                </c:lvl>
              </c:multiLvlStrCache>
            </c:multiLvlStrRef>
          </c:cat>
          <c:val>
            <c:numRef>
              <c:f>'Hazards List'!$R$4:$AA$4</c:f>
              <c:numCache>
                <c:formatCode>General</c:formatCode>
                <c:ptCount val="10"/>
                <c:pt idx="0">
                  <c:v>36</c:v>
                </c:pt>
                <c:pt idx="1">
                  <c:v>18</c:v>
                </c:pt>
                <c:pt idx="2">
                  <c:v>7</c:v>
                </c:pt>
                <c:pt idx="3">
                  <c:v>28</c:v>
                </c:pt>
                <c:pt idx="4">
                  <c:v>19</c:v>
                </c:pt>
                <c:pt idx="5">
                  <c:v>16</c:v>
                </c:pt>
                <c:pt idx="6">
                  <c:v>11</c:v>
                </c:pt>
                <c:pt idx="7">
                  <c:v>8</c:v>
                </c:pt>
                <c:pt idx="8">
                  <c:v>6</c:v>
                </c:pt>
                <c:pt idx="9">
                  <c:v>149</c:v>
                </c:pt>
              </c:numCache>
            </c:numRef>
          </c:val>
          <c:extLst>
            <c:ext xmlns:c16="http://schemas.microsoft.com/office/drawing/2014/chart" uri="{C3380CC4-5D6E-409C-BE32-E72D297353CC}">
              <c16:uniqueId val="{00000001-3E7D-49A5-9D2F-458A8978C607}"/>
            </c:ext>
          </c:extLst>
        </c:ser>
        <c:ser>
          <c:idx val="2"/>
          <c:order val="2"/>
          <c:tx>
            <c:strRef>
              <c:f>'Hazards List'!$Q$5</c:f>
              <c:strCache>
                <c:ptCount val="1"/>
                <c:pt idx="0">
                  <c:v>Serious</c:v>
                </c:pt>
              </c:strCache>
            </c:strRef>
          </c:tx>
          <c:invertIfNegative val="0"/>
          <c:cat>
            <c:multiLvlStrRef>
              <c:f>'Hazards List'!$R$1:$AA$2</c:f>
              <c:multiLvlStrCache>
                <c:ptCount val="10"/>
                <c:lvl>
                  <c:pt idx="0">
                    <c:v>Facility</c:v>
                  </c:pt>
                  <c:pt idx="1">
                    <c:v>M1M3</c:v>
                  </c:pt>
                  <c:pt idx="2">
                    <c:v>M2</c:v>
                  </c:pt>
                  <c:pt idx="3">
                    <c:v>Coating</c:v>
                  </c:pt>
                  <c:pt idx="4">
                    <c:v>Dome</c:v>
                  </c:pt>
                  <c:pt idx="5">
                    <c:v>Cam. Rooms</c:v>
                  </c:pt>
                  <c:pt idx="6">
                    <c:v>TMA</c:v>
                  </c:pt>
                  <c:pt idx="7">
                    <c:v>Cam-on-Tel</c:v>
                  </c:pt>
                  <c:pt idx="8">
                    <c:v>Calibration</c:v>
                  </c:pt>
                  <c:pt idx="9">
                    <c:v>Total</c:v>
                  </c:pt>
                </c:lvl>
                <c:lvl>
                  <c:pt idx="0">
                    <c:v>Hazard Distribution</c:v>
                  </c:pt>
                </c:lvl>
              </c:multiLvlStrCache>
            </c:multiLvlStrRef>
          </c:cat>
          <c:val>
            <c:numRef>
              <c:f>'Hazards List'!$R$5:$AA$5</c:f>
              <c:numCache>
                <c:formatCode>General</c:formatCode>
                <c:ptCount val="10"/>
                <c:pt idx="0">
                  <c:v>13</c:v>
                </c:pt>
                <c:pt idx="1">
                  <c:v>1</c:v>
                </c:pt>
                <c:pt idx="2">
                  <c:v>11</c:v>
                </c:pt>
                <c:pt idx="3">
                  <c:v>2</c:v>
                </c:pt>
                <c:pt idx="4">
                  <c:v>9</c:v>
                </c:pt>
                <c:pt idx="5">
                  <c:v>0</c:v>
                </c:pt>
                <c:pt idx="6">
                  <c:v>20</c:v>
                </c:pt>
                <c:pt idx="7">
                  <c:v>14</c:v>
                </c:pt>
                <c:pt idx="8">
                  <c:v>9</c:v>
                </c:pt>
                <c:pt idx="9">
                  <c:v>79</c:v>
                </c:pt>
              </c:numCache>
            </c:numRef>
          </c:val>
          <c:extLst>
            <c:ext xmlns:c16="http://schemas.microsoft.com/office/drawing/2014/chart" uri="{C3380CC4-5D6E-409C-BE32-E72D297353CC}">
              <c16:uniqueId val="{00000002-3E7D-49A5-9D2F-458A8978C607}"/>
            </c:ext>
          </c:extLst>
        </c:ser>
        <c:ser>
          <c:idx val="3"/>
          <c:order val="3"/>
          <c:tx>
            <c:strRef>
              <c:f>'Hazards List'!$Q$6</c:f>
              <c:strCache>
                <c:ptCount val="1"/>
                <c:pt idx="0">
                  <c:v>High</c:v>
                </c:pt>
              </c:strCache>
            </c:strRef>
          </c:tx>
          <c:invertIfNegative val="0"/>
          <c:cat>
            <c:multiLvlStrRef>
              <c:f>'Hazards List'!$R$1:$AA$2</c:f>
              <c:multiLvlStrCache>
                <c:ptCount val="10"/>
                <c:lvl>
                  <c:pt idx="0">
                    <c:v>Facility</c:v>
                  </c:pt>
                  <c:pt idx="1">
                    <c:v>M1M3</c:v>
                  </c:pt>
                  <c:pt idx="2">
                    <c:v>M2</c:v>
                  </c:pt>
                  <c:pt idx="3">
                    <c:v>Coating</c:v>
                  </c:pt>
                  <c:pt idx="4">
                    <c:v>Dome</c:v>
                  </c:pt>
                  <c:pt idx="5">
                    <c:v>Cam. Rooms</c:v>
                  </c:pt>
                  <c:pt idx="6">
                    <c:v>TMA</c:v>
                  </c:pt>
                  <c:pt idx="7">
                    <c:v>Cam-on-Tel</c:v>
                  </c:pt>
                  <c:pt idx="8">
                    <c:v>Calibration</c:v>
                  </c:pt>
                  <c:pt idx="9">
                    <c:v>Total</c:v>
                  </c:pt>
                </c:lvl>
                <c:lvl>
                  <c:pt idx="0">
                    <c:v>Hazard Distribution</c:v>
                  </c:pt>
                </c:lvl>
              </c:multiLvlStrCache>
            </c:multiLvlStrRef>
          </c:cat>
          <c:val>
            <c:numRef>
              <c:f>'Hazards List'!$R$6:$AA$6</c:f>
              <c:numCache>
                <c:formatCode>General</c:formatCode>
                <c:ptCount val="10"/>
                <c:pt idx="0">
                  <c:v>1</c:v>
                </c:pt>
                <c:pt idx="1">
                  <c:v>1</c:v>
                </c:pt>
                <c:pt idx="2">
                  <c:v>4</c:v>
                </c:pt>
                <c:pt idx="3">
                  <c:v>3</c:v>
                </c:pt>
                <c:pt idx="4">
                  <c:v>7</c:v>
                </c:pt>
                <c:pt idx="5">
                  <c:v>0</c:v>
                </c:pt>
                <c:pt idx="6">
                  <c:v>6</c:v>
                </c:pt>
                <c:pt idx="7">
                  <c:v>1</c:v>
                </c:pt>
                <c:pt idx="8">
                  <c:v>7</c:v>
                </c:pt>
                <c:pt idx="9">
                  <c:v>30</c:v>
                </c:pt>
              </c:numCache>
            </c:numRef>
          </c:val>
          <c:extLst>
            <c:ext xmlns:c16="http://schemas.microsoft.com/office/drawing/2014/chart" uri="{C3380CC4-5D6E-409C-BE32-E72D297353CC}">
              <c16:uniqueId val="{00000003-3E7D-49A5-9D2F-458A8978C607}"/>
            </c:ext>
          </c:extLst>
        </c:ser>
        <c:ser>
          <c:idx val="4"/>
          <c:order val="4"/>
          <c:tx>
            <c:strRef>
              <c:f>'Hazards List'!$Q$7</c:f>
              <c:strCache>
                <c:ptCount val="1"/>
                <c:pt idx="0">
                  <c:v>total</c:v>
                </c:pt>
              </c:strCache>
            </c:strRef>
          </c:tx>
          <c:invertIfNegative val="0"/>
          <c:cat>
            <c:multiLvlStrRef>
              <c:f>'Hazards List'!$R$1:$AA$2</c:f>
              <c:multiLvlStrCache>
                <c:ptCount val="10"/>
                <c:lvl>
                  <c:pt idx="0">
                    <c:v>Facility</c:v>
                  </c:pt>
                  <c:pt idx="1">
                    <c:v>M1M3</c:v>
                  </c:pt>
                  <c:pt idx="2">
                    <c:v>M2</c:v>
                  </c:pt>
                  <c:pt idx="3">
                    <c:v>Coating</c:v>
                  </c:pt>
                  <c:pt idx="4">
                    <c:v>Dome</c:v>
                  </c:pt>
                  <c:pt idx="5">
                    <c:v>Cam. Rooms</c:v>
                  </c:pt>
                  <c:pt idx="6">
                    <c:v>TMA</c:v>
                  </c:pt>
                  <c:pt idx="7">
                    <c:v>Cam-on-Tel</c:v>
                  </c:pt>
                  <c:pt idx="8">
                    <c:v>Calibration</c:v>
                  </c:pt>
                  <c:pt idx="9">
                    <c:v>Total</c:v>
                  </c:pt>
                </c:lvl>
                <c:lvl>
                  <c:pt idx="0">
                    <c:v>Hazard Distribution</c:v>
                  </c:pt>
                </c:lvl>
              </c:multiLvlStrCache>
            </c:multiLvlStrRef>
          </c:cat>
          <c:val>
            <c:numRef>
              <c:f>'Hazards List'!$R$7:$AA$7</c:f>
              <c:numCache>
                <c:formatCode>General</c:formatCode>
                <c:ptCount val="10"/>
                <c:pt idx="0">
                  <c:v>50</c:v>
                </c:pt>
                <c:pt idx="1">
                  <c:v>21</c:v>
                </c:pt>
                <c:pt idx="2">
                  <c:v>22</c:v>
                </c:pt>
                <c:pt idx="3">
                  <c:v>35</c:v>
                </c:pt>
                <c:pt idx="4">
                  <c:v>35</c:v>
                </c:pt>
                <c:pt idx="5">
                  <c:v>16</c:v>
                </c:pt>
                <c:pt idx="6">
                  <c:v>37</c:v>
                </c:pt>
                <c:pt idx="7">
                  <c:v>23</c:v>
                </c:pt>
                <c:pt idx="8">
                  <c:v>22</c:v>
                </c:pt>
                <c:pt idx="9">
                  <c:v>261</c:v>
                </c:pt>
              </c:numCache>
            </c:numRef>
          </c:val>
          <c:extLst>
            <c:ext xmlns:c16="http://schemas.microsoft.com/office/drawing/2014/chart" uri="{C3380CC4-5D6E-409C-BE32-E72D297353CC}">
              <c16:uniqueId val="{00000004-3E7D-49A5-9D2F-458A8978C607}"/>
            </c:ext>
          </c:extLst>
        </c:ser>
        <c:dLbls>
          <c:showLegendKey val="0"/>
          <c:showVal val="0"/>
          <c:showCatName val="0"/>
          <c:showSerName val="0"/>
          <c:showPercent val="0"/>
          <c:showBubbleSize val="0"/>
        </c:dLbls>
        <c:gapWidth val="150"/>
        <c:axId val="-183054704"/>
        <c:axId val="-183050896"/>
      </c:barChart>
      <c:catAx>
        <c:axId val="-183054704"/>
        <c:scaling>
          <c:orientation val="minMax"/>
        </c:scaling>
        <c:delete val="0"/>
        <c:axPos val="b"/>
        <c:numFmt formatCode="General" sourceLinked="0"/>
        <c:majorTickMark val="none"/>
        <c:minorTickMark val="none"/>
        <c:tickLblPos val="nextTo"/>
        <c:crossAx val="-183050896"/>
        <c:crosses val="autoZero"/>
        <c:auto val="1"/>
        <c:lblAlgn val="ctr"/>
        <c:lblOffset val="100"/>
        <c:noMultiLvlLbl val="0"/>
      </c:catAx>
      <c:valAx>
        <c:axId val="-183050896"/>
        <c:scaling>
          <c:orientation val="minMax"/>
        </c:scaling>
        <c:delete val="0"/>
        <c:axPos val="l"/>
        <c:majorGridlines>
          <c:spPr>
            <a:ln>
              <a:prstDash val="dash"/>
            </a:ln>
          </c:spPr>
        </c:majorGridlines>
        <c:title>
          <c:tx>
            <c:rich>
              <a:bodyPr/>
              <a:lstStyle/>
              <a:p>
                <a:pPr>
                  <a:defRPr/>
                </a:pPr>
                <a:r>
                  <a:rPr lang="en-US"/>
                  <a:t>Number of Hazards Identified</a:t>
                </a:r>
              </a:p>
            </c:rich>
          </c:tx>
          <c:overlay val="0"/>
        </c:title>
        <c:numFmt formatCode="General" sourceLinked="1"/>
        <c:majorTickMark val="none"/>
        <c:minorTickMark val="none"/>
        <c:tickLblPos val="nextTo"/>
        <c:crossAx val="-183054704"/>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866" l="0.70000000000000062" r="0.70000000000000062" t="0.75000000000000866"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31</xdr:col>
      <xdr:colOff>504825</xdr:colOff>
      <xdr:row>0</xdr:row>
      <xdr:rowOff>133350</xdr:rowOff>
    </xdr:from>
    <xdr:to>
      <xdr:col>44</xdr:col>
      <xdr:colOff>371474</xdr:colOff>
      <xdr:row>172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1537606</xdr:colOff>
      <xdr:row>32</xdr:row>
      <xdr:rowOff>57152</xdr:rowOff>
    </xdr:from>
    <xdr:to>
      <xdr:col>8</xdr:col>
      <xdr:colOff>151945</xdr:colOff>
      <xdr:row>43</xdr:row>
      <xdr:rowOff>2722</xdr:rowOff>
    </xdr:to>
    <xdr:pic>
      <xdr:nvPicPr>
        <xdr:cNvPr id="2" name="Picture 1" descr="http://www.acqnotes.com/wp-content/uploads/2014/09/Risk-Assessment-Matrix.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8856" y="19926302"/>
          <a:ext cx="5338989" cy="28030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1183821</xdr:colOff>
      <xdr:row>27</xdr:row>
      <xdr:rowOff>54429</xdr:rowOff>
    </xdr:from>
    <xdr:to>
      <xdr:col>8</xdr:col>
      <xdr:colOff>222250</xdr:colOff>
      <xdr:row>39</xdr:row>
      <xdr:rowOff>190499</xdr:rowOff>
    </xdr:to>
    <xdr:pic>
      <xdr:nvPicPr>
        <xdr:cNvPr id="2" name="Picture 1" descr="http://www.acqnotes.com/wp-content/uploads/2014/09/Risk-Assessment-Matrix.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7846" y="15989754"/>
          <a:ext cx="5334454" cy="280307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22860</xdr:colOff>
          <xdr:row>5</xdr:row>
          <xdr:rowOff>7620</xdr:rowOff>
        </xdr:from>
        <xdr:to>
          <xdr:col>2</xdr:col>
          <xdr:colOff>2705100</xdr:colOff>
          <xdr:row>6</xdr:row>
          <xdr:rowOff>22860</xdr:rowOff>
        </xdr:to>
        <xdr:sp macro="" textlink="">
          <xdr:nvSpPr>
            <xdr:cNvPr id="44033" name="CommandButton1" hidden="1">
              <a:extLst>
                <a:ext uri="{63B3BB69-23CF-44E3-9099-C40C66FF867C}">
                  <a14:compatExt spid="_x0000_s4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24</xdr:col>
      <xdr:colOff>525237</xdr:colOff>
      <xdr:row>0</xdr:row>
      <xdr:rowOff>38100</xdr:rowOff>
    </xdr:from>
    <xdr:to>
      <xdr:col>25</xdr:col>
      <xdr:colOff>496744</xdr:colOff>
      <xdr:row>5</xdr:row>
      <xdr:rowOff>234134</xdr:rowOff>
    </xdr:to>
    <xdr:pic>
      <xdr:nvPicPr>
        <xdr:cNvPr id="2" name="Immagine 1" descr="EIE GROUP LOGO.jpg"/>
        <xdr:cNvPicPr>
          <a:picLocks noChangeAspect="1"/>
        </xdr:cNvPicPr>
      </xdr:nvPicPr>
      <xdr:blipFill>
        <a:blip xmlns:r="http://schemas.openxmlformats.org/officeDocument/2006/relationships" r:embed="rId1" cstate="print"/>
        <a:stretch>
          <a:fillRect/>
        </a:stretch>
      </xdr:blipFill>
      <xdr:spPr>
        <a:xfrm>
          <a:off x="25395012" y="38100"/>
          <a:ext cx="866857" cy="10247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22860</xdr:colOff>
          <xdr:row>5</xdr:row>
          <xdr:rowOff>7620</xdr:rowOff>
        </xdr:from>
        <xdr:to>
          <xdr:col>2</xdr:col>
          <xdr:colOff>2705100</xdr:colOff>
          <xdr:row>6</xdr:row>
          <xdr:rowOff>22860</xdr:rowOff>
        </xdr:to>
        <xdr:sp macro="" textlink="">
          <xdr:nvSpPr>
            <xdr:cNvPr id="25601" name="CommandButton1" hidden="1">
              <a:extLst>
                <a:ext uri="{63B3BB69-23CF-44E3-9099-C40C66FF867C}">
                  <a14:compatExt spid="_x0000_s25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rownwiest/AppData/Local/Microsoft/Windows/INetCache/Content.Outlook/0T4YFPHY/08815-TRE026c%20-Hazard%20Analysis%20Wor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HA worksheet"/>
      <sheetName val="Classification Tables"/>
    </sheetNames>
    <sheetDataSet>
      <sheetData sheetId="0" refreshError="1"/>
      <sheetData sheetId="1"/>
      <sheetData sheetId="2">
        <row r="2">
          <cell r="C2">
            <v>1</v>
          </cell>
          <cell r="D2" t="str">
            <v>Catastrophic</v>
          </cell>
          <cell r="F2" t="str">
            <v>A</v>
          </cell>
          <cell r="G2" t="str">
            <v>Frequent</v>
          </cell>
          <cell r="I2" t="str">
            <v>1A</v>
          </cell>
          <cell r="J2" t="str">
            <v>High</v>
          </cell>
        </row>
        <row r="3">
          <cell r="C3">
            <v>2</v>
          </cell>
          <cell r="D3" t="str">
            <v>Critical</v>
          </cell>
          <cell r="F3" t="str">
            <v>B</v>
          </cell>
          <cell r="G3" t="str">
            <v>Probable</v>
          </cell>
          <cell r="I3" t="str">
            <v>1B</v>
          </cell>
          <cell r="J3" t="str">
            <v>High</v>
          </cell>
        </row>
        <row r="4">
          <cell r="C4">
            <v>3</v>
          </cell>
          <cell r="D4" t="str">
            <v>Marginal</v>
          </cell>
          <cell r="F4" t="str">
            <v>C</v>
          </cell>
          <cell r="G4" t="str">
            <v>Occasional</v>
          </cell>
          <cell r="I4" t="str">
            <v>1C</v>
          </cell>
          <cell r="J4" t="str">
            <v>High</v>
          </cell>
        </row>
        <row r="5">
          <cell r="C5">
            <v>4</v>
          </cell>
          <cell r="D5" t="str">
            <v>Negligible</v>
          </cell>
          <cell r="F5" t="str">
            <v>D</v>
          </cell>
          <cell r="G5" t="str">
            <v>Remote</v>
          </cell>
          <cell r="I5" t="str">
            <v>1D</v>
          </cell>
          <cell r="J5" t="str">
            <v>Serious</v>
          </cell>
        </row>
        <row r="6">
          <cell r="F6" t="str">
            <v>E</v>
          </cell>
          <cell r="G6" t="str">
            <v>Improbable</v>
          </cell>
          <cell r="I6" t="str">
            <v>1E</v>
          </cell>
          <cell r="J6" t="str">
            <v>Medium</v>
          </cell>
        </row>
        <row r="7">
          <cell r="F7" t="str">
            <v>F</v>
          </cell>
          <cell r="G7" t="str">
            <v>Low</v>
          </cell>
          <cell r="I7" t="str">
            <v>1F</v>
          </cell>
          <cell r="J7" t="str">
            <v>Low</v>
          </cell>
        </row>
        <row r="8">
          <cell r="I8" t="str">
            <v>2A</v>
          </cell>
          <cell r="J8" t="str">
            <v>High</v>
          </cell>
        </row>
        <row r="9">
          <cell r="I9" t="str">
            <v>2B</v>
          </cell>
          <cell r="J9" t="str">
            <v>High</v>
          </cell>
        </row>
        <row r="10">
          <cell r="I10" t="str">
            <v>2C</v>
          </cell>
          <cell r="J10" t="str">
            <v>Serious</v>
          </cell>
        </row>
        <row r="11">
          <cell r="I11" t="str">
            <v>2D</v>
          </cell>
          <cell r="J11" t="str">
            <v>Medium</v>
          </cell>
        </row>
        <row r="12">
          <cell r="I12" t="str">
            <v>2E</v>
          </cell>
          <cell r="J12" t="str">
            <v>Medium</v>
          </cell>
        </row>
        <row r="13">
          <cell r="I13" t="str">
            <v>2F</v>
          </cell>
          <cell r="J13" t="str">
            <v>Low</v>
          </cell>
        </row>
        <row r="14">
          <cell r="I14" t="str">
            <v>3A</v>
          </cell>
          <cell r="J14" t="str">
            <v>Serious</v>
          </cell>
        </row>
        <row r="15">
          <cell r="I15" t="str">
            <v>3B</v>
          </cell>
          <cell r="J15" t="str">
            <v>Serious</v>
          </cell>
        </row>
        <row r="16">
          <cell r="I16" t="str">
            <v>3C</v>
          </cell>
          <cell r="J16" t="str">
            <v>Medium</v>
          </cell>
        </row>
        <row r="17">
          <cell r="I17" t="str">
            <v>3D</v>
          </cell>
          <cell r="J17" t="str">
            <v>Medium</v>
          </cell>
        </row>
        <row r="18">
          <cell r="I18" t="str">
            <v>3E</v>
          </cell>
          <cell r="J18" t="str">
            <v>Medium</v>
          </cell>
        </row>
        <row r="19">
          <cell r="I19" t="str">
            <v>3F</v>
          </cell>
          <cell r="J19" t="str">
            <v>Low</v>
          </cell>
        </row>
        <row r="20">
          <cell r="I20" t="str">
            <v>4A</v>
          </cell>
          <cell r="J20" t="str">
            <v>Medium</v>
          </cell>
        </row>
        <row r="21">
          <cell r="I21" t="str">
            <v>4B</v>
          </cell>
          <cell r="J21" t="str">
            <v>Medium</v>
          </cell>
        </row>
        <row r="22">
          <cell r="I22" t="str">
            <v>4C</v>
          </cell>
          <cell r="J22" t="str">
            <v>Low</v>
          </cell>
        </row>
        <row r="23">
          <cell r="I23" t="str">
            <v>4D</v>
          </cell>
          <cell r="J23" t="str">
            <v>Low</v>
          </cell>
        </row>
        <row r="24">
          <cell r="I24" t="str">
            <v>4E</v>
          </cell>
          <cell r="J24" t="str">
            <v>Low</v>
          </cell>
        </row>
        <row r="25">
          <cell r="I25" t="str">
            <v>4F</v>
          </cell>
          <cell r="J25" t="str">
            <v>Low</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acques Sebag" refreshedDate="41565.44827025463" createdVersion="3" refreshedVersion="3" minRefreshableVersion="3" recordCount="218">
  <cacheSource type="worksheet">
    <worksheetSource ref="B9:J248" sheet="Hazards List"/>
  </cacheSource>
  <cacheFields count="10">
    <cacheField name="Subgroup" numFmtId="0">
      <sharedItems containsBlank="1" count="13">
        <s v="Facility"/>
        <s v="M1M3"/>
        <s v="M2"/>
        <s v="Mirror Coating"/>
        <s v="Dome"/>
        <s v="Camera Rooms"/>
        <s v="Mount"/>
        <s v="Camera Rotator"/>
        <s v="Camera Hexapod"/>
        <s v="M2 hexapod"/>
        <s v="Mount/Pier"/>
        <s v="Camera-On-Telescope"/>
        <m u="1"/>
      </sharedItems>
    </cacheField>
    <cacheField name="HAZARD" numFmtId="0">
      <sharedItems/>
    </cacheField>
    <cacheField name="CAUSE" numFmtId="0">
      <sharedItems count="222">
        <s v="Noisy equipment"/>
        <s v="Insufficient access"/>
        <s v="Hose rupture or tank leak"/>
        <s v="Hose rupture or tank leak, fumes"/>
        <s v="Oil leak vaporization, toxicity"/>
        <s v="Tank or piping failure"/>
        <s v="exposed piping or structures"/>
        <s v="exposed mechanism"/>
        <s v="piping mixing"/>
        <s v="earthquake"/>
        <s v="UPS design"/>
        <s v="Battery failure"/>
        <s v="Not enough light"/>
        <s v="defective ground"/>
        <s v="hose rupture"/>
        <s v="defective connection"/>
        <s v="soldering"/>
        <s v="electronics board cleaning"/>
        <s v="elevated floor"/>
        <s v="equipment overheating"/>
        <s v="loss balance"/>
        <s v="ice melting"/>
        <s v="fire"/>
        <s v="Crane moving"/>
        <s v="limited operator positioning"/>
        <s v="chemical products"/>
        <s v="loss of balance while personnel on catwalk"/>
        <s v="loss of crane control with personnel on catwalk"/>
        <s v="loads located below catwalk"/>
        <s v="personnel loss of balance if dome rear doors are opened before complete arrival of platform lift in position."/>
        <s v="hazardous material"/>
        <s v="object falling from hatch open"/>
        <s v="Insufficient exit due to bad storage layout"/>
        <s v="bad driving "/>
        <s v="accident with power tools"/>
        <s v="welding"/>
        <s v="lower levels platform lift door opened before complete arrival of platform lift"/>
        <s v="meshed/screened platform lift door"/>
        <s v="insufficient protection"/>
        <s v="Rinse boom too low or not in storage position"/>
        <s v="mirror cart or mechanism in motion"/>
        <s v="Heavy equipment positioned on light manufacturing floor on telescope maintenance platform."/>
        <s v="faulty mechanism generates a wrong Hard Point length detected by comparing the six hard points lengths"/>
        <s v="The air pressure in the hard points is suddenly above the operating pressure (125psi)"/>
        <s v="One of the hard point load cells failed."/>
        <s v="Hardpoint Breakaway Jamming"/>
        <s v="Breakaway LVDT failure"/>
        <s v="Hard point drive run-away behavior"/>
        <s v="Hard point drive meachnism broken or power supply failure"/>
        <s v="Rotary Encoder failure"/>
        <s v="Broken flexure in hardpoint actuator"/>
        <s v="Air Compressor failure"/>
        <s v="air connection failure"/>
        <s v="piping error"/>
        <s v="water in lines"/>
        <s v="Broken valve"/>
        <s v="Air piping failure"/>
        <s v="Force Actuator Power supply failure"/>
        <s v="Force Actuator Piston Seal Failure"/>
        <s v="Force actuator piston seizes or develops high friction"/>
        <s v="Mirror Control System generates force pattern distribution that could harm the mirror"/>
        <s v="Applied force exceeds commanded force"/>
        <s v="M1M3 mirror damage during integration/removal with mirror cell"/>
        <s v="Telescope moves while M2 assembly attached to the crane"/>
        <s v="M2 assembly rotates while on the crane"/>
        <s v="High stress in the glass during load transfer"/>
        <s v="M2 Mirror cart moves when transferring M2 assembly to dome crane"/>
        <s v="Bad placement of hands during mirror rotation on cart (horizontal-vertical)"/>
        <s v="Pinching during locking pin insertion on cart"/>
        <s v="Falling down while accessing the Hexapod to M2 mirror cell bolts (access is limited)"/>
        <s v="M2 Cover or M2 baffle hits mirror during installation/removal"/>
        <s v="Deployable platform hits M2 mirror due to flexure or earthquake"/>
        <s v="Tool bouncing on maintenance platform falls on mirror"/>
        <s v="Falling down from maintenance platform due to loss of balance"/>
        <s v="Operator forgets to disconnect power cable to actuators"/>
        <s v="M2 Hexapod leg failure"/>
        <s v="M2 mirror hits the cell during integration/removal because not centered"/>
        <s v="Mirror lifter legs hit the mirror during installation"/>
        <s v="Mirror back surface hits actuators during installation"/>
        <s v="Mirror drops in the cell during detachment of the actuators from the mirror pads"/>
        <s v="Falling down from integrating support structure"/>
        <s v="M2 cell back panel falls down during maintenance"/>
        <s v="Stress in mirror exceeds 1000 psi during operation"/>
        <s v="OD aperture ring hits mirror during removal"/>
        <s v="M2 Mirror tangent link pad failure during removal"/>
        <s v="Fumes concentrate toward the mirror center causing loss of consciousness for personnel located there"/>
        <s v="Skin contact with hydrochloric acid or other chemical used during coating process due to insufficient protection"/>
        <s v="Breathing of toxic fumes during coating process due to insufficient protection"/>
        <s v="Mixing of hazardous waste with safe waste during coating process"/>
        <s v="loss of balance or slippage while on the bridge or on platform"/>
        <s v="Mops dropped on the mirror due to difficult handling and slippery surface"/>
        <s v="Calcium Carbonate application on mirror at longer distance than usually done"/>
        <s v="Personnel on platform moving under the bridge"/>
        <s v="droppage of chemical container during preparation or use"/>
        <s v="Personnel too close or distracted during mechanical operations"/>
        <s v="The air knife damages the mirror during deployment"/>
        <s v="The air knife damages the mirror during lowering of boom"/>
        <s v="The bridge is moved above mirror while air knife in operation"/>
        <s v="The air knife is deployed while personnel is on the bridge/platform"/>
        <s v="The air knife damages the mirror because the mirror cart is not set at lowest elevation."/>
        <s v="Mirror cart is moved while personnel is on the mirror cleaning platform"/>
        <s v="Operator loss of consciousness while operating the M1M3 cart"/>
        <s v="M1M3 overstress due to coating differential pumping error"/>
        <s v="The magnetron damages the mirror during deployment"/>
        <s v="The coating chamber jacks fail during M1M3 installation in chamber or after coating preventing raising of the chamber."/>
        <s v="Telescope moves before crane in stow position (bridge and hook)"/>
        <s v="Dome moves when platform lift is at highest level"/>
        <s v="Dome is not in position when platform lift roof rises"/>
        <s v="Rear doors are opened when dome not in position"/>
        <s v="Interference with telescope mount"/>
        <s v="Lack of electrical power or slip ring damage"/>
        <s v="Mechanical problem with drives"/>
        <s v="Power ON during slip ring maintenance"/>
        <s v="Dome moving during maintenance"/>
        <s v="Dome crane moving during telescope operation"/>
        <s v="Dome motion while personnel on dome platform"/>
        <s v="Unexpected Light/Wind Screen motion when personnel is on the dome platform."/>
        <s v="Dropped tools hit the mirrors"/>
        <s v="Dropped tools hit personnel"/>
        <s v="Falling during snow/ice cleaning on shutter doors"/>
        <s v="Louvers not closed before roof rises"/>
        <s v="Shutter doors seal leaks and rain drops on mirrors"/>
        <s v="access to dome track during dome rotation"/>
        <s v="Unprotected space between rear doors opening size and platform lift"/>
        <s v="lean over platform to access/ inspect the dome crane and shutter drives."/>
        <s v="loss of M1M3 cart control while moving towards dome rear doors"/>
        <s v="Dome crane collides with light/wind screen"/>
        <s v="Dome motion while personnel using Man-lift"/>
        <s v="Personel falling fom ladder while climbing toward the dome platform"/>
        <s v="Poor outdoor access to the louvers mechanisms in the vent gates"/>
        <s v="Dome rotation during M1M3 mirror removal due to outside forces (wind)"/>
        <s v="Capacitors are not fully discharged before personnel access."/>
        <s v="crane movement create excessive jerking  of loads due to rough control"/>
        <s v="Camera Assembly Cart moved while camera attached to the crane"/>
        <s v="Tripping over umbilical or other items during camera transfer to camera cart"/>
        <s v="Possible wet area during usage of electric tools"/>
        <s v="Low oxygen by release of Nitrogen gas in enclosed room"/>
        <s v="Only one exit in the clean room that could be blocked"/>
        <s v="Lenses break during maintenance (dropping, impact, lifting stress)"/>
        <s v="Personel falls while on the white room roof to hook skylight cable to main crane"/>
        <s v="Crane runs out with operator inside the white room"/>
        <s v="High pressure pipe ruptures (refrigerant ~350PSI)"/>
        <s v="Noisy equipment (air casters)"/>
        <s v="Heat smoke damage to camera. Inadequate extinguisher available in case of fire"/>
        <s v="Personel exposure to refrigerant due to insufficient protection"/>
        <s v="Camera Cart overturn during earthquake"/>
        <s v="Telescope moves in elevation during/after deployment of platforms"/>
        <s v="Object bouncing on deployable platform falls on M2 mirror"/>
        <s v="Deployable platform hits Camera due to interference during deployment"/>
        <s v="Unexpected rotator motion during rotator access/ maintenance"/>
        <s v="Unexpected hexapod motion during hexapod access/ maintenance"/>
        <s v="Hose rupture due to out-of-phase angle rotation between the camera rotator and the camera cable wrap"/>
        <s v="cable failure due to out-of-phase angle rotation between the camera rotator and the camera cable wrap"/>
        <s v="hose overstressed due to high torque applied by rotator or cable wrap drives"/>
        <s v="M2 mirror hits camera due to M2 hexapod motion during camera removal"/>
        <s v="Camera hits M2 mirror due to Camera hexapod motion during M2 on-telescope maintenance in its special access configuration."/>
        <s v="Unexpected M2 hexapod motion during M2 cell access/ maintenance"/>
        <s v="Telescope operations started before personnel exit pier or personnel access the pier during telescope operations."/>
        <s v="Unexpected mount motion during maintenance"/>
        <s v="Loss of balance because one foot on fixed floor and one foot on moving floor."/>
        <s v="Personnel falls in recessed mount floor"/>
        <s v="Personnel located on perimeter walkway is hit by cables or other component located too low during a mount motion."/>
        <s v="Ladder to access pier from the telescope floor is not parked before a  telescope azimuth motion."/>
        <s v="Personnel exit from pier using the hatch in the telescope floor while the telescope is moving in elevation"/>
        <s v="Personnel falls down inside the pier because hatch was left open or telescope starts moving in azimuth while personnel is using the hatch."/>
        <s v="Personnel falls down inside the pier because hatch was left open."/>
        <s v="Personnel falls while removing the bolts holding camera assembly to telescope top end"/>
        <s v="Personnel in precarious situation to access camera assembly lifter to balance camera assembly while system is hanging on the crane. "/>
        <s v="Personnel stays too close to camera assembly when camera assembly is coming out of guide rods."/>
        <s v="Guide rods are too short and camera assembly is not guided all the way before coming out of the telescope top end."/>
        <s v="Guide rods fall during installation"/>
        <s v="Personnel falls while removing the bolts holding M2 assembly to telescope top end"/>
        <s v="M2 Baffle hits the mount during removal or installation."/>
        <s v="M2 Assembly hits the mount or M2 baffle during removal or installation."/>
        <s v="The M1M3 transport cover hanging on the crane is lowered to the floor while personnel is below."/>
        <s v="The M1M3 mirror cart is moved under the M1M3 mirror cell while personnel is located behind the M1M3 mirror cell."/>
        <s v="The M1M3 mirror cell cart moves too far under the telescope."/>
        <s v="Personnel need access to top level floor in the pier for telescope maintenance next to the capacitor bank cabinets."/>
        <s v="collapse of charged capacitors due to crash or earthquake."/>
        <s v="Coolant leak inside the capacitor bank cabinets"/>
        <s v="The M1M3 mirror cell cart lifts unevenly or overtravels during integration with telescope."/>
        <s v="Loss of balance while on platform"/>
        <s v="Cover is dropped due to heavy weight, difficulty to handle or slippery surface"/>
        <s v="Cover is dropped during installation/removal"/>
        <s v="Cover hits the L1 front surface during installation/removal"/>
        <s v="Camera rotator rotates during L1 cover installation/removal incurring contact between the L1 cover and the L1 front surface."/>
        <s v="Telescope motion during L1 cover installation/removal"/>
        <s v="L1 cover exceeds camera maximum envelope diameter"/>
        <s v="L1 cover falls from camera after installation"/>
        <s v="L1 cover interferes with the M1M3 mirror cover after installation"/>
        <s v="M1M3 mirror cover opens/closes during L1 cover installation/removal."/>
        <s v="Personnel hands on rails during L1 cover installation/removal"/>
        <s v="Camera rotator rotates during filter changer operation incurring problem for filter."/>
        <s v="Camera carousel rotates during filter changer operation incurring problem for filter."/>
        <s v="Personnel hands on camera during filter changer installation/removal"/>
        <s v="Filter is not well positioned during operation"/>
        <s v="Filter falls from filter changer during operation"/>
        <s v="Filter is stuck inside auto changer"/>
        <s v="Unsufficient space to leave L1 extension platform during shutter removal operation."/>
        <s v="sparks ignite cover located around the camera rotator"/>
        <s v="Dropped tools hit a mirror"/>
        <s v="Loss of balance while on 5m high ladder"/>
        <s v="Dropped screw inside mechanism"/>
        <s v="personel hits mirror while working inside utility trunk"/>
        <s v="Telescope moves while bridge crane in operation" u="1"/>
        <s v="exposed mechannism" u="1"/>
        <s v="loss of balance" u="1"/>
        <s v="personnel loss of balance if dome back door is opened before " u="1"/>
        <s v="Mirror cart is moved while personnel is on the platform" u="1"/>
        <s v="platform lift door open" u="1"/>
        <s v="Rear doors are open when dome not in position" u="1"/>
        <s v="Dome motion while personnel on platform" u="1"/>
        <s v="The M1M3 mirror cell cart moves too far under the M1M3 mirror cell." u="1"/>
        <s v="M2 Assembly hits the mount during removal or installation." u="1"/>
        <s v="loss of control" u="1"/>
        <s v="Fall outside during snow/ice cleaning on shutter doors" u="1"/>
        <s v="Maintenance platform hits mirror due to flexure or earthquake" u="1"/>
        <s v="Limited access and evacuation due to limited number of pier exits" u="1"/>
        <s v="Dome crane moving" u="1"/>
        <s v="Telescope moves in elevation during deployement of platforms" u="1"/>
        <s v="Dome is not in position when platform lift rises roof" u="1"/>
        <s v="Unexpected Light/Wind Screen motion" u="1"/>
      </sharedItems>
    </cacheField>
    <cacheField name="Interlock" numFmtId="0">
      <sharedItems containsBlank="1" count="2">
        <m/>
        <s v="x"/>
      </sharedItems>
    </cacheField>
    <cacheField name="Design" numFmtId="0">
      <sharedItems containsBlank="1"/>
    </cacheField>
    <cacheField name="Procedure" numFmtId="0">
      <sharedItems containsBlank="1"/>
    </cacheField>
    <cacheField name="Personnel" numFmtId="0">
      <sharedItems containsBlank="1" count="2">
        <s v="x"/>
        <m/>
      </sharedItems>
    </cacheField>
    <cacheField name="SEVERITY" numFmtId="0">
      <sharedItems/>
    </cacheField>
    <cacheField name="PROBABILITY" numFmtId="0">
      <sharedItems/>
    </cacheField>
    <cacheField name="RISK INDEX" numFmtId="0">
      <sharedItems count="4">
        <s v="Serious"/>
        <s v="Medium"/>
        <s v="High"/>
        <s v="Low"/>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cques Sebag" refreshedDate="41737.453412962961" createdVersion="3" refreshedVersion="3" minRefreshableVersion="3" recordCount="235">
  <cacheSource type="worksheet">
    <worksheetSource ref="A9:O260" sheet="Hazards List"/>
  </cacheSource>
  <cacheFields count="15">
    <cacheField name="SEQ" numFmtId="0">
      <sharedItems containsSemiMixedTypes="0" containsString="0" containsNumber="1" containsInteger="1" minValue="1" maxValue="230"/>
    </cacheField>
    <cacheField name="Subgroup" numFmtId="0">
      <sharedItems count="13">
        <s v="Facility"/>
        <s v="M1M3"/>
        <s v="M2"/>
        <s v="Mirror Coating"/>
        <s v="Dome"/>
        <s v="Camera Rooms"/>
        <s v="Mount"/>
        <s v="Camera Rotator"/>
        <s v="Camera Hexapod"/>
        <s v="M2 hexapod"/>
        <s v="Mount/Pier"/>
        <s v="Camera-On-Telescope"/>
        <s v="Calibration"/>
      </sharedItems>
    </cacheField>
    <cacheField name="HAZARD" numFmtId="0">
      <sharedItems/>
    </cacheField>
    <cacheField name="nature" numFmtId="0">
      <sharedItems/>
    </cacheField>
    <cacheField name="CAUSE" numFmtId="0">
      <sharedItems count="228">
        <s v="Noisy equipment"/>
        <s v="Insufficient access due to conjestion of equipment."/>
        <s v="Hose rupture or tank leak of the Nitrogen system"/>
        <s v="Hose rupture or tank leak, fumes of cooling systems"/>
        <s v="Oil leak vaporization, toxicity of hydraulic systems"/>
        <s v="Tank or piping failure of hydraulic systems"/>
        <s v="Exposed piping or structures where personnel walk and work"/>
        <s v="Exposed moving  mechanisms of fixed rotating or moving equipment"/>
        <s v="Connecting the incorrect piping causing mixing of unlike materials during maintenance"/>
        <s v="Piping rupture during an earthquake"/>
        <s v="UPS design failure causing Hydrogen release."/>
        <s v="Battery failure"/>
        <s v="Inadequate lighting to do work such as electrical wiring or repair."/>
        <s v="Defective ground of electrical system and subsystems"/>
        <s v="Circuit breaker in contact with coolant due to hose rupture."/>
        <s v="Electrical cabinets sprayed with liquids due to hose rupture"/>
        <s v="defective connection"/>
        <s v="Concentration of fumes above the PEL during maintenance soldering or welding."/>
        <s v="Cleaning chemical exposure above the PEL during electronics board cleaning"/>
        <s v="Due to elevated floors or change in floor elevation in work space."/>
        <s v="Computers and related equipment overheating or shorting in the computer room."/>
        <s v="Water flooding in computer roomdue to water hose or piping rupture"/>
        <s v="defective ground"/>
        <s v="defective ground in restroom"/>
        <s v="Person or materials falling from upper deck due to loss of balance."/>
        <s v="Stuck by falling ice from above due to ice build up on upper structure and ice melting"/>
        <s v="Excessive heat from vehicles or sparks caused by maintenance due to improper canopy design material in receiving area."/>
        <s v="Crane movement"/>
        <s v="Limited crane operator positioning and line of sight."/>
        <s v="Improper storage of chemical products."/>
        <s v=" Personnel or materials falling from catwalk due to loss of balance, grip or proper stoage of tools while personnel on catwalk."/>
        <s v="Crane load hits catwalk due to loss of crane control with personnel on catwalk."/>
        <s v="Crane loads hits equipment or personnel located below catwalk."/>
        <s v="Personnel loss of balance if dome rear doors are opened before complete arrival of platform lift in position and falling inside the platform lift shaft."/>
        <s v="Improper storage of hazardous material."/>
        <s v="Tools or objects falling from open hatch above."/>
        <s v="Insufficient exit due to bad storage layout"/>
        <s v="Vehicle hits access door due to driver inattention "/>
        <s v="Injury caused by improper use of power tools"/>
        <s v="Due improper protective equipment when welding in the shop."/>
        <s v="Personnel falling in platform lift shaft when lower levels platform lift door opened before complete arrival of platform lift"/>
        <s v="object falling if meshed/screened platform lift door"/>
        <s v="insufficient emergency response when using chemical for cleaning "/>
        <s v="Vehicle hits rinse boom if too low or if the boom is not in storage position"/>
        <s v="When mirror cart or other mechanisms are in motion."/>
        <s v="If heavy equipment is positioned on light manufacturing floor on telescope maintenance platform."/>
        <s v="Earthquake"/>
        <s v="faulty mechanism generates a wrong Hard Point length detected by comparing the six hard points lengths"/>
        <s v="The air pressure in the hard points is suddenly above the operating pressure (125psi)"/>
        <s v="One of the hard point load cells failed."/>
        <s v="Hard point Breakaway Jamming"/>
        <s v="Breakaway LVDT failure"/>
        <s v="Hard point drive run-away behavior"/>
        <s v="Hard point drive mechanism broken or power supply failure"/>
        <s v="Rotary Encoder failure"/>
        <s v="Broken flexure in hard point actuator"/>
        <s v="Air Compressor failure"/>
        <s v="Loose hose slapping on mirror due to an air connection failure."/>
        <s v="Mixture of product due to piping error."/>
        <s v="water in lines, contamination - corrosion"/>
        <s v="Machine Mobility - Actuator freezing due to broken actuator valve"/>
        <s v="Air piping failure, impact to the mirror"/>
        <s v="Force Actuator Power supply failure"/>
        <s v="Force Actuator Piston Seal Failure"/>
        <s v="Force actuator piston seizes or develops high friction"/>
        <s v="Mirror Control System generates force pattern distribution that could harm the mirror"/>
        <s v="Applied force exceeds commanded force"/>
        <s v="M1M3 mirror damage during integration/removal with mirror cell"/>
        <s v="Telescope moves while M2 assembly attached to the crane"/>
        <s v="M2 assembly rotates while on the crane"/>
        <s v="High stress in the glass during load transfer"/>
        <s v="M2 Mirror cart moves when transferring M2 assembly to dome crane"/>
        <s v="Bad placement of hands during mirror rotation on cart (horizontal-vertical)"/>
        <s v="Pinching during locking pin insertion on cart"/>
        <s v="Falling down while accessing the Hexapod to M2 mirror cell bolts (access is limited)"/>
        <s v="M2 Cover or M2 baffle hits mirror during installation/removal"/>
        <s v="Deployable platform hits M2 mirror due to flexure or earthquake"/>
        <s v="Tool bouncing on maintenance platform falls on mirror"/>
        <s v="Personnel falling down from maintenance platform due to loss of balance"/>
        <s v="Operator forgets to disconnect power cable to actuators"/>
        <s v="M2 Hexapod leg failure"/>
        <s v="M2 mirror hits the cell during integration/removal because not centered"/>
        <s v="Mirror lifter legs hit the mirror during installation"/>
        <s v="Mirror back surface hits actuators during installation"/>
        <s v="Mirror drops in the cell during detachment of the actuators from the mirror pads"/>
        <s v="Personnel falling down from integrating support structure"/>
        <s v="M2 cell back panel falls down during maintenance"/>
        <s v="Stress in mirror exceeds 1000 psi during operation"/>
        <s v="OD aperture ring hits mirror during removal"/>
        <s v="M2 Mirror tangent link pad failure during removal"/>
        <s v="Fumes concentrate toward the mirror center causing loss of consciousness for personnel located there"/>
        <s v="Skin contact with hydrochloric acid or other chemicals used during coating process due to insufficient protection"/>
        <s v="Breathing of toxic fumes during coating process due to insufficient protection"/>
        <s v="Mixing of hazardous waste with safe waste during coating process"/>
        <s v="Personnel loss of balance or slippage while on the bridge or on platform"/>
        <s v="Mops dropped on the mirror due to difficult handling and slippery surface"/>
        <s v="Calcium Carbonate application on mirror at longer distance than usually done"/>
        <s v="Personnel on platform moving under the bridge"/>
        <s v="Dropping of chemical container during preparation or use from a higher level"/>
        <s v="Personnel too close or distracted during mechanical operations of the mirror cell and ancillary equipment"/>
        <s v="The air knife damages the mirror during deployment"/>
        <s v="The air knife damages the mirror during lowering of boom"/>
        <s v="The bridge is moved above mirror while air knife in operation"/>
        <s v="The air knife is deployed while personnel is on the bridge/platform"/>
        <s v="The air knife damages the mirror because the mirror cart is not set at lowest elevation."/>
        <s v="Mirror cart is moved while personnel is on the mirror cleaning platform"/>
        <s v="Operator loss of consciousness while operating the M1M3 cart"/>
        <s v="M1M3 overstress due to coating differential pumping error"/>
        <s v="The magnetron damages the mirror during deployment"/>
        <s v="The coating chamber jacks fail during M1M3 installation in chamber or after coating preventing raising of the chamber."/>
        <s v="Telescope moves before crane in stow position (bridge and hook)"/>
        <s v="Dome moves when platform lift is at highest level"/>
        <s v="Dome is not in position when platform lift roof rises"/>
        <s v="Rear doors are opened when dome not in position"/>
        <s v="Interference with telescope mount"/>
        <s v="Lack of electrical power or slip ring damage"/>
        <s v="Mechanical problem with drives"/>
        <s v="Power ON during slip ring maintenance"/>
        <s v="Dome moving during maintenance"/>
        <s v="Dome crane moving during telescope operation"/>
        <s v="Dome motion while personnel on dome platform"/>
        <s v="Unexpected Light/Wind Screen motion when personnel is on the dome platform."/>
        <s v="Dropped tools hit the mirrors"/>
        <s v="Dropped tools hit personnel"/>
        <s v="Falling during snow/ice cleaning on shutter doors"/>
        <s v="Louvers not closed before roof rises to it's highest level on the platform lift"/>
        <s v="Shutter doors seal leaks and rain drops on mirrors"/>
        <s v="Limited crane operator positioning and line of sight causing collision with personnel or equipment"/>
        <s v="Unauthroized personnel access to dome track during dome rotation"/>
        <s v="Unprotected space between dome rear doors (opening size) and platform lift"/>
        <s v="Personnel leaning over platform to access/ inspect the dome crane and shutter drives and falls."/>
        <s v="Loss of M1M3 cart control while moving towards dome rear doors."/>
        <s v="Dome crane collides with light/wind screen"/>
        <s v="Dome motion while personnel are using Man-lift"/>
        <s v="Personnel falling from ladder while climbing toward the dome platform"/>
        <s v="Poor access for personnel to the louvers mechanisms in the vent gates on the outside of the dome"/>
        <s v="Dome rotation during M1M3 mirror removal due to outside forces (wind)"/>
        <s v="Capacitors are not fully discharged before personnel access to the inside of the capacitors or other capacitor ancillary equipment."/>
        <s v="Crane movement creates excessive jerking  of loads due to rough control."/>
        <s v="The cause is not important but personal rescue not possible using the ladders"/>
        <s v="Personnel falling from walkway while accessing the light/wind screen from the arch girders."/>
        <s v="Personnel injured by dome shutter movement during maintenance of the dome shutters"/>
        <s v="Personnel injured by light/wind screen movement during maintenance of the light/wind screen."/>
        <s v="Light/wind screen panels falls down on personnel and equipment during earthquake."/>
        <s v="Camera Assembly Cart moved while camera attached to the crane"/>
        <s v="Tripping over umbilical or other items during camera transfer to camera cart"/>
        <s v="Possible wet area during usage of electric tools"/>
        <s v="Low oxygen by release of Nitrogen gas in enclosed room"/>
        <s v="Only one exit in the clean room that could be blocked"/>
        <s v="Lenses break during maintenance (dropping, impact, lifting stress)"/>
        <s v="Personel falls while on the white room roof to hook skylight cable to main crane"/>
        <s v="Crane runs out with operator inside the white room"/>
        <s v="High pressure pipe ruptures (refrigerant ~350PSI)"/>
        <s v="Noisy equipment (air casters)"/>
        <s v="Heat smoke damage to camera. Inadequate extinguisher available in case of fire"/>
        <s v="Personel exposure to refrigerant due to insufficient protection"/>
        <s v="Camera Cart overturn during earthquake"/>
        <s v="hose rupture"/>
        <s v="Telescope moves in elevation during/after deployment of platforms"/>
        <s v="Object bouncing off deployable platform falls on M2 mirror when personnel are working on platforms"/>
        <s v="Deployable platform hits Camera due to interference during deployment"/>
        <s v="Unexpected rotator motion during rotator access/ maintenance"/>
        <s v="Unexpected hexapod motion during hexapod access/ maintenance"/>
        <s v="Hose rupture due to out-of-phase angle rotation between the camera rotator and the camera cable wrap"/>
        <s v="cable failure due to out-of-phase angle rotation between the camera rotator and the camera cable wrap"/>
        <s v="hose overstressed due to high torque applied by rotator or cable wrap drives"/>
        <s v="M2 mirror hits camera due to M2 hexapod motion during camera removal"/>
        <s v="Camera hits M2 mirror due to Camera hexapod motion during M2 on-telescope maintenance in its special access configuration."/>
        <s v="Unexpected M2 hexapod motion during M2 cell access/ maintenance"/>
        <s v="Telescope operations started before personnel exit pier or personnel access the pier during telescope operations."/>
        <s v="Unexpected mount motion during maintenance"/>
        <s v="Loss of balance because one foot on fixed floor and one foot on moving floor."/>
        <s v="Personnel falls in recessed mount floor"/>
        <s v="Personnel located on perimeter walkway is hit by cables or other component located too low during a mount motion."/>
        <s v="Ladder to access pier from the telescope floor is not parked before a  telescope azimuth motion."/>
        <s v="Personnel exit from pier using the hatch in the telescope floor while the telescope is moving in elevation"/>
        <s v="Personnel falls down inside the pier because hatch was left open or telescope starts moving in azimuth while personnel is using the hatch."/>
        <s v="Personnel falls down inside the pier because hatch was left open."/>
        <s v="Personnel falls while removing the bolts holding camera assembly to telescope top end"/>
        <s v="Personnel in precarious situation to access camera assembly lifter to balance camera assembly while system is hanging on the crane. "/>
        <s v="Personnel stays too close to camera assembly when camera assembly is coming out of guide rods."/>
        <s v="Guide rods are too short and camera assembly is not guided all the way before coming out of the telescope top end."/>
        <s v="Guide rods fall during installation"/>
        <s v="Personnel falls while removing the bolts holding M2 assembly to telescope top end"/>
        <s v="M2 Baffle hits the mount during removal or installation."/>
        <s v="M2 Assembly hits the mount or M2 baffle during removal or installation."/>
        <s v="The M1M3 transport cover hanging on the crane is lowered to the floor while personnel is below."/>
        <s v="The M1M3 mirror cart is moved under the M1M3 mirror cell while personnel is located behind the M1M3 mirror cell."/>
        <s v="The M1M3 mirror cell cart moves too far under the telescope."/>
        <s v="Personnel need access to top level floor in the pier for telescope maintenance next to the capacitor bank cabinets."/>
        <s v="collapse of charged capacitors due to crash or earthquake."/>
        <s v="Coolant leak inside the capacitor bank cabinets"/>
        <s v="The M1M3 mirror cell cart lifts unevenly or over travels during integration with telescope."/>
        <s v="Capacitors are not fully discharged before personnel access."/>
        <s v="Loss of balance while on platform"/>
        <s v="Cover is dropped due to heavy weight, difficulty to handle or slippery surface"/>
        <s v="Cover is dropped during installation/removal"/>
        <s v="Cover hits the L1 front surface during installation/removal"/>
        <s v="Camera rotator rotates during L1 cover installation/removal incurring contact between the L1 cover and the L1 front surface."/>
        <s v="Telescope motion during L1 cover installation/removal"/>
        <s v="L1 cover exceeds camera maximum envelope diameter"/>
        <s v="L1 cover falls from camera after installation"/>
        <s v="L1 cover interferes with the M1M3 mirror cover after installation"/>
        <s v="M1M3 mirror cover opens/closes during L1 cover installation/removal."/>
        <s v="Personnel hands on rails during L1 cover installation/removal"/>
        <s v="Camera rotator rotates during filter changer operation incurring problem for filter."/>
        <s v="Camera carousel rotates during filter changer operation incurring problem for filter."/>
        <s v="Personnel hands on camera during filter changer installation/removal"/>
        <s v="Filter is not well positioned during operation"/>
        <s v="Filter falls from filter changer during operation"/>
        <s v="Filter is stuck inside auto changer"/>
        <s v="Insufficient space to leave L1 extension platform during shutter removal operation."/>
        <s v="Sparks ignite cover located around the camera rotator"/>
        <s v="Dropped tools hit a mirror when persons are working on telescope, or tools are left after a task"/>
        <s v="Loss of balance while on 5m high ladder"/>
        <s v="Dropped screw inside mechanism"/>
        <s v="Personnel hits mirror while working inside utility trunk"/>
        <s v="Vehicle falls from the road due to bad weather conditions or bad driving behavior or mechanical failure"/>
        <s v="Personnel walks over the edge of the site and falls into the abyss."/>
        <s v="Vehicle hits building near entrance due to improper driving"/>
        <s v="Unauthorized person(s) enters calibration telescope and is struck by equipment."/>
        <s v="Unexpected telescope motion during maintenance and injures maintenance personnel."/>
        <s v="Unexpected telescope motion while people are on the telescope floor and near the telescope."/>
        <s v="Unsafe evacuation from Pier due to limited space."/>
        <s v="Overheating of hydraulic or other mechanical or electrical systems causing fire."/>
        <s v="Failure of electrical equipment causing short to ground or electrical leak."/>
        <s v="Improper storage of hazardous materials"/>
        <s v="Unauthorized person(s) enters building and are struck by equipment." u="1"/>
      </sharedItems>
    </cacheField>
    <cacheField name="Phase" numFmtId="0">
      <sharedItems/>
    </cacheField>
    <cacheField name="SEVERITY" numFmtId="0">
      <sharedItems/>
    </cacheField>
    <cacheField name="PROBABILITY" numFmtId="0">
      <sharedItems/>
    </cacheField>
    <cacheField name="value" numFmtId="0">
      <sharedItems containsSemiMixedTypes="0" containsString="0" containsNumber="1" containsInteger="1" minValue="4" maxValue="18"/>
    </cacheField>
    <cacheField name="RISK INDEX" numFmtId="0">
      <sharedItems count="4">
        <s v="Medium"/>
        <s v="Serious"/>
        <s v="High"/>
        <s v="Low"/>
      </sharedItems>
    </cacheField>
    <cacheField name="Interlock" numFmtId="0">
      <sharedItems containsMixedTypes="1" containsNumber="1" containsInteger="1" minValue="0" maxValue="0"/>
    </cacheField>
    <cacheField name="Design" numFmtId="0">
      <sharedItems containsMixedTypes="1" containsNumber="1" containsInteger="1" minValue="0" maxValue="0"/>
    </cacheField>
    <cacheField name="Procedure" numFmtId="0">
      <sharedItems containsMixedTypes="1" containsNumber="1" containsInteger="1" minValue="0" maxValue="0"/>
    </cacheField>
    <cacheField name="Personnel" numFmtId="0">
      <sharedItems containsMixedTypes="1" containsNumber="1" containsInteger="1" minValue="0" maxValue="0"/>
    </cacheField>
    <cacheField name="RISK Register" numFmtId="0">
      <sharedItems containsBlank="1" containsMixedTypes="1" containsNumber="1" containsInteger="1" minValue="0" maxValue="0" count="16">
        <n v="0"/>
        <s v="TS-056"/>
        <m/>
        <s v="TS-054; TS-066; TS-058"/>
        <s v="TS-061"/>
        <s v="TS-065"/>
        <s v="TS-063"/>
        <s v="TS-059"/>
        <s v="TS-047, TS-051"/>
        <s v="TS-052"/>
        <s v="TS-048, TS-050"/>
        <s v="PMO-257"/>
        <s v="TS-062"/>
        <s v="TS-064"/>
        <s v="TS-67, TS-68"/>
        <s v="PMO-2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8">
  <r>
    <x v="0"/>
    <s v="noise / vibration"/>
    <x v="0"/>
    <x v="0"/>
    <s v="x"/>
    <s v="x"/>
    <x v="0"/>
    <s v="Critical"/>
    <s v="Occasional"/>
    <x v="0"/>
  </r>
  <r>
    <x v="0"/>
    <s v="ingress / egress"/>
    <x v="1"/>
    <x v="0"/>
    <s v="x"/>
    <m/>
    <x v="1"/>
    <s v="Critical"/>
    <s v="Occasional"/>
    <x v="0"/>
  </r>
  <r>
    <x v="0"/>
    <s v="material"/>
    <x v="2"/>
    <x v="0"/>
    <s v="x"/>
    <m/>
    <x v="1"/>
    <s v="Catastrophic"/>
    <s v="Remote"/>
    <x v="0"/>
  </r>
  <r>
    <x v="0"/>
    <s v="material"/>
    <x v="2"/>
    <x v="0"/>
    <s v="x"/>
    <m/>
    <x v="0"/>
    <s v="Critical"/>
    <s v="Remote"/>
    <x v="1"/>
  </r>
  <r>
    <x v="0"/>
    <s v="mechanical"/>
    <x v="3"/>
    <x v="0"/>
    <s v="x"/>
    <m/>
    <x v="0"/>
    <s v="Catastrophic"/>
    <s v="Improbable"/>
    <x v="1"/>
  </r>
  <r>
    <x v="0"/>
    <s v="material"/>
    <x v="4"/>
    <x v="0"/>
    <s v="x"/>
    <m/>
    <x v="1"/>
    <s v="Catastrophic"/>
    <s v="Improbable"/>
    <x v="1"/>
  </r>
  <r>
    <x v="0"/>
    <s v="environment"/>
    <x v="5"/>
    <x v="0"/>
    <s v="x"/>
    <m/>
    <x v="1"/>
    <s v="Catastrophic"/>
    <s v="Improbable"/>
    <x v="1"/>
  </r>
  <r>
    <x v="0"/>
    <s v="mechanical"/>
    <x v="6"/>
    <x v="0"/>
    <s v="x"/>
    <m/>
    <x v="0"/>
    <s v="Critical"/>
    <s v="Occasional"/>
    <x v="0"/>
  </r>
  <r>
    <x v="0"/>
    <s v="mechanical"/>
    <x v="7"/>
    <x v="0"/>
    <s v="x"/>
    <m/>
    <x v="0"/>
    <s v="Critical"/>
    <s v="Occasional"/>
    <x v="0"/>
  </r>
  <r>
    <x v="0"/>
    <s v="material"/>
    <x v="8"/>
    <x v="0"/>
    <s v="x"/>
    <s v="x"/>
    <x v="1"/>
    <s v="Critical"/>
    <s v="Occasional"/>
    <x v="0"/>
  </r>
  <r>
    <x v="0"/>
    <s v="mechanical"/>
    <x v="9"/>
    <x v="0"/>
    <s v="x"/>
    <m/>
    <x v="1"/>
    <s v="Critical"/>
    <s v="Remote"/>
    <x v="1"/>
  </r>
  <r>
    <x v="0"/>
    <s v="material"/>
    <x v="10"/>
    <x v="0"/>
    <s v="x"/>
    <m/>
    <x v="1"/>
    <s v="Critical"/>
    <s v="Remote"/>
    <x v="1"/>
  </r>
  <r>
    <x v="0"/>
    <s v="material"/>
    <x v="11"/>
    <x v="0"/>
    <s v="x"/>
    <m/>
    <x v="0"/>
    <s v="Critical"/>
    <s v="Remote"/>
    <x v="1"/>
  </r>
  <r>
    <x v="0"/>
    <s v="electrical"/>
    <x v="12"/>
    <x v="0"/>
    <s v="x"/>
    <m/>
    <x v="0"/>
    <s v="Critical"/>
    <s v="Remote"/>
    <x v="1"/>
  </r>
  <r>
    <x v="0"/>
    <s v="electrical"/>
    <x v="13"/>
    <x v="0"/>
    <s v="x"/>
    <m/>
    <x v="0"/>
    <s v="Catastrophic"/>
    <s v="Improbable"/>
    <x v="1"/>
  </r>
  <r>
    <x v="0"/>
    <s v="electrical"/>
    <x v="14"/>
    <x v="0"/>
    <s v="x"/>
    <m/>
    <x v="1"/>
    <s v="Critical"/>
    <s v="Improbable"/>
    <x v="1"/>
  </r>
  <r>
    <x v="0"/>
    <s v="electrical"/>
    <x v="14"/>
    <x v="0"/>
    <s v="x"/>
    <m/>
    <x v="1"/>
    <s v="Critical"/>
    <s v="Remote"/>
    <x v="1"/>
  </r>
  <r>
    <x v="0"/>
    <s v="electrical"/>
    <x v="15"/>
    <x v="0"/>
    <s v="x"/>
    <s v="x"/>
    <x v="0"/>
    <s v="Catastrophic"/>
    <s v="Improbable"/>
    <x v="1"/>
  </r>
  <r>
    <x v="0"/>
    <s v="electrical"/>
    <x v="15"/>
    <x v="0"/>
    <s v="x"/>
    <m/>
    <x v="1"/>
    <s v="Critical"/>
    <s v="Remote"/>
    <x v="1"/>
  </r>
  <r>
    <x v="0"/>
    <s v="electrical"/>
    <x v="16"/>
    <x v="0"/>
    <s v="x"/>
    <m/>
    <x v="0"/>
    <s v="Critical"/>
    <s v="Occasional"/>
    <x v="0"/>
  </r>
  <r>
    <x v="0"/>
    <s v="electrical"/>
    <x v="17"/>
    <x v="0"/>
    <s v="x"/>
    <s v="x"/>
    <x v="0"/>
    <s v="Critical"/>
    <s v="Remote"/>
    <x v="1"/>
  </r>
  <r>
    <x v="0"/>
    <s v="ingress / egress"/>
    <x v="18"/>
    <x v="0"/>
    <s v="x"/>
    <m/>
    <x v="1"/>
    <s v="Critical"/>
    <s v="Occasional"/>
    <x v="0"/>
  </r>
  <r>
    <x v="0"/>
    <s v="thermal"/>
    <x v="19"/>
    <x v="0"/>
    <s v="x"/>
    <m/>
    <x v="1"/>
    <s v="Critical"/>
    <s v="Remote"/>
    <x v="1"/>
  </r>
  <r>
    <x v="0"/>
    <s v="noise / vibration"/>
    <x v="0"/>
    <x v="0"/>
    <s v="x"/>
    <s v="x"/>
    <x v="1"/>
    <s v="Marginal"/>
    <s v="Probable"/>
    <x v="0"/>
  </r>
  <r>
    <x v="0"/>
    <s v="flood"/>
    <x v="14"/>
    <x v="0"/>
    <s v="x"/>
    <m/>
    <x v="1"/>
    <s v="Critical"/>
    <s v="Occasional"/>
    <x v="0"/>
  </r>
  <r>
    <x v="0"/>
    <s v="electrical"/>
    <x v="13"/>
    <x v="0"/>
    <s v="x"/>
    <m/>
    <x v="1"/>
    <s v="Catastrophic"/>
    <s v="Improbable"/>
    <x v="1"/>
  </r>
  <r>
    <x v="0"/>
    <s v="electrical"/>
    <x v="13"/>
    <x v="0"/>
    <s v="x"/>
    <m/>
    <x v="0"/>
    <s v="Catastrophic"/>
    <s v="Improbable"/>
    <x v="1"/>
  </r>
  <r>
    <x v="0"/>
    <s v="mechanical"/>
    <x v="20"/>
    <x v="0"/>
    <s v="x"/>
    <m/>
    <x v="0"/>
    <s v="Catastrophic"/>
    <s v="Improbable"/>
    <x v="1"/>
  </r>
  <r>
    <x v="0"/>
    <s v="environment"/>
    <x v="21"/>
    <x v="0"/>
    <s v="x"/>
    <m/>
    <x v="0"/>
    <s v="Critical"/>
    <s v="Remote"/>
    <x v="1"/>
  </r>
  <r>
    <x v="0"/>
    <s v="material"/>
    <x v="22"/>
    <x v="0"/>
    <s v="x"/>
    <m/>
    <x v="1"/>
    <s v="Critical"/>
    <s v="Remote"/>
    <x v="1"/>
  </r>
  <r>
    <x v="0"/>
    <s v="mechanical"/>
    <x v="23"/>
    <x v="0"/>
    <s v="x"/>
    <m/>
    <x v="1"/>
    <s v="Critical"/>
    <s v="Occasional"/>
    <x v="0"/>
  </r>
  <r>
    <x v="0"/>
    <s v="mechanical"/>
    <x v="24"/>
    <x v="0"/>
    <s v="x"/>
    <m/>
    <x v="1"/>
    <s v="Critical"/>
    <s v="Occasional"/>
    <x v="0"/>
  </r>
  <r>
    <x v="0"/>
    <s v="environment"/>
    <x v="25"/>
    <x v="0"/>
    <s v="x"/>
    <m/>
    <x v="1"/>
    <s v="Critical"/>
    <s v="Remote"/>
    <x v="1"/>
  </r>
  <r>
    <x v="0"/>
    <s v="mechanical"/>
    <x v="26"/>
    <x v="0"/>
    <s v="x"/>
    <m/>
    <x v="0"/>
    <s v="Catastrophic"/>
    <s v="Remote"/>
    <x v="0"/>
  </r>
  <r>
    <x v="0"/>
    <s v="mechanical"/>
    <x v="27"/>
    <x v="1"/>
    <s v="x"/>
    <m/>
    <x v="1"/>
    <s v="Critical"/>
    <s v="Remote"/>
    <x v="1"/>
  </r>
  <r>
    <x v="0"/>
    <s v="mechanical"/>
    <x v="28"/>
    <x v="0"/>
    <s v="x"/>
    <s v="x"/>
    <x v="1"/>
    <s v="Critical"/>
    <s v="Remote"/>
    <x v="1"/>
  </r>
  <r>
    <x v="0"/>
    <s v="mechanical"/>
    <x v="29"/>
    <x v="0"/>
    <s v="x"/>
    <s v="x"/>
    <x v="0"/>
    <s v="Catastrophic"/>
    <s v="Remote"/>
    <x v="0"/>
  </r>
  <r>
    <x v="0"/>
    <s v="chemical"/>
    <x v="30"/>
    <x v="0"/>
    <s v="x"/>
    <s v="x"/>
    <x v="0"/>
    <s v="Critical"/>
    <s v="Remote"/>
    <x v="1"/>
  </r>
  <r>
    <x v="0"/>
    <s v="mechanical"/>
    <x v="31"/>
    <x v="0"/>
    <s v="x"/>
    <m/>
    <x v="1"/>
    <s v="Critical"/>
    <s v="Remote"/>
    <x v="1"/>
  </r>
  <r>
    <x v="0"/>
    <s v="ingress / egress"/>
    <x v="32"/>
    <x v="0"/>
    <s v="x"/>
    <m/>
    <x v="0"/>
    <s v="Critical"/>
    <s v="Occasional"/>
    <x v="0"/>
  </r>
  <r>
    <x v="0"/>
    <s v="mechanical"/>
    <x v="33"/>
    <x v="0"/>
    <s v="x"/>
    <m/>
    <x v="1"/>
    <s v="Marginal"/>
    <s v="Remote"/>
    <x v="1"/>
  </r>
  <r>
    <x v="0"/>
    <s v="mechanical"/>
    <x v="34"/>
    <x v="0"/>
    <s v="x"/>
    <s v="x"/>
    <x v="0"/>
    <s v="Critical"/>
    <s v="Remote"/>
    <x v="1"/>
  </r>
  <r>
    <x v="0"/>
    <s v="mechanical"/>
    <x v="35"/>
    <x v="0"/>
    <s v="x"/>
    <m/>
    <x v="0"/>
    <s v="Catastrophic"/>
    <s v="Improbable"/>
    <x v="1"/>
  </r>
  <r>
    <x v="0"/>
    <s v="mechanical"/>
    <x v="36"/>
    <x v="1"/>
    <s v="x"/>
    <m/>
    <x v="0"/>
    <s v="Catastrophic"/>
    <s v="Remote"/>
    <x v="0"/>
  </r>
  <r>
    <x v="0"/>
    <s v="mechanical"/>
    <x v="37"/>
    <x v="0"/>
    <s v="x"/>
    <m/>
    <x v="1"/>
    <s v="Marginal"/>
    <s v="Improbable"/>
    <x v="1"/>
  </r>
  <r>
    <x v="0"/>
    <s v="chemical"/>
    <x v="38"/>
    <x v="0"/>
    <s v="x"/>
    <m/>
    <x v="0"/>
    <s v="Marginal"/>
    <s v="Improbable"/>
    <x v="1"/>
  </r>
  <r>
    <x v="0"/>
    <s v="mechanical"/>
    <x v="39"/>
    <x v="0"/>
    <s v="x"/>
    <s v="x"/>
    <x v="1"/>
    <s v="Marginal"/>
    <s v="Improbable"/>
    <x v="1"/>
  </r>
  <r>
    <x v="0"/>
    <s v="mechanical"/>
    <x v="40"/>
    <x v="1"/>
    <s v="x"/>
    <s v="x"/>
    <x v="0"/>
    <s v="Marginal"/>
    <s v="Improbable"/>
    <x v="1"/>
  </r>
  <r>
    <x v="0"/>
    <s v="mechanical"/>
    <x v="41"/>
    <x v="0"/>
    <s v="x"/>
    <m/>
    <x v="1"/>
    <s v="Critical"/>
    <s v="Occasional"/>
    <x v="0"/>
  </r>
  <r>
    <x v="0"/>
    <s v="environment"/>
    <x v="9"/>
    <x v="0"/>
    <s v="x"/>
    <m/>
    <x v="1"/>
    <s v="Catastrophic"/>
    <s v="Occasional"/>
    <x v="2"/>
  </r>
  <r>
    <x v="1"/>
    <s v="material"/>
    <x v="42"/>
    <x v="0"/>
    <s v="x"/>
    <s v="x"/>
    <x v="1"/>
    <s v="Critical"/>
    <s v="Remote"/>
    <x v="1"/>
  </r>
  <r>
    <x v="1"/>
    <s v="material"/>
    <x v="43"/>
    <x v="0"/>
    <s v="x"/>
    <m/>
    <x v="1"/>
    <s v="Catastrophic"/>
    <s v="Improbable"/>
    <x v="1"/>
  </r>
  <r>
    <x v="1"/>
    <s v="material"/>
    <x v="44"/>
    <x v="0"/>
    <s v="x"/>
    <s v="x"/>
    <x v="1"/>
    <s v="Critical"/>
    <s v="Remote"/>
    <x v="1"/>
  </r>
  <r>
    <x v="1"/>
    <s v="material"/>
    <x v="45"/>
    <x v="0"/>
    <s v="x"/>
    <s v="x"/>
    <x v="1"/>
    <s v="Critical"/>
    <s v="Remote"/>
    <x v="1"/>
  </r>
  <r>
    <x v="1"/>
    <s v="material"/>
    <x v="46"/>
    <x v="0"/>
    <s v="x"/>
    <s v="x"/>
    <x v="1"/>
    <s v="Critical"/>
    <s v="Improbable"/>
    <x v="1"/>
  </r>
  <r>
    <x v="1"/>
    <s v="material"/>
    <x v="47"/>
    <x v="0"/>
    <s v="x"/>
    <m/>
    <x v="1"/>
    <s v="Critical"/>
    <s v="Improbable"/>
    <x v="1"/>
  </r>
  <r>
    <x v="1"/>
    <s v="material"/>
    <x v="48"/>
    <x v="0"/>
    <s v="x"/>
    <m/>
    <x v="1"/>
    <s v="Critical"/>
    <s v="Improbable"/>
    <x v="1"/>
  </r>
  <r>
    <x v="1"/>
    <s v="material"/>
    <x v="49"/>
    <x v="0"/>
    <s v="x"/>
    <m/>
    <x v="1"/>
    <s v="Critical"/>
    <s v="Improbable"/>
    <x v="1"/>
  </r>
  <r>
    <x v="1"/>
    <s v="material"/>
    <x v="50"/>
    <x v="0"/>
    <s v="x"/>
    <s v="x"/>
    <x v="1"/>
    <s v="Critical"/>
    <s v="Improbable"/>
    <x v="1"/>
  </r>
  <r>
    <x v="1"/>
    <s v="material"/>
    <x v="51"/>
    <x v="0"/>
    <s v="x"/>
    <m/>
    <x v="1"/>
    <s v="Negligible"/>
    <s v="Probable"/>
    <x v="1"/>
  </r>
  <r>
    <x v="1"/>
    <s v="mechanical"/>
    <x v="52"/>
    <x v="0"/>
    <s v="x"/>
    <m/>
    <x v="1"/>
    <s v="Negligible"/>
    <s v="Occasional"/>
    <x v="3"/>
  </r>
  <r>
    <x v="1"/>
    <s v="mechanical"/>
    <x v="53"/>
    <x v="0"/>
    <s v="x"/>
    <m/>
    <x v="1"/>
    <s v="Marginal"/>
    <s v="Remote"/>
    <x v="1"/>
  </r>
  <r>
    <x v="1"/>
    <s v="mechanical"/>
    <x v="54"/>
    <x v="0"/>
    <s v="x"/>
    <m/>
    <x v="1"/>
    <s v="Marginal"/>
    <s v="Remote"/>
    <x v="1"/>
  </r>
  <r>
    <x v="1"/>
    <s v="material"/>
    <x v="55"/>
    <x v="0"/>
    <s v="x"/>
    <s v="x"/>
    <x v="1"/>
    <s v="Marginal"/>
    <s v="Remote"/>
    <x v="1"/>
  </r>
  <r>
    <x v="1"/>
    <s v="material"/>
    <x v="56"/>
    <x v="0"/>
    <s v="x"/>
    <m/>
    <x v="1"/>
    <s v="Critical"/>
    <s v="Improbable"/>
    <x v="1"/>
  </r>
  <r>
    <x v="1"/>
    <s v="material"/>
    <x v="57"/>
    <x v="0"/>
    <s v="x"/>
    <m/>
    <x v="1"/>
    <s v="Critical"/>
    <s v="Remote"/>
    <x v="1"/>
  </r>
  <r>
    <x v="1"/>
    <s v="material"/>
    <x v="58"/>
    <x v="0"/>
    <s v="x"/>
    <s v="x"/>
    <x v="1"/>
    <s v="Marginal"/>
    <s v="Remote"/>
    <x v="1"/>
  </r>
  <r>
    <x v="1"/>
    <s v="material"/>
    <x v="59"/>
    <x v="0"/>
    <s v="x"/>
    <s v="x"/>
    <x v="1"/>
    <s v="Catastrophic"/>
    <s v="Improbable"/>
    <x v="1"/>
  </r>
  <r>
    <x v="1"/>
    <s v="material"/>
    <x v="60"/>
    <x v="0"/>
    <s v="x"/>
    <s v="x"/>
    <x v="1"/>
    <s v="Catastrophic"/>
    <s v="Remote"/>
    <x v="0"/>
  </r>
  <r>
    <x v="1"/>
    <s v="material"/>
    <x v="61"/>
    <x v="0"/>
    <s v="x"/>
    <s v="x"/>
    <x v="1"/>
    <s v="Marginal"/>
    <s v="Remote"/>
    <x v="1"/>
  </r>
  <r>
    <x v="1"/>
    <s v="material"/>
    <x v="62"/>
    <x v="0"/>
    <m/>
    <s v="x"/>
    <x v="1"/>
    <s v="Catastrophic"/>
    <s v="Occasional"/>
    <x v="2"/>
  </r>
  <r>
    <x v="2"/>
    <s v="mechanical"/>
    <x v="63"/>
    <x v="1"/>
    <m/>
    <s v="x"/>
    <x v="0"/>
    <s v="Catastrophic"/>
    <s v="Remote"/>
    <x v="0"/>
  </r>
  <r>
    <x v="2"/>
    <s v="mechanical"/>
    <x v="64"/>
    <x v="0"/>
    <m/>
    <s v="x"/>
    <x v="1"/>
    <s v="Catastrophic"/>
    <s v="Remote"/>
    <x v="0"/>
  </r>
  <r>
    <x v="2"/>
    <s v="material"/>
    <x v="65"/>
    <x v="0"/>
    <s v="x"/>
    <s v="x"/>
    <x v="1"/>
    <s v="Catastrophic"/>
    <s v="Occasional"/>
    <x v="2"/>
  </r>
  <r>
    <x v="2"/>
    <s v="mechanical"/>
    <x v="66"/>
    <x v="0"/>
    <s v="x"/>
    <m/>
    <x v="1"/>
    <s v="Critical"/>
    <s v="Improbable"/>
    <x v="1"/>
  </r>
  <r>
    <x v="2"/>
    <s v="mechanical"/>
    <x v="67"/>
    <x v="0"/>
    <s v="x"/>
    <m/>
    <x v="1"/>
    <s v="Critical"/>
    <s v="Remote"/>
    <x v="1"/>
  </r>
  <r>
    <x v="2"/>
    <s v="mechanical"/>
    <x v="68"/>
    <x v="0"/>
    <s v="x"/>
    <m/>
    <x v="0"/>
    <s v="Critical"/>
    <s v="Remote"/>
    <x v="1"/>
  </r>
  <r>
    <x v="2"/>
    <s v="mechanical"/>
    <x v="69"/>
    <x v="0"/>
    <s v="x"/>
    <s v="x"/>
    <x v="0"/>
    <s v="Marginal"/>
    <s v="Probable"/>
    <x v="0"/>
  </r>
  <r>
    <x v="2"/>
    <s v="material"/>
    <x v="70"/>
    <x v="0"/>
    <s v="x"/>
    <m/>
    <x v="1"/>
    <s v="Catastrophic"/>
    <s v="Occasional"/>
    <x v="2"/>
  </r>
  <r>
    <x v="2"/>
    <s v="material"/>
    <x v="71"/>
    <x v="0"/>
    <s v="x"/>
    <m/>
    <x v="1"/>
    <s v="Catastrophic"/>
    <s v="Occasional"/>
    <x v="2"/>
  </r>
  <r>
    <x v="2"/>
    <s v="material"/>
    <x v="72"/>
    <x v="0"/>
    <s v="x"/>
    <m/>
    <x v="0"/>
    <s v="Catastrophic"/>
    <s v="Remote"/>
    <x v="0"/>
  </r>
  <r>
    <x v="2"/>
    <s v="mechanical"/>
    <x v="73"/>
    <x v="0"/>
    <m/>
    <s v="x"/>
    <x v="0"/>
    <s v="Catastrophic"/>
    <s v="Remote"/>
    <x v="0"/>
  </r>
  <r>
    <x v="2"/>
    <s v="electrical"/>
    <x v="74"/>
    <x v="0"/>
    <s v="x"/>
    <s v="x"/>
    <x v="1"/>
    <s v="Critical"/>
    <s v="Remote"/>
    <x v="1"/>
  </r>
  <r>
    <x v="2"/>
    <s v="mechanical"/>
    <x v="75"/>
    <x v="0"/>
    <s v="x"/>
    <m/>
    <x v="1"/>
    <s v="Critical"/>
    <s v="Remote"/>
    <x v="1"/>
  </r>
  <r>
    <x v="2"/>
    <s v="material"/>
    <x v="76"/>
    <x v="0"/>
    <s v="x"/>
    <m/>
    <x v="1"/>
    <s v="Catastrophic"/>
    <s v="Occasional"/>
    <x v="2"/>
  </r>
  <r>
    <x v="2"/>
    <s v="material"/>
    <x v="77"/>
    <x v="0"/>
    <s v="x"/>
    <m/>
    <x v="1"/>
    <s v="Catastrophic"/>
    <s v="Remote"/>
    <x v="0"/>
  </r>
  <r>
    <x v="2"/>
    <s v="material"/>
    <x v="78"/>
    <x v="0"/>
    <m/>
    <s v="x"/>
    <x v="1"/>
    <s v="Critical"/>
    <s v="Occasional"/>
    <x v="0"/>
  </r>
  <r>
    <x v="2"/>
    <s v="material"/>
    <x v="79"/>
    <x v="0"/>
    <s v="x"/>
    <s v="x"/>
    <x v="1"/>
    <s v="Catastrophic"/>
    <s v="Remote"/>
    <x v="0"/>
  </r>
  <r>
    <x v="2"/>
    <s v="mechanical"/>
    <x v="80"/>
    <x v="0"/>
    <s v="x"/>
    <s v="x"/>
    <x v="0"/>
    <s v="Catastrophic"/>
    <s v="Remote"/>
    <x v="0"/>
  </r>
  <r>
    <x v="2"/>
    <s v="mechanical"/>
    <x v="81"/>
    <x v="0"/>
    <s v="x"/>
    <m/>
    <x v="0"/>
    <s v="Marginal"/>
    <s v="Improbable"/>
    <x v="1"/>
  </r>
  <r>
    <x v="2"/>
    <s v="material"/>
    <x v="82"/>
    <x v="0"/>
    <s v="x"/>
    <m/>
    <x v="1"/>
    <s v="Catastrophic"/>
    <s v="Remote"/>
    <x v="0"/>
  </r>
  <r>
    <x v="2"/>
    <s v="material"/>
    <x v="83"/>
    <x v="0"/>
    <s v="x"/>
    <m/>
    <x v="1"/>
    <s v="Catastrophic"/>
    <s v="Remote"/>
    <x v="0"/>
  </r>
  <r>
    <x v="2"/>
    <s v="material"/>
    <x v="84"/>
    <x v="0"/>
    <s v="x"/>
    <m/>
    <x v="1"/>
    <s v="Catastrophic"/>
    <s v="Improbable"/>
    <x v="1"/>
  </r>
  <r>
    <x v="3"/>
    <s v="chemical"/>
    <x v="85"/>
    <x v="0"/>
    <m/>
    <s v="x"/>
    <x v="0"/>
    <s v="Critical"/>
    <s v="Remote"/>
    <x v="1"/>
  </r>
  <r>
    <x v="3"/>
    <s v="chemical"/>
    <x v="86"/>
    <x v="0"/>
    <s v="x"/>
    <s v="x"/>
    <x v="0"/>
    <s v="Critical"/>
    <s v="Remote"/>
    <x v="1"/>
  </r>
  <r>
    <x v="3"/>
    <s v="chemical"/>
    <x v="87"/>
    <x v="0"/>
    <m/>
    <s v="x"/>
    <x v="0"/>
    <s v="Critical"/>
    <s v="Remote"/>
    <x v="1"/>
  </r>
  <r>
    <x v="3"/>
    <s v="chemical"/>
    <x v="88"/>
    <x v="0"/>
    <s v="x"/>
    <s v="x"/>
    <x v="1"/>
    <s v="Marginal"/>
    <s v="Remote"/>
    <x v="1"/>
  </r>
  <r>
    <x v="3"/>
    <s v="mechanical"/>
    <x v="89"/>
    <x v="0"/>
    <s v="x"/>
    <m/>
    <x v="0"/>
    <s v="Catastrophic"/>
    <s v="Improbable"/>
    <x v="1"/>
  </r>
  <r>
    <x v="3"/>
    <s v="mechanical"/>
    <x v="90"/>
    <x v="0"/>
    <m/>
    <s v="x"/>
    <x v="1"/>
    <s v="Critical"/>
    <s v="Improbable"/>
    <x v="1"/>
  </r>
  <r>
    <x v="3"/>
    <s v="chemical"/>
    <x v="91"/>
    <x v="0"/>
    <m/>
    <s v="x"/>
    <x v="0"/>
    <s v="Critical"/>
    <s v="Improbable"/>
    <x v="1"/>
  </r>
  <r>
    <x v="3"/>
    <s v="mechanical"/>
    <x v="92"/>
    <x v="0"/>
    <s v="x"/>
    <m/>
    <x v="1"/>
    <s v="Negligible"/>
    <s v="Occasional"/>
    <x v="3"/>
  </r>
  <r>
    <x v="3"/>
    <s v="chemical"/>
    <x v="93"/>
    <x v="0"/>
    <s v="x"/>
    <s v="x"/>
    <x v="1"/>
    <s v="Marginal"/>
    <s v="Remote"/>
    <x v="1"/>
  </r>
  <r>
    <x v="3"/>
    <s v="mechanical"/>
    <x v="94"/>
    <x v="0"/>
    <m/>
    <s v="x"/>
    <x v="0"/>
    <s v="Critical"/>
    <s v="Remote"/>
    <x v="1"/>
  </r>
  <r>
    <x v="3"/>
    <s v="material"/>
    <x v="95"/>
    <x v="0"/>
    <s v="x"/>
    <m/>
    <x v="1"/>
    <s v="Catastrophic"/>
    <s v="Remote"/>
    <x v="0"/>
  </r>
  <r>
    <x v="3"/>
    <s v="material"/>
    <x v="96"/>
    <x v="0"/>
    <s v="x"/>
    <m/>
    <x v="1"/>
    <s v="Catastrophic"/>
    <s v="Remote"/>
    <x v="0"/>
  </r>
  <r>
    <x v="3"/>
    <s v="material"/>
    <x v="97"/>
    <x v="0"/>
    <s v="x"/>
    <s v="x"/>
    <x v="1"/>
    <s v="Catastrophic"/>
    <s v="Improbable"/>
    <x v="1"/>
  </r>
  <r>
    <x v="3"/>
    <s v="mechanical"/>
    <x v="98"/>
    <x v="0"/>
    <s v="x"/>
    <s v="x"/>
    <x v="0"/>
    <s v="Critical"/>
    <s v="Remote"/>
    <x v="1"/>
  </r>
  <r>
    <x v="3"/>
    <s v="material"/>
    <x v="99"/>
    <x v="0"/>
    <s v="x"/>
    <s v="x"/>
    <x v="1"/>
    <s v="Catastrophic"/>
    <s v="Improbable"/>
    <x v="1"/>
  </r>
  <r>
    <x v="3"/>
    <s v="mechanical"/>
    <x v="100"/>
    <x v="0"/>
    <m/>
    <m/>
    <x v="0"/>
    <s v="Catastrophic"/>
    <s v="Improbable"/>
    <x v="1"/>
  </r>
  <r>
    <x v="3"/>
    <s v="mechanical"/>
    <x v="101"/>
    <x v="0"/>
    <s v="x"/>
    <m/>
    <x v="0"/>
    <s v="Catastrophic"/>
    <s v="Improbable"/>
    <x v="1"/>
  </r>
  <r>
    <x v="3"/>
    <s v="mechanical"/>
    <x v="102"/>
    <x v="0"/>
    <s v="x"/>
    <s v="x"/>
    <x v="1"/>
    <s v="Catastrophic"/>
    <s v="Occasional"/>
    <x v="2"/>
  </r>
  <r>
    <x v="3"/>
    <s v="material"/>
    <x v="103"/>
    <x v="0"/>
    <s v="x"/>
    <s v="x"/>
    <x v="1"/>
    <s v="Catastrophic"/>
    <s v="Occasional"/>
    <x v="2"/>
  </r>
  <r>
    <x v="3"/>
    <s v="material"/>
    <x v="104"/>
    <x v="0"/>
    <s v="x"/>
    <s v="x"/>
    <x v="1"/>
    <s v="Catastrophic"/>
    <s v="Occasional"/>
    <x v="2"/>
  </r>
  <r>
    <x v="4"/>
    <s v="mechanical"/>
    <x v="105"/>
    <x v="1"/>
    <s v="x"/>
    <s v="x"/>
    <x v="1"/>
    <s v="Critical"/>
    <s v="Remote"/>
    <x v="1"/>
  </r>
  <r>
    <x v="4"/>
    <s v="mechanical"/>
    <x v="106"/>
    <x v="1"/>
    <s v="x"/>
    <m/>
    <x v="1"/>
    <s v="Catastrophic"/>
    <s v="Improbable"/>
    <x v="1"/>
  </r>
  <r>
    <x v="4"/>
    <s v="mechanical"/>
    <x v="107"/>
    <x v="1"/>
    <s v="x"/>
    <m/>
    <x v="1"/>
    <s v="Catastrophic"/>
    <s v="Improbable"/>
    <x v="1"/>
  </r>
  <r>
    <x v="4"/>
    <s v="mechanical"/>
    <x v="108"/>
    <x v="1"/>
    <s v="x"/>
    <m/>
    <x v="1"/>
    <s v="Catastrophic"/>
    <s v="Improbable"/>
    <x v="1"/>
  </r>
  <r>
    <x v="4"/>
    <s v="mechanical"/>
    <x v="109"/>
    <x v="0"/>
    <s v="x"/>
    <m/>
    <x v="1"/>
    <s v="Critical"/>
    <s v="Improbable"/>
    <x v="1"/>
  </r>
  <r>
    <x v="4"/>
    <s v="electrical"/>
    <x v="110"/>
    <x v="0"/>
    <s v="x"/>
    <m/>
    <x v="1"/>
    <s v="Critical"/>
    <s v="Occasional"/>
    <x v="0"/>
  </r>
  <r>
    <x v="4"/>
    <s v="mechanical"/>
    <x v="111"/>
    <x v="0"/>
    <s v="x"/>
    <m/>
    <x v="1"/>
    <s v="Critical"/>
    <s v="Occasional"/>
    <x v="0"/>
  </r>
  <r>
    <x v="4"/>
    <s v="electrical"/>
    <x v="112"/>
    <x v="0"/>
    <s v="x"/>
    <s v="x"/>
    <x v="0"/>
    <s v="Catastrophic"/>
    <s v="Remote"/>
    <x v="0"/>
  </r>
  <r>
    <x v="4"/>
    <s v="mechanical"/>
    <x v="113"/>
    <x v="0"/>
    <s v="x"/>
    <s v="x"/>
    <x v="0"/>
    <s v="Critical"/>
    <s v="Improbable"/>
    <x v="1"/>
  </r>
  <r>
    <x v="4"/>
    <s v="mechanical"/>
    <x v="114"/>
    <x v="1"/>
    <s v="x"/>
    <m/>
    <x v="1"/>
    <s v="Critical"/>
    <s v="Occasional"/>
    <x v="0"/>
  </r>
  <r>
    <x v="4"/>
    <s v="mechanical"/>
    <x v="115"/>
    <x v="1"/>
    <s v="x"/>
    <s v="x"/>
    <x v="0"/>
    <s v="Catastrophic"/>
    <s v="Remote"/>
    <x v="0"/>
  </r>
  <r>
    <x v="4"/>
    <s v="mechanical"/>
    <x v="116"/>
    <x v="0"/>
    <s v="x"/>
    <s v="x"/>
    <x v="0"/>
    <s v="Critical"/>
    <s v="Remote"/>
    <x v="1"/>
  </r>
  <r>
    <x v="4"/>
    <s v="material"/>
    <x v="117"/>
    <x v="0"/>
    <s v="x"/>
    <s v="x"/>
    <x v="0"/>
    <s v="Catastrophic"/>
    <s v="Remote"/>
    <x v="0"/>
  </r>
  <r>
    <x v="4"/>
    <s v="mechanical"/>
    <x v="118"/>
    <x v="0"/>
    <m/>
    <s v="x"/>
    <x v="0"/>
    <s v="Critical"/>
    <s v="Remote"/>
    <x v="1"/>
  </r>
  <r>
    <x v="4"/>
    <s v="mechanical"/>
    <x v="119"/>
    <x v="0"/>
    <s v="x"/>
    <s v="x"/>
    <x v="0"/>
    <s v="Catastrophic"/>
    <s v="Improbable"/>
    <x v="1"/>
  </r>
  <r>
    <x v="4"/>
    <s v="mechanical"/>
    <x v="120"/>
    <x v="1"/>
    <s v="x"/>
    <m/>
    <x v="1"/>
    <s v="Critical"/>
    <s v="Remote"/>
    <x v="1"/>
  </r>
  <r>
    <x v="4"/>
    <s v="mechanical"/>
    <x v="121"/>
    <x v="0"/>
    <s v="x"/>
    <m/>
    <x v="1"/>
    <s v="Marginal"/>
    <s v="Occasional"/>
    <x v="1"/>
  </r>
  <r>
    <x v="4"/>
    <s v="mechanical"/>
    <x v="24"/>
    <x v="0"/>
    <s v="x"/>
    <s v="x"/>
    <x v="0"/>
    <s v="Marginal"/>
    <s v="Occasional"/>
    <x v="1"/>
  </r>
  <r>
    <x v="4"/>
    <s v="mechanical"/>
    <x v="122"/>
    <x v="0"/>
    <s v="x"/>
    <m/>
    <x v="1"/>
    <s v="Marginal"/>
    <s v="Occasional"/>
    <x v="1"/>
  </r>
  <r>
    <x v="4"/>
    <s v="mechanical"/>
    <x v="123"/>
    <x v="0"/>
    <s v="x"/>
    <m/>
    <x v="0"/>
    <s v="Critical"/>
    <s v="Occasional"/>
    <x v="0"/>
  </r>
  <r>
    <x v="4"/>
    <s v="mechanical"/>
    <x v="124"/>
    <x v="0"/>
    <s v="x"/>
    <s v="x"/>
    <x v="0"/>
    <s v="Critical"/>
    <s v="Remote"/>
    <x v="1"/>
  </r>
  <r>
    <x v="4"/>
    <s v="mechanical"/>
    <x v="125"/>
    <x v="0"/>
    <s v="x"/>
    <m/>
    <x v="1"/>
    <s v="Catastrophic"/>
    <s v="Remote"/>
    <x v="0"/>
  </r>
  <r>
    <x v="4"/>
    <s v="mechanical"/>
    <x v="126"/>
    <x v="0"/>
    <s v="x"/>
    <m/>
    <x v="1"/>
    <s v="Critical"/>
    <s v="Remote"/>
    <x v="1"/>
  </r>
  <r>
    <x v="4"/>
    <s v="mechanical"/>
    <x v="127"/>
    <x v="1"/>
    <s v="x"/>
    <s v="x"/>
    <x v="0"/>
    <s v="Critical"/>
    <s v="Remote"/>
    <x v="1"/>
  </r>
  <r>
    <x v="4"/>
    <s v="mechanical"/>
    <x v="128"/>
    <x v="0"/>
    <s v="x"/>
    <s v="x"/>
    <x v="0"/>
    <s v="Catastrophic"/>
    <s v="Remote"/>
    <x v="0"/>
  </r>
  <r>
    <x v="4"/>
    <s v="mechanical"/>
    <x v="129"/>
    <x v="0"/>
    <s v="x"/>
    <m/>
    <x v="0"/>
    <s v="Critical"/>
    <s v="Remote"/>
    <x v="1"/>
  </r>
  <r>
    <x v="4"/>
    <s v="mechanical"/>
    <x v="130"/>
    <x v="1"/>
    <s v="x"/>
    <m/>
    <x v="1"/>
    <s v="Critical"/>
    <s v="Remote"/>
    <x v="1"/>
  </r>
  <r>
    <x v="4"/>
    <s v="electrical"/>
    <x v="131"/>
    <x v="1"/>
    <s v="x"/>
    <s v="x"/>
    <x v="0"/>
    <s v="Catastrophic"/>
    <s v="Remote"/>
    <x v="0"/>
  </r>
  <r>
    <x v="4"/>
    <s v="mechanical"/>
    <x v="132"/>
    <x v="0"/>
    <s v="x"/>
    <s v="x"/>
    <x v="1"/>
    <s v="Catastrophic"/>
    <s v="Occasional"/>
    <x v="2"/>
  </r>
  <r>
    <x v="5"/>
    <s v="mechanical"/>
    <x v="133"/>
    <x v="0"/>
    <s v="x"/>
    <s v="x"/>
    <x v="1"/>
    <s v="Marginal"/>
    <s v="Improbable"/>
    <x v="1"/>
  </r>
  <r>
    <x v="5"/>
    <s v="mechanical"/>
    <x v="134"/>
    <x v="0"/>
    <s v="x"/>
    <s v="x"/>
    <x v="1"/>
    <s v="Marginal"/>
    <s v="Remote"/>
    <x v="1"/>
  </r>
  <r>
    <x v="5"/>
    <s v="mechanical"/>
    <x v="135"/>
    <x v="0"/>
    <s v="x"/>
    <s v="x"/>
    <x v="1"/>
    <s v="Critical"/>
    <s v="Improbable"/>
    <x v="1"/>
  </r>
  <r>
    <x v="5"/>
    <s v="mechanical"/>
    <x v="136"/>
    <x v="0"/>
    <s v="x"/>
    <m/>
    <x v="1"/>
    <s v="Catastrophic"/>
    <s v="Improbable"/>
    <x v="1"/>
  </r>
  <r>
    <x v="5"/>
    <s v="mechanical"/>
    <x v="137"/>
    <x v="0"/>
    <s v="x"/>
    <m/>
    <x v="1"/>
    <s v="Catastrophic"/>
    <s v="Improbable"/>
    <x v="1"/>
  </r>
  <r>
    <x v="5"/>
    <s v="mechanical"/>
    <x v="138"/>
    <x v="0"/>
    <m/>
    <s v="x"/>
    <x v="1"/>
    <s v="Catastrophic"/>
    <s v="Improbable"/>
    <x v="1"/>
  </r>
  <r>
    <x v="5"/>
    <s v="mechanical"/>
    <x v="139"/>
    <x v="0"/>
    <s v="x"/>
    <m/>
    <x v="1"/>
    <s v="Critical"/>
    <s v="Remote"/>
    <x v="1"/>
  </r>
  <r>
    <x v="5"/>
    <s v="mechanical"/>
    <x v="140"/>
    <x v="0"/>
    <s v="x"/>
    <m/>
    <x v="1"/>
    <s v="Critical"/>
    <s v="Remote"/>
    <x v="1"/>
  </r>
  <r>
    <x v="5"/>
    <s v="mechanical"/>
    <x v="141"/>
    <x v="0"/>
    <s v="x"/>
    <m/>
    <x v="1"/>
    <s v="Critical"/>
    <s v="Remote"/>
    <x v="1"/>
  </r>
  <r>
    <x v="5"/>
    <s v="mechanical"/>
    <x v="142"/>
    <x v="0"/>
    <s v="x"/>
    <m/>
    <x v="1"/>
    <s v="Marginal"/>
    <s v="Occasional"/>
    <x v="1"/>
  </r>
  <r>
    <x v="5"/>
    <s v="mechanical"/>
    <x v="143"/>
    <x v="0"/>
    <s v="x"/>
    <s v="x"/>
    <x v="1"/>
    <s v="Critical"/>
    <s v="Remote"/>
    <x v="1"/>
  </r>
  <r>
    <x v="5"/>
    <s v="mechanical"/>
    <x v="136"/>
    <x v="0"/>
    <s v="x"/>
    <m/>
    <x v="0"/>
    <s v="Catastrophic"/>
    <s v="Improbable"/>
    <x v="1"/>
  </r>
  <r>
    <x v="5"/>
    <s v="mechanical"/>
    <x v="144"/>
    <x v="0"/>
    <s v="x"/>
    <m/>
    <x v="0"/>
    <s v="Critical"/>
    <s v="Remote"/>
    <x v="1"/>
  </r>
  <r>
    <x v="5"/>
    <s v="mechanical"/>
    <x v="145"/>
    <x v="0"/>
    <s v="x"/>
    <m/>
    <x v="1"/>
    <s v="Catastrophic"/>
    <s v="Improbable"/>
    <x v="1"/>
  </r>
  <r>
    <x v="5"/>
    <s v="mechanical"/>
    <x v="143"/>
    <x v="0"/>
    <s v="x"/>
    <s v="x"/>
    <x v="1"/>
    <s v="Catastrophic"/>
    <s v="Improbable"/>
    <x v="1"/>
  </r>
  <r>
    <x v="5"/>
    <s v="mechanical"/>
    <x v="14"/>
    <x v="0"/>
    <s v="x"/>
    <m/>
    <x v="1"/>
    <s v="Critical"/>
    <s v="Remote"/>
    <x v="1"/>
  </r>
  <r>
    <x v="6"/>
    <s v="mechanical"/>
    <x v="146"/>
    <x v="1"/>
    <s v="x"/>
    <m/>
    <x v="1"/>
    <s v="Catastrophic"/>
    <s v="Occasional"/>
    <x v="2"/>
  </r>
  <r>
    <x v="6"/>
    <s v="material"/>
    <x v="71"/>
    <x v="0"/>
    <s v="x"/>
    <m/>
    <x v="1"/>
    <s v="Catastrophic"/>
    <s v="Occasional"/>
    <x v="2"/>
  </r>
  <r>
    <x v="6"/>
    <s v="material"/>
    <x v="147"/>
    <x v="0"/>
    <s v="x"/>
    <m/>
    <x v="1"/>
    <s v="Catastrophic"/>
    <s v="Remote"/>
    <x v="0"/>
  </r>
  <r>
    <x v="6"/>
    <s v="mechanical"/>
    <x v="148"/>
    <x v="0"/>
    <s v="x"/>
    <m/>
    <x v="1"/>
    <s v="Catastrophic"/>
    <s v="Remote"/>
    <x v="0"/>
  </r>
  <r>
    <x v="7"/>
    <s v="mechanical"/>
    <x v="149"/>
    <x v="0"/>
    <s v="x"/>
    <s v="x"/>
    <x v="1"/>
    <s v="Critical"/>
    <s v="Remote"/>
    <x v="1"/>
  </r>
  <r>
    <x v="8"/>
    <s v="mechanical"/>
    <x v="150"/>
    <x v="0"/>
    <s v="x"/>
    <s v="x"/>
    <x v="1"/>
    <s v="Critical"/>
    <s v="Remote"/>
    <x v="1"/>
  </r>
  <r>
    <x v="7"/>
    <s v="material"/>
    <x v="151"/>
    <x v="0"/>
    <s v="x"/>
    <m/>
    <x v="1"/>
    <s v="Catastrophic"/>
    <s v="Remote"/>
    <x v="0"/>
  </r>
  <r>
    <x v="6"/>
    <s v="mechanical"/>
    <x v="152"/>
    <x v="0"/>
    <s v="x"/>
    <m/>
    <x v="1"/>
    <s v="Critical"/>
    <s v="Remote"/>
    <x v="1"/>
  </r>
  <r>
    <x v="6"/>
    <s v="mechanical"/>
    <x v="153"/>
    <x v="0"/>
    <s v="x"/>
    <m/>
    <x v="1"/>
    <s v="Catastrophic"/>
    <s v="Remote"/>
    <x v="0"/>
  </r>
  <r>
    <x v="9"/>
    <s v="mechanical"/>
    <x v="154"/>
    <x v="0"/>
    <s v="x"/>
    <s v="x"/>
    <x v="1"/>
    <s v="Catastrophic"/>
    <s v="Remote"/>
    <x v="0"/>
  </r>
  <r>
    <x v="8"/>
    <s v="mechanical"/>
    <x v="155"/>
    <x v="0"/>
    <m/>
    <s v="x"/>
    <x v="1"/>
    <s v="Catastrophic"/>
    <s v="Remote"/>
    <x v="0"/>
  </r>
  <r>
    <x v="9"/>
    <s v="mechanical"/>
    <x v="156"/>
    <x v="0"/>
    <m/>
    <s v="x"/>
    <x v="0"/>
    <s v="Critical"/>
    <s v="Remote"/>
    <x v="1"/>
  </r>
  <r>
    <x v="10"/>
    <s v="Ingress/egress"/>
    <x v="157"/>
    <x v="1"/>
    <s v="x"/>
    <s v="x"/>
    <x v="0"/>
    <s v="Critical"/>
    <s v="Remote"/>
    <x v="1"/>
  </r>
  <r>
    <x v="6"/>
    <s v="mechanical"/>
    <x v="158"/>
    <x v="0"/>
    <m/>
    <m/>
    <x v="0"/>
    <s v="Critical"/>
    <s v="Remote"/>
    <x v="1"/>
  </r>
  <r>
    <x v="6"/>
    <s v="mechanical"/>
    <x v="159"/>
    <x v="0"/>
    <s v="x"/>
    <m/>
    <x v="0"/>
    <s v="Critical"/>
    <s v="Remote"/>
    <x v="1"/>
  </r>
  <r>
    <x v="6"/>
    <s v="mechanical"/>
    <x v="160"/>
    <x v="0"/>
    <s v="x"/>
    <s v="x"/>
    <x v="0"/>
    <s v="Critical"/>
    <s v="Occasional"/>
    <x v="0"/>
  </r>
  <r>
    <x v="6"/>
    <s v="mechanical"/>
    <x v="161"/>
    <x v="0"/>
    <s v="x"/>
    <s v="x"/>
    <x v="0"/>
    <s v="Critical"/>
    <s v="Occasional"/>
    <x v="0"/>
  </r>
  <r>
    <x v="6"/>
    <s v="mechanical"/>
    <x v="162"/>
    <x v="1"/>
    <s v="x"/>
    <m/>
    <x v="1"/>
    <s v="Critical"/>
    <s v="Occasional"/>
    <x v="0"/>
  </r>
  <r>
    <x v="6"/>
    <s v="mechanical"/>
    <x v="163"/>
    <x v="0"/>
    <s v="x"/>
    <m/>
    <x v="0"/>
    <s v="Catastrophic"/>
    <s v="Occasional"/>
    <x v="2"/>
  </r>
  <r>
    <x v="6"/>
    <s v="mechanical"/>
    <x v="164"/>
    <x v="1"/>
    <m/>
    <m/>
    <x v="0"/>
    <s v="Catastrophic"/>
    <s v="Occasional"/>
    <x v="2"/>
  </r>
  <r>
    <x v="6"/>
    <s v="mechanical"/>
    <x v="165"/>
    <x v="0"/>
    <s v="x"/>
    <m/>
    <x v="0"/>
    <s v="Catastrophic"/>
    <s v="Occasional"/>
    <x v="2"/>
  </r>
  <r>
    <x v="6"/>
    <s v="mechanical"/>
    <x v="166"/>
    <x v="0"/>
    <s v="x"/>
    <s v="x"/>
    <x v="0"/>
    <s v="Catastrophic"/>
    <s v="Remote"/>
    <x v="0"/>
  </r>
  <r>
    <x v="6"/>
    <s v="mechanical"/>
    <x v="167"/>
    <x v="0"/>
    <s v="x"/>
    <m/>
    <x v="0"/>
    <s v="Critical"/>
    <s v="Occasional"/>
    <x v="0"/>
  </r>
  <r>
    <x v="6"/>
    <s v="mechanical"/>
    <x v="168"/>
    <x v="0"/>
    <m/>
    <s v="x"/>
    <x v="0"/>
    <s v="Critical"/>
    <s v="Occasional"/>
    <x v="0"/>
  </r>
  <r>
    <x v="6"/>
    <s v="mechanical"/>
    <x v="169"/>
    <x v="0"/>
    <s v="x"/>
    <m/>
    <x v="1"/>
    <s v="Critical"/>
    <s v="Occasional"/>
    <x v="0"/>
  </r>
  <r>
    <x v="6"/>
    <s v="mechanical"/>
    <x v="170"/>
    <x v="0"/>
    <m/>
    <s v="x"/>
    <x v="1"/>
    <s v="Critical"/>
    <s v="Remote"/>
    <x v="1"/>
  </r>
  <r>
    <x v="6"/>
    <s v="mechanical"/>
    <x v="171"/>
    <x v="0"/>
    <s v="x"/>
    <s v="x"/>
    <x v="0"/>
    <s v="Catastrophic"/>
    <s v="Remote"/>
    <x v="0"/>
  </r>
  <r>
    <x v="6"/>
    <s v="mechanical"/>
    <x v="172"/>
    <x v="0"/>
    <s v="x"/>
    <s v="x"/>
    <x v="1"/>
    <s v="Critical"/>
    <s v="Remote"/>
    <x v="1"/>
  </r>
  <r>
    <x v="6"/>
    <s v="mechanical"/>
    <x v="173"/>
    <x v="0"/>
    <s v="x"/>
    <s v="x"/>
    <x v="1"/>
    <s v="Critical"/>
    <s v="Occasional"/>
    <x v="0"/>
  </r>
  <r>
    <x v="6"/>
    <s v="mechanical"/>
    <x v="174"/>
    <x v="0"/>
    <m/>
    <s v="x"/>
    <x v="0"/>
    <s v="Catastrophic"/>
    <s v="Remote"/>
    <x v="0"/>
  </r>
  <r>
    <x v="6"/>
    <s v="mechanical"/>
    <x v="175"/>
    <x v="0"/>
    <s v="x"/>
    <s v="x"/>
    <x v="0"/>
    <s v="Critical"/>
    <s v="Remote"/>
    <x v="1"/>
  </r>
  <r>
    <x v="6"/>
    <s v="mechanical"/>
    <x v="176"/>
    <x v="0"/>
    <s v="x"/>
    <m/>
    <x v="1"/>
    <s v="Critical"/>
    <s v="Remote"/>
    <x v="1"/>
  </r>
  <r>
    <x v="6"/>
    <s v="electrical"/>
    <x v="177"/>
    <x v="0"/>
    <s v="x"/>
    <m/>
    <x v="0"/>
    <s v="Critical"/>
    <s v="Occasional"/>
    <x v="0"/>
  </r>
  <r>
    <x v="6"/>
    <s v="electrical"/>
    <x v="178"/>
    <x v="0"/>
    <s v="x"/>
    <m/>
    <x v="1"/>
    <s v="Catastrophic"/>
    <s v="Remote"/>
    <x v="0"/>
  </r>
  <r>
    <x v="6"/>
    <s v="electrical"/>
    <x v="179"/>
    <x v="0"/>
    <s v="x"/>
    <m/>
    <x v="0"/>
    <s v="Catastrophic"/>
    <s v="Remote"/>
    <x v="0"/>
  </r>
  <r>
    <x v="6"/>
    <s v="mechanical"/>
    <x v="180"/>
    <x v="0"/>
    <s v="x"/>
    <s v="x"/>
    <x v="1"/>
    <s v="Critical"/>
    <s v="Occasional"/>
    <x v="0"/>
  </r>
  <r>
    <x v="6"/>
    <s v="electrical"/>
    <x v="131"/>
    <x v="1"/>
    <s v="x"/>
    <s v="x"/>
    <x v="0"/>
    <s v="Catastrophic"/>
    <s v="Occasional"/>
    <x v="2"/>
  </r>
  <r>
    <x v="11"/>
    <s v="mechanical"/>
    <x v="181"/>
    <x v="0"/>
    <m/>
    <s v="x"/>
    <x v="0"/>
    <s v="Catastrophic"/>
    <s v="Remote"/>
    <x v="0"/>
  </r>
  <r>
    <x v="11"/>
    <s v="mechanical"/>
    <x v="182"/>
    <x v="0"/>
    <s v="x"/>
    <s v="x"/>
    <x v="1"/>
    <s v="Critical"/>
    <s v="Remote"/>
    <x v="1"/>
  </r>
  <r>
    <x v="11"/>
    <s v="mechanical"/>
    <x v="183"/>
    <x v="0"/>
    <m/>
    <s v="x"/>
    <x v="1"/>
    <s v="Critical"/>
    <s v="Remote"/>
    <x v="1"/>
  </r>
  <r>
    <x v="11"/>
    <s v="material"/>
    <x v="184"/>
    <x v="0"/>
    <s v="x"/>
    <m/>
    <x v="1"/>
    <s v="Catastrophic"/>
    <s v="Remote"/>
    <x v="0"/>
  </r>
  <r>
    <x v="11"/>
    <s v="material"/>
    <x v="185"/>
    <x v="0"/>
    <m/>
    <s v="x"/>
    <x v="1"/>
    <s v="Catastrophic"/>
    <s v="Remote"/>
    <x v="0"/>
  </r>
  <r>
    <x v="11"/>
    <s v="mechanical"/>
    <x v="186"/>
    <x v="0"/>
    <m/>
    <s v="x"/>
    <x v="1"/>
    <s v="Catastrophic"/>
    <s v="Occasional"/>
    <x v="2"/>
  </r>
  <r>
    <x v="11"/>
    <s v="mechanical"/>
    <x v="187"/>
    <x v="0"/>
    <s v="x"/>
    <m/>
    <x v="1"/>
    <s v="Catastrophic"/>
    <s v="Remote"/>
    <x v="0"/>
  </r>
  <r>
    <x v="11"/>
    <s v="mechanical"/>
    <x v="188"/>
    <x v="0"/>
    <s v="x"/>
    <m/>
    <x v="1"/>
    <s v="Critical"/>
    <s v="Remote"/>
    <x v="1"/>
  </r>
  <r>
    <x v="11"/>
    <s v="mechanical"/>
    <x v="189"/>
    <x v="0"/>
    <s v="x"/>
    <m/>
    <x v="1"/>
    <s v="Critical"/>
    <s v="Remote"/>
    <x v="1"/>
  </r>
  <r>
    <x v="11"/>
    <s v="mechanical"/>
    <x v="190"/>
    <x v="1"/>
    <s v="x"/>
    <m/>
    <x v="1"/>
    <s v="Critical"/>
    <s v="Occasional"/>
    <x v="0"/>
  </r>
  <r>
    <x v="11"/>
    <s v="mechanical"/>
    <x v="191"/>
    <x v="0"/>
    <s v="x"/>
    <m/>
    <x v="0"/>
    <s v="Critical"/>
    <s v="Occasional"/>
    <x v="0"/>
  </r>
  <r>
    <x v="11"/>
    <s v="material"/>
    <x v="192"/>
    <x v="0"/>
    <m/>
    <s v="x"/>
    <x v="1"/>
    <s v="Catastrophic"/>
    <s v="Remote"/>
    <x v="0"/>
  </r>
  <r>
    <x v="11"/>
    <s v="material"/>
    <x v="193"/>
    <x v="1"/>
    <s v="x"/>
    <m/>
    <x v="1"/>
    <s v="Catastrophic"/>
    <s v="Remote"/>
    <x v="0"/>
  </r>
  <r>
    <x v="11"/>
    <s v="mechanical"/>
    <x v="194"/>
    <x v="0"/>
    <s v="x"/>
    <m/>
    <x v="1"/>
    <s v="Critical"/>
    <s v="Occasional"/>
    <x v="0"/>
  </r>
  <r>
    <x v="11"/>
    <s v="material"/>
    <x v="195"/>
    <x v="0"/>
    <s v="x"/>
    <m/>
    <x v="1"/>
    <s v="Critical"/>
    <s v="Occasional"/>
    <x v="0"/>
  </r>
  <r>
    <x v="11"/>
    <s v="material"/>
    <x v="196"/>
    <x v="0"/>
    <s v="x"/>
    <m/>
    <x v="1"/>
    <s v="Catastrophic"/>
    <s v="Remote"/>
    <x v="0"/>
  </r>
  <r>
    <x v="11"/>
    <s v="mechanical"/>
    <x v="197"/>
    <x v="0"/>
    <s v="x"/>
    <m/>
    <x v="1"/>
    <s v="Critical"/>
    <s v="Remote"/>
    <x v="1"/>
  </r>
  <r>
    <x v="11"/>
    <s v="Ingress/egress"/>
    <x v="198"/>
    <x v="0"/>
    <s v="x"/>
    <s v="x"/>
    <x v="1"/>
    <s v="Critical"/>
    <s v="Remote"/>
    <x v="1"/>
  </r>
  <r>
    <x v="11"/>
    <s v="material"/>
    <x v="199"/>
    <x v="0"/>
    <s v="x"/>
    <m/>
    <x v="1"/>
    <s v="Catastrophic"/>
    <s v="Improbable"/>
    <x v="1"/>
  </r>
  <r>
    <x v="11"/>
    <s v="material"/>
    <x v="200"/>
    <x v="0"/>
    <m/>
    <s v="x"/>
    <x v="1"/>
    <s v="Catastrophic"/>
    <s v="Remote"/>
    <x v="0"/>
  </r>
  <r>
    <x v="11"/>
    <s v="mechanical"/>
    <x v="201"/>
    <x v="0"/>
    <m/>
    <s v="x"/>
    <x v="0"/>
    <s v="Critical"/>
    <s v="Occasional"/>
    <x v="0"/>
  </r>
  <r>
    <x v="11"/>
    <s v="mechanical"/>
    <x v="202"/>
    <x v="0"/>
    <s v="x"/>
    <m/>
    <x v="1"/>
    <s v="Critical"/>
    <s v="Remote"/>
    <x v="1"/>
  </r>
  <r>
    <x v="11"/>
    <s v="material"/>
    <x v="203"/>
    <x v="0"/>
    <s v="x"/>
    <m/>
    <x v="1"/>
    <s v="Critical"/>
    <s v="Occasional"/>
    <x v="0"/>
  </r>
</pivotCacheRecords>
</file>

<file path=xl/pivotCache/pivotCacheRecords2.xml><?xml version="1.0" encoding="utf-8"?>
<pivotCacheRecords xmlns="http://schemas.openxmlformats.org/spreadsheetml/2006/main" xmlns:r="http://schemas.openxmlformats.org/officeDocument/2006/relationships" count="235">
  <r>
    <n v="1"/>
    <x v="0"/>
    <s v="Noise / Vibration"/>
    <s v="Noise level &gt; 85 dBa - headache and hearing loss"/>
    <x v="0"/>
    <s v="All"/>
    <s v="Critical"/>
    <s v="Remote"/>
    <n v="10"/>
    <x v="0"/>
    <n v="0"/>
    <s v="x"/>
    <s v="x"/>
    <s v="x"/>
    <x v="0"/>
  </r>
  <r>
    <n v="2"/>
    <x v="0"/>
    <s v="Ingress / Egress"/>
    <s v="Unsafe access and evacuation"/>
    <x v="1"/>
    <s v="All"/>
    <s v="Critical"/>
    <s v="Occasional"/>
    <n v="6"/>
    <x v="1"/>
    <n v="0"/>
    <s v="x"/>
    <n v="0"/>
    <n v="0"/>
    <x v="0"/>
  </r>
  <r>
    <n v="3"/>
    <x v="0"/>
    <s v="Mechanical"/>
    <s v="High pressure Nitrogen release causing exposure or other injuries"/>
    <x v="2"/>
    <s v="All"/>
    <s v="Catastrophic"/>
    <s v="Remote"/>
    <n v="8"/>
    <x v="1"/>
    <n v="0"/>
    <s v="x"/>
    <n v="0"/>
    <n v="0"/>
    <x v="0"/>
  </r>
  <r>
    <n v="4"/>
    <x v="0"/>
    <s v="Material"/>
    <s v="Low Oxygen caused by Nitrogen release"/>
    <x v="2"/>
    <s v="All"/>
    <s v="Catastrophic"/>
    <s v="Remote"/>
    <n v="8"/>
    <x v="1"/>
    <n v="0"/>
    <s v="x"/>
    <n v="0"/>
    <s v="x"/>
    <x v="0"/>
  </r>
  <r>
    <n v="5"/>
    <x v="0"/>
    <s v="Mechanical"/>
    <s v="Fluid release or debris under pressure"/>
    <x v="3"/>
    <s v="All"/>
    <s v="Catastrophic"/>
    <s v="Improbable"/>
    <n v="12"/>
    <x v="0"/>
    <n v="0"/>
    <s v="x"/>
    <n v="0"/>
    <s v="x"/>
    <x v="0"/>
  </r>
  <r>
    <n v="6"/>
    <x v="0"/>
    <s v="Material"/>
    <s v="Thermal - fire"/>
    <x v="4"/>
    <s v="All"/>
    <s v="Catastrophic"/>
    <s v="Improbable"/>
    <n v="12"/>
    <x v="0"/>
    <n v="0"/>
    <s v="x"/>
    <n v="0"/>
    <n v="0"/>
    <x v="0"/>
  </r>
  <r>
    <n v="7"/>
    <x v="0"/>
    <s v="Mechanical"/>
    <s v="Slipping, contamination, fumes, fire"/>
    <x v="5"/>
    <s v="All"/>
    <s v="Catastrophic"/>
    <s v="Improbable"/>
    <n v="12"/>
    <x v="0"/>
    <n v="0"/>
    <s v="x"/>
    <n v="0"/>
    <n v="0"/>
    <x v="0"/>
  </r>
  <r>
    <n v="8"/>
    <x v="0"/>
    <s v="Mechanical"/>
    <s v="Tripping"/>
    <x v="6"/>
    <s v="All"/>
    <s v="Marginal"/>
    <s v="Occasional"/>
    <n v="11"/>
    <x v="0"/>
    <n v="0"/>
    <s v="x"/>
    <n v="0"/>
    <s v="x"/>
    <x v="0"/>
  </r>
  <r>
    <n v="9"/>
    <x v="0"/>
    <s v="Mechanical"/>
    <s v="Pinching or Cutting"/>
    <x v="7"/>
    <s v="All"/>
    <s v="Marginal"/>
    <s v="Occasional"/>
    <n v="11"/>
    <x v="0"/>
    <n v="0"/>
    <s v="x"/>
    <n v="0"/>
    <s v="x"/>
    <x v="0"/>
  </r>
  <r>
    <n v="10"/>
    <x v="0"/>
    <s v="Material"/>
    <s v="Thermal or adverse chemical reactions"/>
    <x v="8"/>
    <s v="All"/>
    <s v="Critical"/>
    <s v="Occasional"/>
    <n v="6"/>
    <x v="1"/>
    <n v="0"/>
    <s v="x"/>
    <s v="x"/>
    <n v="0"/>
    <x v="0"/>
  </r>
  <r>
    <n v="11"/>
    <x v="0"/>
    <s v="Mechanical"/>
    <s v="Thermal or adverse chemical reactions"/>
    <x v="9"/>
    <s v="All"/>
    <s v="Critical"/>
    <s v="Occasional"/>
    <n v="6"/>
    <x v="1"/>
    <n v="0"/>
    <s v="x"/>
    <n v="0"/>
    <n v="0"/>
    <x v="0"/>
  </r>
  <r>
    <n v="12"/>
    <x v="0"/>
    <s v="Material"/>
    <s v="Explosion"/>
    <x v="10"/>
    <s v="All"/>
    <s v="Critical"/>
    <s v="Remote"/>
    <n v="10"/>
    <x v="0"/>
    <n v="0"/>
    <s v="x"/>
    <n v="0"/>
    <n v="0"/>
    <x v="0"/>
  </r>
  <r>
    <n v="13"/>
    <x v="0"/>
    <s v="Material"/>
    <s v="Chemical exposure due to Acid leakage"/>
    <x v="11"/>
    <s v="All"/>
    <s v="Critical"/>
    <s v="Remote"/>
    <n v="10"/>
    <x v="0"/>
    <n v="0"/>
    <s v="x"/>
    <n v="0"/>
    <s v="x"/>
    <x v="0"/>
  </r>
  <r>
    <n v="14"/>
    <x v="0"/>
    <s v="Electrical"/>
    <s v="Electrical shock"/>
    <x v="12"/>
    <s v="All"/>
    <s v="Critical"/>
    <s v="Remote"/>
    <n v="10"/>
    <x v="0"/>
    <n v="0"/>
    <s v="x"/>
    <n v="0"/>
    <s v="x"/>
    <x v="0"/>
  </r>
  <r>
    <n v="15"/>
    <x v="0"/>
    <s v="Electrical"/>
    <s v="Electrical shock"/>
    <x v="13"/>
    <s v="All"/>
    <s v="Catastrophic"/>
    <s v="Improbable"/>
    <n v="12"/>
    <x v="0"/>
    <n v="0"/>
    <s v="x"/>
    <n v="0"/>
    <s v="x"/>
    <x v="0"/>
  </r>
  <r>
    <n v="16"/>
    <x v="0"/>
    <s v="Electrical"/>
    <s v="Electrical shock"/>
    <x v="14"/>
    <s v="All"/>
    <s v="Critical"/>
    <s v="Improbable"/>
    <n v="15"/>
    <x v="0"/>
    <n v="0"/>
    <s v="x"/>
    <n v="0"/>
    <n v="0"/>
    <x v="0"/>
  </r>
  <r>
    <n v="17"/>
    <x v="0"/>
    <s v="Electrical"/>
    <s v="Electrical shock"/>
    <x v="15"/>
    <s v="All"/>
    <s v="Critical"/>
    <s v="Remote"/>
    <n v="10"/>
    <x v="0"/>
    <n v="0"/>
    <s v="x"/>
    <n v="0"/>
    <n v="0"/>
    <x v="0"/>
  </r>
  <r>
    <n v="18"/>
    <x v="0"/>
    <s v="Electrical"/>
    <s v="Electrical shock"/>
    <x v="16"/>
    <s v="All"/>
    <s v="Catastrophic"/>
    <s v="Improbable"/>
    <n v="12"/>
    <x v="0"/>
    <n v="0"/>
    <s v="x"/>
    <s v="x"/>
    <s v="x"/>
    <x v="0"/>
  </r>
  <r>
    <n v="19"/>
    <x v="0"/>
    <s v="Electrical"/>
    <s v="Electrical shock"/>
    <x v="16"/>
    <s v="All"/>
    <s v="Critical"/>
    <s v="Remote"/>
    <n v="10"/>
    <x v="0"/>
    <n v="0"/>
    <s v="x"/>
    <n v="0"/>
    <n v="0"/>
    <x v="0"/>
  </r>
  <r>
    <n v="20"/>
    <x v="0"/>
    <s v="Material"/>
    <s v="Contamination, fumes"/>
    <x v="17"/>
    <s v="All"/>
    <s v="Critical"/>
    <s v="Occasional"/>
    <n v="6"/>
    <x v="1"/>
    <n v="0"/>
    <s v="x"/>
    <n v="0"/>
    <s v="x"/>
    <x v="0"/>
  </r>
  <r>
    <n v="21"/>
    <x v="0"/>
    <s v="Electrical"/>
    <s v="Contamination, fumes"/>
    <x v="18"/>
    <s v="All"/>
    <s v="Critical"/>
    <s v="Remote"/>
    <n v="10"/>
    <x v="0"/>
    <n v="0"/>
    <s v="x"/>
    <s v="x"/>
    <s v="x"/>
    <x v="0"/>
  </r>
  <r>
    <n v="22"/>
    <x v="0"/>
    <s v="Ingress / Egress"/>
    <s v="Tripping"/>
    <x v="19"/>
    <s v="All"/>
    <s v="Marginal"/>
    <s v="Occasional"/>
    <n v="11"/>
    <x v="0"/>
    <n v="0"/>
    <s v="x"/>
    <n v="0"/>
    <n v="0"/>
    <x v="0"/>
  </r>
  <r>
    <n v="23"/>
    <x v="0"/>
    <s v="Thermal"/>
    <s v="Fire and asphyxiation"/>
    <x v="20"/>
    <s v="All"/>
    <s v="Critical"/>
    <s v="Remote"/>
    <n v="10"/>
    <x v="0"/>
    <n v="0"/>
    <s v="x"/>
    <n v="0"/>
    <n v="0"/>
    <x v="0"/>
  </r>
  <r>
    <n v="24"/>
    <x v="0"/>
    <s v="Noise / Vibration"/>
    <s v="Noise level &gt; 85 dBa - headache and hearing loss"/>
    <x v="0"/>
    <s v="All"/>
    <s v="Critical"/>
    <s v="Remote"/>
    <n v="10"/>
    <x v="0"/>
    <n v="0"/>
    <s v="x"/>
    <s v="x"/>
    <n v="0"/>
    <x v="0"/>
  </r>
  <r>
    <n v="25"/>
    <x v="0"/>
    <s v="Material"/>
    <s v="Electrical shock, Slipping and others"/>
    <x v="21"/>
    <s v="All"/>
    <s v="Critical"/>
    <s v="Remote"/>
    <n v="10"/>
    <x v="0"/>
    <n v="0"/>
    <s v="x"/>
    <n v="0"/>
    <n v="0"/>
    <x v="0"/>
  </r>
  <r>
    <n v="26"/>
    <x v="0"/>
    <s v="Electrical"/>
    <s v="Electrical shock"/>
    <x v="22"/>
    <s v="All"/>
    <s v="Catastrophic"/>
    <s v="Improbable"/>
    <n v="12"/>
    <x v="0"/>
    <n v="0"/>
    <s v="x"/>
    <n v="0"/>
    <n v="0"/>
    <x v="0"/>
  </r>
  <r>
    <n v="27"/>
    <x v="0"/>
    <s v="Electrical"/>
    <s v="Electrical shock"/>
    <x v="23"/>
    <s v="All"/>
    <s v="Catastrophic"/>
    <s v="Improbable"/>
    <n v="12"/>
    <x v="0"/>
    <n v="0"/>
    <s v="x"/>
    <n v="0"/>
    <s v="x"/>
    <x v="0"/>
  </r>
  <r>
    <n v="28"/>
    <x v="0"/>
    <s v="Mechanical"/>
    <s v="Falling"/>
    <x v="24"/>
    <s v="All"/>
    <s v="Catastrophic"/>
    <s v="Improbable"/>
    <n v="12"/>
    <x v="0"/>
    <n v="0"/>
    <s v="x"/>
    <n v="0"/>
    <s v="x"/>
    <x v="0"/>
  </r>
  <r>
    <n v="29"/>
    <x v="0"/>
    <s v="Environment"/>
    <s v="Struck by"/>
    <x v="25"/>
    <s v="All"/>
    <s v="Critical"/>
    <s v="Remote"/>
    <n v="10"/>
    <x v="0"/>
    <n v="0"/>
    <s v="x"/>
    <n v="0"/>
    <s v="x"/>
    <x v="0"/>
  </r>
  <r>
    <n v="30"/>
    <x v="0"/>
    <s v="Material"/>
    <s v="Thermal - fire"/>
    <x v="26"/>
    <s v="All"/>
    <s v="Critical"/>
    <s v="Remote"/>
    <n v="10"/>
    <x v="0"/>
    <n v="0"/>
    <s v="x"/>
    <n v="0"/>
    <n v="0"/>
    <x v="0"/>
  </r>
  <r>
    <n v="31"/>
    <x v="0"/>
    <s v="Mechanical"/>
    <s v="Hitting, pinching, cutting of personnel"/>
    <x v="27"/>
    <s v="All"/>
    <s v="Critical"/>
    <s v="Occasional"/>
    <n v="6"/>
    <x v="1"/>
    <n v="0"/>
    <s v="x"/>
    <n v="0"/>
    <n v="0"/>
    <x v="0"/>
  </r>
  <r>
    <n v="32"/>
    <x v="0"/>
    <s v="Mechanical"/>
    <s v="Hitting, pinching, cutting of personnel, equipment or structure"/>
    <x v="28"/>
    <s v="All"/>
    <s v="Critical"/>
    <s v="Occasional"/>
    <n v="6"/>
    <x v="1"/>
    <n v="0"/>
    <s v="x"/>
    <n v="0"/>
    <n v="0"/>
    <x v="0"/>
  </r>
  <r>
    <n v="33"/>
    <x v="0"/>
    <s v="Chemical"/>
    <s v="Contamination, fumes, fire"/>
    <x v="29"/>
    <s v="All"/>
    <s v="Critical"/>
    <s v="Remote"/>
    <n v="10"/>
    <x v="0"/>
    <n v="0"/>
    <s v="x"/>
    <n v="0"/>
    <n v="0"/>
    <x v="0"/>
  </r>
  <r>
    <n v="34"/>
    <x v="0"/>
    <s v="Mechanical"/>
    <s v="Gravity"/>
    <x v="30"/>
    <s v="All"/>
    <s v="Catastrophic"/>
    <s v="Remote"/>
    <n v="8"/>
    <x v="1"/>
    <n v="0"/>
    <s v="x"/>
    <n v="0"/>
    <s v="x"/>
    <x v="0"/>
  </r>
  <r>
    <n v="35"/>
    <x v="0"/>
    <s v="Mechanical"/>
    <s v="Collision"/>
    <x v="31"/>
    <s v="All"/>
    <s v="Critical"/>
    <s v="Remote"/>
    <n v="10"/>
    <x v="0"/>
    <s v="x"/>
    <s v="x"/>
    <n v="0"/>
    <n v="0"/>
    <x v="0"/>
  </r>
  <r>
    <n v="36"/>
    <x v="0"/>
    <s v="Mechanical"/>
    <s v="Collision"/>
    <x v="32"/>
    <s v="All"/>
    <s v="Critical"/>
    <s v="Remote"/>
    <n v="10"/>
    <x v="0"/>
    <n v="0"/>
    <s v="x"/>
    <s v="x"/>
    <n v="0"/>
    <x v="0"/>
  </r>
  <r>
    <n v="37"/>
    <x v="0"/>
    <s v="Mechanical"/>
    <s v="Gravity"/>
    <x v="33"/>
    <s v="All"/>
    <s v="Catastrophic"/>
    <s v="Remote"/>
    <n v="8"/>
    <x v="1"/>
    <n v="0"/>
    <s v="x"/>
    <s v="x"/>
    <s v="x"/>
    <x v="0"/>
  </r>
  <r>
    <n v="38"/>
    <x v="0"/>
    <s v="Chemical"/>
    <s v="Contamination, fumes, fire"/>
    <x v="34"/>
    <s v="All"/>
    <s v="Critical"/>
    <s v="Remote"/>
    <n v="10"/>
    <x v="0"/>
    <n v="0"/>
    <s v="x"/>
    <s v="x"/>
    <s v="x"/>
    <x v="0"/>
  </r>
  <r>
    <n v="39"/>
    <x v="0"/>
    <s v="Mechanical"/>
    <s v="Struck by"/>
    <x v="35"/>
    <s v="All"/>
    <s v="Critical"/>
    <s v="Remote"/>
    <n v="10"/>
    <x v="0"/>
    <n v="0"/>
    <s v="x"/>
    <n v="0"/>
    <n v="0"/>
    <x v="0"/>
  </r>
  <r>
    <n v="40"/>
    <x v="0"/>
    <s v="Ingress / Egress"/>
    <s v="Unsafe access and evacuation"/>
    <x v="36"/>
    <s v="All"/>
    <s v="Critical"/>
    <s v="Occasional"/>
    <n v="6"/>
    <x v="1"/>
    <n v="0"/>
    <s v="x"/>
    <n v="0"/>
    <s v="x"/>
    <x v="0"/>
  </r>
  <r>
    <n v="41"/>
    <x v="0"/>
    <s v="Mechanical"/>
    <s v="Struck by"/>
    <x v="37"/>
    <s v="All"/>
    <s v="Marginal"/>
    <s v="Remote"/>
    <n v="14"/>
    <x v="0"/>
    <n v="0"/>
    <s v="x"/>
    <n v="0"/>
    <n v="0"/>
    <x v="0"/>
  </r>
  <r>
    <n v="42"/>
    <x v="0"/>
    <s v="Mechanical"/>
    <s v="Hitting, pinching, cutting in shop space"/>
    <x v="38"/>
    <s v="All"/>
    <s v="Critical"/>
    <s v="Remote"/>
    <n v="10"/>
    <x v="0"/>
    <n v="0"/>
    <s v="x"/>
    <s v="x"/>
    <s v="x"/>
    <x v="0"/>
  </r>
  <r>
    <n v="43"/>
    <x v="0"/>
    <s v="Mechanical"/>
    <s v="fire, fumes"/>
    <x v="39"/>
    <s v="construction"/>
    <s v="Catastrophic"/>
    <s v="Improbable"/>
    <n v="12"/>
    <x v="0"/>
    <n v="0"/>
    <s v="x"/>
    <n v="0"/>
    <s v="x"/>
    <x v="0"/>
  </r>
  <r>
    <n v="44"/>
    <x v="0"/>
    <s v="Mechanical"/>
    <s v="Gravity"/>
    <x v="40"/>
    <s v="All"/>
    <s v="Catastrophic"/>
    <s v="Remote"/>
    <n v="8"/>
    <x v="1"/>
    <s v="x"/>
    <s v="x"/>
    <n v="0"/>
    <s v="x"/>
    <x v="0"/>
  </r>
  <r>
    <n v="45"/>
    <x v="0"/>
    <s v="Mechanical"/>
    <s v="Gravity"/>
    <x v="41"/>
    <s v="All"/>
    <s v="Marginal"/>
    <s v="Improbable"/>
    <n v="17"/>
    <x v="0"/>
    <n v="0"/>
    <s v="x"/>
    <n v="0"/>
    <n v="0"/>
    <x v="0"/>
  </r>
  <r>
    <n v="46"/>
    <x v="0"/>
    <s v="Chemical"/>
    <s v="Contact with hazardous chemicals during cleaning of mirrors or ancillary equipment."/>
    <x v="42"/>
    <s v="All"/>
    <s v="Marginal"/>
    <s v="Improbable"/>
    <n v="17"/>
    <x v="0"/>
    <n v="0"/>
    <s v="x"/>
    <n v="0"/>
    <s v="x"/>
    <x v="0"/>
  </r>
  <r>
    <n v="47"/>
    <x v="0"/>
    <s v="Mechanical"/>
    <s v="Struck by"/>
    <x v="43"/>
    <s v="All"/>
    <s v="Marginal"/>
    <s v="Improbable"/>
    <n v="17"/>
    <x v="0"/>
    <n v="0"/>
    <s v="x"/>
    <s v="x"/>
    <n v="0"/>
    <x v="0"/>
  </r>
  <r>
    <n v="48"/>
    <x v="0"/>
    <s v="Mechanical"/>
    <s v="Pinch Hazard"/>
    <x v="44"/>
    <s v="All"/>
    <s v="Marginal"/>
    <s v="Improbable"/>
    <n v="17"/>
    <x v="0"/>
    <s v="x"/>
    <s v="x"/>
    <s v="x"/>
    <s v="x"/>
    <x v="0"/>
  </r>
  <r>
    <n v="49"/>
    <x v="0"/>
    <s v="Mechanical"/>
    <s v="Structural failure of the floor"/>
    <x v="45"/>
    <s v="All"/>
    <s v="Critical"/>
    <s v="Occasional"/>
    <n v="6"/>
    <x v="1"/>
    <n v="0"/>
    <s v="x"/>
    <n v="0"/>
    <n v="0"/>
    <x v="0"/>
  </r>
  <r>
    <n v="50"/>
    <x v="0"/>
    <s v="Environment"/>
    <s v="Structural Failure  - Building Damage"/>
    <x v="46"/>
    <s v="All"/>
    <s v="Catastrophic"/>
    <s v="Occasional"/>
    <n v="4"/>
    <x v="2"/>
    <n v="0"/>
    <s v="x"/>
    <n v="0"/>
    <n v="0"/>
    <x v="1"/>
  </r>
  <r>
    <n v="51"/>
    <x v="1"/>
    <s v="Mechanical"/>
    <s v="Approach of a moving element to a fixed part - Glass Safety"/>
    <x v="47"/>
    <s v="All"/>
    <s v="Critical"/>
    <s v="Remote"/>
    <n v="10"/>
    <x v="0"/>
    <n v="0"/>
    <s v="x"/>
    <s v="x"/>
    <n v="0"/>
    <x v="2"/>
  </r>
  <r>
    <n v="52"/>
    <x v="1"/>
    <s v="Mechanical"/>
    <s v="Approach of a moving element to a fixed part - Glass Safety"/>
    <x v="48"/>
    <s v="All"/>
    <s v="Catastrophic"/>
    <s v="Improbable"/>
    <n v="12"/>
    <x v="0"/>
    <n v="0"/>
    <s v="x"/>
    <n v="0"/>
    <n v="0"/>
    <x v="2"/>
  </r>
  <r>
    <n v="53"/>
    <x v="1"/>
    <s v="Mechanical"/>
    <s v="Approach of a moving element to a fixed part - Glass Safety"/>
    <x v="49"/>
    <s v="All"/>
    <s v="Critical"/>
    <s v="Remote"/>
    <n v="10"/>
    <x v="0"/>
    <n v="0"/>
    <s v="x"/>
    <s v="x"/>
    <n v="0"/>
    <x v="2"/>
  </r>
  <r>
    <n v="54"/>
    <x v="1"/>
    <s v="Mechanical"/>
    <s v="Approach of a moving element to a fixed part - Glass Safety"/>
    <x v="50"/>
    <s v="All"/>
    <s v="Critical"/>
    <s v="Remote"/>
    <n v="10"/>
    <x v="0"/>
    <n v="0"/>
    <s v="x"/>
    <s v="x"/>
    <n v="0"/>
    <x v="2"/>
  </r>
  <r>
    <n v="55"/>
    <x v="1"/>
    <s v="Mechanical"/>
    <s v="Approach of a moving element to a fixed part - Glass Safety"/>
    <x v="51"/>
    <s v="All"/>
    <s v="Critical"/>
    <s v="Improbable"/>
    <n v="15"/>
    <x v="0"/>
    <n v="0"/>
    <s v="x"/>
    <s v="x"/>
    <n v="0"/>
    <x v="2"/>
  </r>
  <r>
    <n v="56"/>
    <x v="1"/>
    <s v="Mechanical"/>
    <s v="Approach of a moving element to a fixed part - Glass Safety"/>
    <x v="52"/>
    <s v="All"/>
    <s v="Critical"/>
    <s v="Improbable"/>
    <n v="15"/>
    <x v="0"/>
    <n v="0"/>
    <s v="x"/>
    <n v="0"/>
    <n v="0"/>
    <x v="2"/>
  </r>
  <r>
    <n v="57"/>
    <x v="1"/>
    <s v="Mechanical"/>
    <s v="Moving Elements and Gravity - Glass Safety"/>
    <x v="53"/>
    <s v="All"/>
    <s v="Critical"/>
    <s v="Improbable"/>
    <n v="15"/>
    <x v="0"/>
    <n v="0"/>
    <s v="x"/>
    <n v="0"/>
    <n v="0"/>
    <x v="2"/>
  </r>
  <r>
    <n v="58"/>
    <x v="1"/>
    <s v="Mechanical"/>
    <s v="Glass Safety"/>
    <x v="54"/>
    <s v="All"/>
    <s v="Critical"/>
    <s v="Improbable"/>
    <n v="15"/>
    <x v="0"/>
    <n v="0"/>
    <s v="x"/>
    <n v="0"/>
    <n v="0"/>
    <x v="2"/>
  </r>
  <r>
    <n v="59"/>
    <x v="1"/>
    <s v="Mechanical"/>
    <s v="Gravity - Glass Safety"/>
    <x v="55"/>
    <s v="All"/>
    <s v="Critical"/>
    <s v="Improbable"/>
    <n v="15"/>
    <x v="0"/>
    <n v="0"/>
    <s v="x"/>
    <s v="x"/>
    <n v="0"/>
    <x v="2"/>
  </r>
  <r>
    <n v="60"/>
    <x v="1"/>
    <s v="Mechanical"/>
    <s v="Gravity - Glass Safety"/>
    <x v="56"/>
    <s v="All"/>
    <s v="Negligible"/>
    <s v="Probable"/>
    <n v="16"/>
    <x v="0"/>
    <n v="0"/>
    <s v="x"/>
    <n v="0"/>
    <n v="0"/>
    <x v="2"/>
  </r>
  <r>
    <n v="61"/>
    <x v="1"/>
    <s v="Mechanical"/>
    <s v="Approaching of elastic moving elements (loose hoses) to a fix object (mirror). "/>
    <x v="57"/>
    <s v="All"/>
    <s v="Negligible"/>
    <s v="Occasional"/>
    <n v="18"/>
    <x v="3"/>
    <n v="0"/>
    <s v="x"/>
    <n v="0"/>
    <n v="0"/>
    <x v="2"/>
  </r>
  <r>
    <n v="62"/>
    <x v="1"/>
    <s v="Mechanical"/>
    <s v=" Contamination -  corrosion"/>
    <x v="58"/>
    <s v="All"/>
    <s v="Marginal"/>
    <s v="Remote"/>
    <n v="14"/>
    <x v="0"/>
    <n v="0"/>
    <s v="x"/>
    <n v="0"/>
    <n v="0"/>
    <x v="2"/>
  </r>
  <r>
    <n v="63"/>
    <x v="1"/>
    <s v="Mechanical"/>
    <s v=" Contamination -  corrosion"/>
    <x v="59"/>
    <s v="All"/>
    <s v="Marginal"/>
    <s v="Remote"/>
    <n v="14"/>
    <x v="0"/>
    <n v="0"/>
    <s v="x"/>
    <n v="0"/>
    <n v="0"/>
    <x v="2"/>
  </r>
  <r>
    <n v="64"/>
    <x v="1"/>
    <s v="Mechanical"/>
    <s v="Approach of a moving element to a fixed part - Glass Safety"/>
    <x v="60"/>
    <s v="All"/>
    <s v="Marginal"/>
    <s v="Remote"/>
    <n v="14"/>
    <x v="0"/>
    <n v="0"/>
    <s v="x"/>
    <s v="x"/>
    <n v="0"/>
    <x v="2"/>
  </r>
  <r>
    <n v="65"/>
    <x v="1"/>
    <s v="Mechanical"/>
    <s v="Approach of a moving element to a fixed part - Glass Safety"/>
    <x v="61"/>
    <s v="All"/>
    <s v="Critical"/>
    <s v="Improbable"/>
    <n v="15"/>
    <x v="0"/>
    <n v="0"/>
    <s v="x"/>
    <n v="0"/>
    <n v="0"/>
    <x v="2"/>
  </r>
  <r>
    <n v="66"/>
    <x v="1"/>
    <s v="Mechanical"/>
    <s v="Approach of a moving element to a fixed part - Glass Safety"/>
    <x v="62"/>
    <s v="All"/>
    <s v="Critical"/>
    <s v="Remote"/>
    <n v="10"/>
    <x v="0"/>
    <n v="0"/>
    <s v="x"/>
    <n v="0"/>
    <n v="0"/>
    <x v="2"/>
  </r>
  <r>
    <n v="67"/>
    <x v="1"/>
    <s v="Mechanical"/>
    <s v="Approach of a moving element to a fixed part - Glass Safety"/>
    <x v="63"/>
    <s v="All"/>
    <s v="Marginal"/>
    <s v="Remote"/>
    <n v="14"/>
    <x v="0"/>
    <n v="0"/>
    <s v="x"/>
    <s v="x"/>
    <n v="0"/>
    <x v="2"/>
  </r>
  <r>
    <n v="68"/>
    <x v="1"/>
    <s v="Mechanical"/>
    <s v="Approach of a moving element to a fixed part - Glass Safety"/>
    <x v="64"/>
    <s v="All"/>
    <s v="Catastrophic"/>
    <s v="Improbable"/>
    <n v="12"/>
    <x v="0"/>
    <n v="0"/>
    <s v="x"/>
    <s v="x"/>
    <n v="0"/>
    <x v="2"/>
  </r>
  <r>
    <n v="69"/>
    <x v="1"/>
    <s v="Mechanical"/>
    <s v="Approach of a moving element to a fixed part - Glass Safety"/>
    <x v="65"/>
    <s v="All"/>
    <s v="Catastrophic"/>
    <s v="Remote"/>
    <n v="8"/>
    <x v="1"/>
    <n v="0"/>
    <s v="x"/>
    <s v="x"/>
    <n v="0"/>
    <x v="2"/>
  </r>
  <r>
    <n v="70"/>
    <x v="1"/>
    <s v="Mechanical"/>
    <s v="Approach of a moving element to a fixed part - Glass Safety"/>
    <x v="66"/>
    <s v="All"/>
    <s v="Marginal"/>
    <s v="Remote"/>
    <n v="14"/>
    <x v="0"/>
    <n v="0"/>
    <s v="x"/>
    <s v="x"/>
    <n v="0"/>
    <x v="2"/>
  </r>
  <r>
    <n v="71"/>
    <x v="1"/>
    <s v="Mechanical _Glass Safety"/>
    <s v="Struck by - Glass Safety"/>
    <x v="67"/>
    <s v="All"/>
    <s v="Catastrophic"/>
    <s v="Occasional"/>
    <n v="4"/>
    <x v="2"/>
    <n v="0"/>
    <n v="0"/>
    <s v="x"/>
    <n v="0"/>
    <x v="3"/>
  </r>
  <r>
    <n v="72"/>
    <x v="2"/>
    <s v="Mechanical"/>
    <s v="Collision hazard"/>
    <x v="68"/>
    <s v="All"/>
    <s v="Catastrophic"/>
    <s v="Remote"/>
    <n v="8"/>
    <x v="1"/>
    <s v="x"/>
    <n v="0"/>
    <s v="x"/>
    <s v="x"/>
    <x v="2"/>
  </r>
  <r>
    <n v="73"/>
    <x v="2"/>
    <s v="Mechanical"/>
    <s v="Collision hazard"/>
    <x v="69"/>
    <s v="All"/>
    <s v="Catastrophic"/>
    <s v="Remote"/>
    <n v="8"/>
    <x v="1"/>
    <n v="0"/>
    <n v="0"/>
    <s v="x"/>
    <n v="0"/>
    <x v="2"/>
  </r>
  <r>
    <n v="74"/>
    <x v="2"/>
    <s v="Mechanical -Glass Safety"/>
    <s v="Elastic Elements - Glass Safety"/>
    <x v="70"/>
    <s v="All"/>
    <s v="Catastrophic"/>
    <s v="Occasional"/>
    <n v="4"/>
    <x v="2"/>
    <n v="0"/>
    <s v="x"/>
    <s v="x"/>
    <n v="0"/>
    <x v="4"/>
  </r>
  <r>
    <n v="75"/>
    <x v="2"/>
    <s v="Mechanical"/>
    <s v="Collision hazard"/>
    <x v="71"/>
    <s v="All"/>
    <s v="Critical"/>
    <s v="Improbable"/>
    <n v="15"/>
    <x v="0"/>
    <n v="0"/>
    <s v="x"/>
    <n v="0"/>
    <n v="0"/>
    <x v="2"/>
  </r>
  <r>
    <n v="76"/>
    <x v="2"/>
    <s v="Mechanical"/>
    <s v="Pinch hazard"/>
    <x v="72"/>
    <s v="All"/>
    <s v="Critical"/>
    <s v="Remote"/>
    <n v="10"/>
    <x v="0"/>
    <n v="0"/>
    <s v="x"/>
    <n v="0"/>
    <n v="0"/>
    <x v="2"/>
  </r>
  <r>
    <n v="77"/>
    <x v="2"/>
    <s v="Mechanical"/>
    <s v="Pinch hazard"/>
    <x v="73"/>
    <s v="All"/>
    <s v="Critical"/>
    <s v="Remote"/>
    <n v="10"/>
    <x v="0"/>
    <n v="0"/>
    <s v="x"/>
    <n v="0"/>
    <s v="x"/>
    <x v="2"/>
  </r>
  <r>
    <n v="78"/>
    <x v="2"/>
    <s v="Mechanical"/>
    <s v="Gravity - Falling from top end"/>
    <x v="74"/>
    <s v="All"/>
    <s v="Marginal"/>
    <s v="Probable"/>
    <n v="9"/>
    <x v="1"/>
    <n v="0"/>
    <s v="x"/>
    <s v="x"/>
    <s v="x"/>
    <x v="2"/>
  </r>
  <r>
    <n v="79"/>
    <x v="2"/>
    <s v="Material"/>
    <s v="Moving Elements, Collision Glass Safety"/>
    <x v="75"/>
    <s v="All"/>
    <s v="Catastrophic"/>
    <s v="Occasional"/>
    <n v="4"/>
    <x v="2"/>
    <n v="0"/>
    <s v="x"/>
    <n v="0"/>
    <n v="0"/>
    <x v="5"/>
  </r>
  <r>
    <n v="80"/>
    <x v="2"/>
    <s v="Material"/>
    <s v="Moving Elements, Collision Glass Safety"/>
    <x v="76"/>
    <s v="All"/>
    <s v="Catastrophic"/>
    <s v="Occasional"/>
    <n v="4"/>
    <x v="2"/>
    <n v="0"/>
    <s v="x"/>
    <n v="0"/>
    <n v="0"/>
    <x v="6"/>
  </r>
  <r>
    <n v="81"/>
    <x v="2"/>
    <s v="Material"/>
    <s v="Struck by - Glass Safety"/>
    <x v="77"/>
    <s v="All"/>
    <s v="Catastrophic"/>
    <s v="Remote"/>
    <n v="8"/>
    <x v="1"/>
    <n v="0"/>
    <s v="x"/>
    <n v="0"/>
    <s v="x"/>
    <x v="2"/>
  </r>
  <r>
    <n v="82"/>
    <x v="2"/>
    <s v="Mechanical"/>
    <s v="Gravity - falling from platform"/>
    <x v="78"/>
    <s v="All"/>
    <s v="Catastrophic"/>
    <s v="Remote"/>
    <n v="8"/>
    <x v="1"/>
    <n v="0"/>
    <n v="0"/>
    <s v="x"/>
    <s v="x"/>
    <x v="2"/>
  </r>
  <r>
    <n v="83"/>
    <x v="2"/>
    <s v="Electrical"/>
    <s v="Electrical Shock due to cable rupture"/>
    <x v="79"/>
    <s v="All"/>
    <s v="Critical"/>
    <s v="Remote"/>
    <n v="10"/>
    <x v="0"/>
    <n v="0"/>
    <s v="x"/>
    <s v="x"/>
    <n v="0"/>
    <x v="2"/>
  </r>
  <r>
    <n v="84"/>
    <x v="2"/>
    <s v="Mechanical"/>
    <s v="collision hazard"/>
    <x v="80"/>
    <s v="All"/>
    <s v="Critical"/>
    <s v="Remote"/>
    <n v="10"/>
    <x v="0"/>
    <n v="0"/>
    <s v="x"/>
    <n v="0"/>
    <n v="0"/>
    <x v="2"/>
  </r>
  <r>
    <n v="85"/>
    <x v="2"/>
    <s v="Material"/>
    <s v="Moving Elements, Collision Glass Safety"/>
    <x v="81"/>
    <s v="All"/>
    <s v="Catastrophic"/>
    <s v="Occasional"/>
    <n v="4"/>
    <x v="2"/>
    <n v="0"/>
    <s v="x"/>
    <n v="0"/>
    <n v="0"/>
    <x v="7"/>
  </r>
  <r>
    <n v="86"/>
    <x v="2"/>
    <s v="Material"/>
    <s v="Moving Elements, Collision Glass Safety"/>
    <x v="82"/>
    <s v="All"/>
    <s v="Catastrophic"/>
    <s v="Remote"/>
    <n v="8"/>
    <x v="1"/>
    <n v="0"/>
    <s v="x"/>
    <n v="0"/>
    <n v="0"/>
    <x v="2"/>
  </r>
  <r>
    <n v="87"/>
    <x v="2"/>
    <s v="Material"/>
    <s v="Moving Elements, Collision Glass Safety"/>
    <x v="83"/>
    <s v="All"/>
    <s v="Critical"/>
    <s v="Occasional"/>
    <n v="6"/>
    <x v="1"/>
    <n v="0"/>
    <n v="0"/>
    <s v="x"/>
    <n v="0"/>
    <x v="2"/>
  </r>
  <r>
    <n v="88"/>
    <x v="2"/>
    <s v="Material"/>
    <s v="Gravity, Moving Elements, Collision Glass Safety"/>
    <x v="84"/>
    <s v="All"/>
    <s v="Catastrophic"/>
    <s v="Remote"/>
    <n v="8"/>
    <x v="1"/>
    <n v="0"/>
    <s v="x"/>
    <s v="x"/>
    <n v="0"/>
    <x v="2"/>
  </r>
  <r>
    <n v="89"/>
    <x v="2"/>
    <s v="Mechanical"/>
    <s v="Falling from top end"/>
    <x v="85"/>
    <s v="All"/>
    <s v="Catastrophic"/>
    <s v="Remote"/>
    <n v="8"/>
    <x v="1"/>
    <n v="0"/>
    <s v="x"/>
    <s v="x"/>
    <s v="x"/>
    <x v="2"/>
  </r>
  <r>
    <n v="90"/>
    <x v="2"/>
    <s v="Mechanical"/>
    <s v="Gravity - collision hazard"/>
    <x v="86"/>
    <s v="All"/>
    <s v="Marginal"/>
    <s v="Improbable"/>
    <n v="17"/>
    <x v="0"/>
    <n v="0"/>
    <s v="x"/>
    <n v="0"/>
    <s v="x"/>
    <x v="2"/>
  </r>
  <r>
    <n v="91"/>
    <x v="2"/>
    <s v="Material"/>
    <s v="Approach of a moving element to a fixed part - Glass Safety"/>
    <x v="87"/>
    <s v="All"/>
    <s v="Catastrophic"/>
    <s v="Remote"/>
    <n v="8"/>
    <x v="1"/>
    <n v="0"/>
    <s v="x"/>
    <n v="0"/>
    <n v="0"/>
    <x v="2"/>
  </r>
  <r>
    <n v="92"/>
    <x v="2"/>
    <s v="Material"/>
    <s v="Approach of a moving element to a fixed part - Glass Safety"/>
    <x v="88"/>
    <s v="All"/>
    <s v="Catastrophic"/>
    <s v="Remote"/>
    <n v="8"/>
    <x v="1"/>
    <n v="0"/>
    <s v="x"/>
    <n v="0"/>
    <n v="0"/>
    <x v="2"/>
  </r>
  <r>
    <n v="93"/>
    <x v="2"/>
    <s v="Material"/>
    <s v="Approach of a moving element to a fixed part - Glass Safety"/>
    <x v="89"/>
    <s v="All"/>
    <s v="Catastrophic"/>
    <s v="Improbable"/>
    <n v="12"/>
    <x v="0"/>
    <n v="0"/>
    <s v="x"/>
    <n v="0"/>
    <n v="0"/>
    <x v="2"/>
  </r>
  <r>
    <n v="94"/>
    <x v="3"/>
    <s v="Chemical"/>
    <s v="Fumes concentration"/>
    <x v="90"/>
    <s v="All"/>
    <s v="Critical"/>
    <s v="Remote"/>
    <n v="10"/>
    <x v="0"/>
    <n v="0"/>
    <n v="0"/>
    <s v="x"/>
    <s v="x"/>
    <x v="2"/>
  </r>
  <r>
    <n v="95"/>
    <x v="3"/>
    <s v="Chemical"/>
    <s v="Toxic Chemical contact"/>
    <x v="91"/>
    <s v="All"/>
    <s v="Critical"/>
    <s v="Remote"/>
    <n v="10"/>
    <x v="0"/>
    <n v="0"/>
    <s v="x"/>
    <s v="x"/>
    <s v="x"/>
    <x v="2"/>
  </r>
  <r>
    <n v="96"/>
    <x v="3"/>
    <s v="Chemical"/>
    <s v="Toxic chemical fumes"/>
    <x v="92"/>
    <s v="All"/>
    <s v="Critical"/>
    <s v="Remote"/>
    <n v="10"/>
    <x v="0"/>
    <n v="0"/>
    <n v="0"/>
    <s v="x"/>
    <s v="x"/>
    <x v="2"/>
  </r>
  <r>
    <n v="97"/>
    <x v="3"/>
    <s v="Chemical"/>
    <s v="Environmental -Waste disposal"/>
    <x v="93"/>
    <s v="All"/>
    <s v="Marginal"/>
    <s v="Remote"/>
    <n v="14"/>
    <x v="0"/>
    <n v="0"/>
    <s v="x"/>
    <s v="x"/>
    <n v="0"/>
    <x v="2"/>
  </r>
  <r>
    <n v="98"/>
    <x v="3"/>
    <s v="Mechanical"/>
    <s v="Gravity - Fall hazard"/>
    <x v="94"/>
    <s v="All"/>
    <s v="Catastrophic"/>
    <s v="Improbable"/>
    <n v="12"/>
    <x v="0"/>
    <n v="0"/>
    <s v="x"/>
    <n v="0"/>
    <s v="x"/>
    <x v="2"/>
  </r>
  <r>
    <n v="99"/>
    <x v="3"/>
    <s v="Mechanical"/>
    <s v="Gravity - Drop hazard"/>
    <x v="95"/>
    <s v="All"/>
    <s v="Critical"/>
    <s v="Improbable"/>
    <n v="15"/>
    <x v="0"/>
    <n v="0"/>
    <n v="0"/>
    <s v="x"/>
    <n v="0"/>
    <x v="2"/>
  </r>
  <r>
    <n v="100"/>
    <x v="3"/>
    <s v="Chemical"/>
    <s v="Airbone dust Hazard"/>
    <x v="96"/>
    <s v="All"/>
    <s v="Critical"/>
    <s v="Improbable"/>
    <n v="15"/>
    <x v="0"/>
    <n v="0"/>
    <n v="0"/>
    <s v="x"/>
    <s v="x"/>
    <x v="2"/>
  </r>
  <r>
    <n v="101"/>
    <x v="3"/>
    <s v="Mechanical"/>
    <s v="Height from Ground - Bump hazard"/>
    <x v="97"/>
    <s v="All"/>
    <s v="Negligible"/>
    <s v="Occasional"/>
    <n v="18"/>
    <x v="3"/>
    <n v="0"/>
    <s v="x"/>
    <n v="0"/>
    <n v="0"/>
    <x v="2"/>
  </r>
  <r>
    <n v="102"/>
    <x v="3"/>
    <s v="Chemical"/>
    <s v="Gravity, Environmental, Slipping due to Chemical leak"/>
    <x v="98"/>
    <s v="All"/>
    <s v="Marginal"/>
    <s v="Remote"/>
    <n v="14"/>
    <x v="0"/>
    <n v="0"/>
    <s v="x"/>
    <s v="x"/>
    <n v="0"/>
    <x v="2"/>
  </r>
  <r>
    <n v="103"/>
    <x v="3"/>
    <s v="Mechanical"/>
    <s v="Pinch hazard"/>
    <x v="99"/>
    <s v="All"/>
    <s v="Critical"/>
    <s v="Remote"/>
    <n v="10"/>
    <x v="0"/>
    <n v="0"/>
    <n v="0"/>
    <s v="x"/>
    <s v="x"/>
    <x v="2"/>
  </r>
  <r>
    <n v="104"/>
    <x v="3"/>
    <s v="Mechanical - Glass Safety"/>
    <s v="Collision, Struck by - Glass safety"/>
    <x v="100"/>
    <s v="All"/>
    <s v="Catastrophic"/>
    <s v="Remote"/>
    <n v="8"/>
    <x v="1"/>
    <n v="0"/>
    <s v="x"/>
    <n v="0"/>
    <n v="0"/>
    <x v="2"/>
  </r>
  <r>
    <n v="105"/>
    <x v="3"/>
    <s v="Mechanical - Glass Safety"/>
    <s v="Collision, Struck by - Glass safety"/>
    <x v="101"/>
    <s v="All"/>
    <s v="Catastrophic"/>
    <s v="Remote"/>
    <n v="8"/>
    <x v="1"/>
    <n v="0"/>
    <s v="x"/>
    <n v="0"/>
    <n v="0"/>
    <x v="2"/>
  </r>
  <r>
    <n v="106"/>
    <x v="3"/>
    <s v="Mechanical - Glass Safety"/>
    <s v="Collision, Struck by - Glass safety"/>
    <x v="102"/>
    <s v="All"/>
    <s v="Catastrophic"/>
    <s v="Improbable"/>
    <n v="12"/>
    <x v="0"/>
    <n v="0"/>
    <s v="x"/>
    <s v="x"/>
    <n v="0"/>
    <x v="2"/>
  </r>
  <r>
    <n v="107"/>
    <x v="3"/>
    <s v="Mechanical"/>
    <s v="Struck by"/>
    <x v="103"/>
    <s v="All"/>
    <s v="Critical"/>
    <s v="Remote"/>
    <n v="10"/>
    <x v="0"/>
    <n v="0"/>
    <s v="x"/>
    <s v="x"/>
    <s v="x"/>
    <x v="2"/>
  </r>
  <r>
    <n v="108"/>
    <x v="3"/>
    <s v="Mechanical - Glass Safety"/>
    <s v="Approach of a moving  element to a fix part - Glass safety"/>
    <x v="104"/>
    <s v="All"/>
    <s v="Catastrophic"/>
    <s v="Improbable"/>
    <n v="12"/>
    <x v="0"/>
    <n v="0"/>
    <s v="x"/>
    <s v="x"/>
    <n v="0"/>
    <x v="2"/>
  </r>
  <r>
    <n v="109"/>
    <x v="3"/>
    <s v="Mechanical"/>
    <s v="Struck by"/>
    <x v="105"/>
    <s v="All"/>
    <s v="Catastrophic"/>
    <s v="Improbable"/>
    <n v="12"/>
    <x v="0"/>
    <n v="0"/>
    <n v="0"/>
    <n v="0"/>
    <s v="x"/>
    <x v="2"/>
  </r>
  <r>
    <n v="110"/>
    <x v="3"/>
    <s v="Mechanical"/>
    <s v="Struck by"/>
    <x v="106"/>
    <s v="All"/>
    <s v="Catastrophic"/>
    <s v="Improbable"/>
    <n v="12"/>
    <x v="0"/>
    <n v="0"/>
    <s v="x"/>
    <n v="0"/>
    <s v="x"/>
    <x v="2"/>
  </r>
  <r>
    <n v="111"/>
    <x v="3"/>
    <s v="Mechanical"/>
    <s v="High Pressure - Glass safety"/>
    <x v="107"/>
    <s v="All"/>
    <s v="Catastrophic"/>
    <s v="Occasional"/>
    <n v="4"/>
    <x v="2"/>
    <n v="0"/>
    <s v="x"/>
    <s v="x"/>
    <n v="0"/>
    <x v="8"/>
  </r>
  <r>
    <n v="112"/>
    <x v="3"/>
    <s v="Mechanical - Glass Safety"/>
    <s v="Approach of a moving  element to a fix part - Glass safety"/>
    <x v="108"/>
    <s v="All"/>
    <s v="Catastrophic"/>
    <s v="Occasional"/>
    <n v="4"/>
    <x v="2"/>
    <n v="0"/>
    <s v="x"/>
    <s v="x"/>
    <n v="0"/>
    <x v="9"/>
  </r>
  <r>
    <n v="113"/>
    <x v="3"/>
    <s v="Mechanical - Glass Safety"/>
    <s v="Moving Elements - Glass safety"/>
    <x v="109"/>
    <s v="All"/>
    <s v="Catastrophic"/>
    <s v="Occasional"/>
    <n v="4"/>
    <x v="2"/>
    <n v="0"/>
    <s v="x"/>
    <s v="x"/>
    <n v="0"/>
    <x v="10"/>
  </r>
  <r>
    <n v="114"/>
    <x v="4"/>
    <s v="Mechanical"/>
    <s v="Collision hazard"/>
    <x v="110"/>
    <s v="All"/>
    <s v="Critical"/>
    <s v="Remote"/>
    <n v="10"/>
    <x v="0"/>
    <s v="x"/>
    <s v="x"/>
    <s v="x"/>
    <n v="0"/>
    <x v="2"/>
  </r>
  <r>
    <n v="115"/>
    <x v="4"/>
    <s v="Mechanical"/>
    <s v="Collision hazard"/>
    <x v="111"/>
    <s v="All"/>
    <s v="Catastrophic"/>
    <s v="Improbable"/>
    <n v="12"/>
    <x v="0"/>
    <s v="x"/>
    <s v="x"/>
    <n v="0"/>
    <n v="0"/>
    <x v="2"/>
  </r>
  <r>
    <n v="116"/>
    <x v="4"/>
    <s v="Mechanical"/>
    <s v="Collision hazard"/>
    <x v="112"/>
    <s v="All"/>
    <s v="Catastrophic"/>
    <s v="Improbable"/>
    <n v="12"/>
    <x v="0"/>
    <s v="x"/>
    <s v="x"/>
    <n v="0"/>
    <n v="0"/>
    <x v="2"/>
  </r>
  <r>
    <n v="117"/>
    <x v="4"/>
    <s v="Mechanical"/>
    <s v="Collision hazard"/>
    <x v="113"/>
    <s v="All"/>
    <s v="Catastrophic"/>
    <s v="Improbable"/>
    <n v="12"/>
    <x v="0"/>
    <s v="x"/>
    <s v="x"/>
    <n v="0"/>
    <n v="0"/>
    <x v="2"/>
  </r>
  <r>
    <n v="118"/>
    <x v="4"/>
    <s v="Mechanical"/>
    <s v="Collision hazard"/>
    <x v="114"/>
    <s v="All"/>
    <s v="Critical"/>
    <s v="Improbable"/>
    <n v="15"/>
    <x v="0"/>
    <n v="0"/>
    <s v="x"/>
    <n v="0"/>
    <n v="0"/>
    <x v="2"/>
  </r>
  <r>
    <n v="119"/>
    <x v="4"/>
    <s v="Environment"/>
    <s v="Weather Damage"/>
    <x v="115"/>
    <s v="All"/>
    <s v="Critical"/>
    <s v="Occasional"/>
    <n v="6"/>
    <x v="1"/>
    <n v="0"/>
    <s v="x"/>
    <n v="0"/>
    <n v="0"/>
    <x v="2"/>
  </r>
  <r>
    <n v="120"/>
    <x v="4"/>
    <s v="Environment"/>
    <s v="Weather Damage"/>
    <x v="116"/>
    <s v="All"/>
    <s v="Critical"/>
    <s v="Occasional"/>
    <n v="6"/>
    <x v="1"/>
    <n v="0"/>
    <s v="x"/>
    <n v="0"/>
    <n v="0"/>
    <x v="2"/>
  </r>
  <r>
    <n v="121"/>
    <x v="4"/>
    <s v="Electrical"/>
    <s v="Electrical shock"/>
    <x v="117"/>
    <s v="All"/>
    <s v="Catastrophic"/>
    <s v="Remote"/>
    <n v="8"/>
    <x v="1"/>
    <n v="0"/>
    <s v="x"/>
    <s v="x"/>
    <s v="x"/>
    <x v="2"/>
  </r>
  <r>
    <n v="122"/>
    <x v="4"/>
    <s v="Mechanical"/>
    <s v="Pinching"/>
    <x v="118"/>
    <s v="All"/>
    <s v="Critical"/>
    <s v="Improbable"/>
    <n v="15"/>
    <x v="0"/>
    <n v="0"/>
    <s v="x"/>
    <s v="x"/>
    <s v="x"/>
    <x v="2"/>
  </r>
  <r>
    <n v="123"/>
    <x v="4"/>
    <s v="Mechanical"/>
    <s v="Collision hazard"/>
    <x v="119"/>
    <s v="All"/>
    <s v="Critical"/>
    <s v="Occasional"/>
    <n v="6"/>
    <x v="1"/>
    <s v="x"/>
    <s v="x"/>
    <n v="0"/>
    <n v="0"/>
    <x v="2"/>
  </r>
  <r>
    <n v="124"/>
    <x v="4"/>
    <s v="Mechanical"/>
    <s v="Falling from platform"/>
    <x v="120"/>
    <s v="All"/>
    <s v="Catastrophic"/>
    <s v="Remote"/>
    <n v="8"/>
    <x v="1"/>
    <s v="x"/>
    <s v="x"/>
    <s v="x"/>
    <s v="x"/>
    <x v="2"/>
  </r>
  <r>
    <n v="125"/>
    <x v="4"/>
    <s v="Mechanical"/>
    <s v="Cutting or Pinching"/>
    <x v="121"/>
    <s v="All"/>
    <s v="Critical"/>
    <s v="Remote"/>
    <n v="10"/>
    <x v="0"/>
    <n v="0"/>
    <s v="x"/>
    <s v="x"/>
    <s v="x"/>
    <x v="2"/>
  </r>
  <r>
    <n v="126"/>
    <x v="4"/>
    <s v="Mechanical - Glass Safety"/>
    <s v="Gravity - Glass safety"/>
    <x v="122"/>
    <s v="All"/>
    <s v="Catastrophic"/>
    <s v="Remote"/>
    <n v="8"/>
    <x v="1"/>
    <n v="0"/>
    <s v="x"/>
    <s v="x"/>
    <s v="x"/>
    <x v="2"/>
  </r>
  <r>
    <n v="127"/>
    <x v="4"/>
    <s v="Mechanical -Glass Safety"/>
    <s v="Struck by, hitting"/>
    <x v="123"/>
    <s v="All"/>
    <s v="Critical"/>
    <s v="Remote"/>
    <n v="10"/>
    <x v="0"/>
    <n v="0"/>
    <n v="0"/>
    <s v="x"/>
    <s v="x"/>
    <x v="2"/>
  </r>
  <r>
    <n v="128"/>
    <x v="4"/>
    <s v="Environment"/>
    <s v="Gravity - snow or ice falling outdoors from dome"/>
    <x v="124"/>
    <s v="All"/>
    <s v="Catastrophic"/>
    <s v="Improbable"/>
    <n v="12"/>
    <x v="0"/>
    <n v="0"/>
    <s v="x"/>
    <s v="x"/>
    <s v="x"/>
    <x v="2"/>
  </r>
  <r>
    <n v="129"/>
    <x v="4"/>
    <s v="Mechanical"/>
    <s v="Collision hazard"/>
    <x v="125"/>
    <s v="All"/>
    <s v="Critical"/>
    <s v="Remote"/>
    <n v="10"/>
    <x v="0"/>
    <s v="x"/>
    <s v="x"/>
    <n v="0"/>
    <n v="0"/>
    <x v="2"/>
  </r>
  <r>
    <n v="130"/>
    <x v="4"/>
    <s v="Mechanical"/>
    <s v="Water Leakage from outside moisture"/>
    <x v="126"/>
    <s v="All"/>
    <s v="Marginal"/>
    <s v="Occasional"/>
    <n v="11"/>
    <x v="0"/>
    <n v="0"/>
    <s v="x"/>
    <n v="0"/>
    <n v="0"/>
    <x v="2"/>
  </r>
  <r>
    <n v="131"/>
    <x v="4"/>
    <s v="Mechanical"/>
    <s v="Collision hazard"/>
    <x v="127"/>
    <s v="All"/>
    <s v="Marginal"/>
    <s v="Occasional"/>
    <n v="11"/>
    <x v="0"/>
    <n v="0"/>
    <s v="x"/>
    <s v="x"/>
    <s v="x"/>
    <x v="2"/>
  </r>
  <r>
    <n v="132"/>
    <x v="4"/>
    <s v="Mechanical"/>
    <s v="Pinching"/>
    <x v="128"/>
    <s v="All"/>
    <s v="Marginal"/>
    <s v="Occasional"/>
    <n v="11"/>
    <x v="0"/>
    <n v="0"/>
    <s v="x"/>
    <n v="0"/>
    <n v="0"/>
    <x v="2"/>
  </r>
  <r>
    <n v="133"/>
    <x v="4"/>
    <s v="Mechanical"/>
    <s v="Falling"/>
    <x v="129"/>
    <s v="All"/>
    <s v="Critical"/>
    <s v="Occasional"/>
    <n v="6"/>
    <x v="1"/>
    <n v="0"/>
    <s v="x"/>
    <n v="0"/>
    <s v="x"/>
    <x v="2"/>
  </r>
  <r>
    <n v="134"/>
    <x v="4"/>
    <s v="Mechanical"/>
    <s v="Falling from platform"/>
    <x v="130"/>
    <s v="All"/>
    <s v="Critical"/>
    <s v="Remote"/>
    <n v="10"/>
    <x v="0"/>
    <n v="0"/>
    <s v="x"/>
    <s v="x"/>
    <s v="x"/>
    <x v="2"/>
  </r>
  <r>
    <n v="135"/>
    <x v="4"/>
    <s v="Mechanical - Glass Safety"/>
    <s v="Collision - Glass Safety"/>
    <x v="131"/>
    <s v="All"/>
    <s v="Catastrophic"/>
    <s v="Remote"/>
    <n v="8"/>
    <x v="1"/>
    <n v="0"/>
    <s v="x"/>
    <n v="0"/>
    <n v="0"/>
    <x v="2"/>
  </r>
  <r>
    <n v="136"/>
    <x v="4"/>
    <s v="Mechanical"/>
    <s v="Collision hazard"/>
    <x v="132"/>
    <s v="All"/>
    <s v="Critical"/>
    <s v="Remote"/>
    <n v="10"/>
    <x v="0"/>
    <n v="0"/>
    <s v="x"/>
    <n v="0"/>
    <n v="0"/>
    <x v="2"/>
  </r>
  <r>
    <n v="137"/>
    <x v="4"/>
    <s v="Mechanical"/>
    <s v="Collision hazard"/>
    <x v="133"/>
    <s v="All"/>
    <s v="Critical"/>
    <s v="Remote"/>
    <n v="10"/>
    <x v="0"/>
    <s v="x"/>
    <s v="x"/>
    <s v="x"/>
    <s v="x"/>
    <x v="2"/>
  </r>
  <r>
    <n v="138"/>
    <x v="4"/>
    <s v="Mechanical"/>
    <s v="Falling"/>
    <x v="134"/>
    <s v="All"/>
    <s v="Catastrophic"/>
    <s v="Occasional"/>
    <n v="4"/>
    <x v="2"/>
    <n v="0"/>
    <s v="x"/>
    <s v="x"/>
    <s v="x"/>
    <x v="11"/>
  </r>
  <r>
    <n v="139"/>
    <x v="4"/>
    <s v="Mechanical"/>
    <s v="Falling outdoors from dome"/>
    <x v="135"/>
    <s v="All"/>
    <s v="Critical"/>
    <s v="Remote"/>
    <n v="10"/>
    <x v="0"/>
    <n v="0"/>
    <s v="x"/>
    <n v="0"/>
    <s v="x"/>
    <x v="2"/>
  </r>
  <r>
    <n v="140"/>
    <x v="4"/>
    <s v="Mechanical"/>
    <s v="Collision hazard"/>
    <x v="136"/>
    <s v="All"/>
    <s v="Critical"/>
    <s v="Remote"/>
    <n v="10"/>
    <x v="0"/>
    <s v="x"/>
    <s v="x"/>
    <n v="0"/>
    <n v="0"/>
    <x v="2"/>
  </r>
  <r>
    <n v="141"/>
    <x v="4"/>
    <s v="Electrical"/>
    <s v="Electrocution"/>
    <x v="137"/>
    <s v="All"/>
    <s v="Catastrophic"/>
    <s v="Remote"/>
    <n v="8"/>
    <x v="1"/>
    <s v="x"/>
    <s v="x"/>
    <s v="x"/>
    <s v="x"/>
    <x v="2"/>
  </r>
  <r>
    <n v="142"/>
    <x v="4"/>
    <s v="Mechanical"/>
    <s v="Collision hazard"/>
    <x v="138"/>
    <s v="All"/>
    <s v="Catastrophic"/>
    <s v="Occasional"/>
    <n v="4"/>
    <x v="2"/>
    <n v="0"/>
    <s v="x"/>
    <s v="x"/>
    <n v="0"/>
    <x v="12"/>
  </r>
  <r>
    <n v="143"/>
    <x v="4"/>
    <s v="Mechanical"/>
    <s v="Personal injury - rescue access"/>
    <x v="139"/>
    <s v="All"/>
    <s v="Catastrophic"/>
    <s v="Occasional"/>
    <n v="4"/>
    <x v="2"/>
    <n v="0"/>
    <n v="0"/>
    <s v="x"/>
    <n v="0"/>
    <x v="11"/>
  </r>
  <r>
    <n v="144"/>
    <x v="4"/>
    <s v="Mechanical"/>
    <s v="Falling from light/wind screen access walkway"/>
    <x v="140"/>
    <s v="All"/>
    <s v="Catastrophic"/>
    <s v="Occasional"/>
    <n v="4"/>
    <x v="2"/>
    <n v="0"/>
    <s v="x"/>
    <s v="x"/>
    <n v="0"/>
    <x v="11"/>
  </r>
  <r>
    <n v="145"/>
    <x v="4"/>
    <s v="Mechanical"/>
    <s v="Pinching or Crushing by dome shutters"/>
    <x v="141"/>
    <s v="All"/>
    <s v="Catastrophic"/>
    <s v="Occasional"/>
    <n v="4"/>
    <x v="2"/>
    <n v="0"/>
    <n v="0"/>
    <s v="x"/>
    <n v="0"/>
    <x v="11"/>
  </r>
  <r>
    <n v="146"/>
    <x v="4"/>
    <s v="Mechanical"/>
    <s v="Pinching by light/wind screen"/>
    <x v="142"/>
    <s v="All"/>
    <s v="Catastrophic"/>
    <s v="Occasional"/>
    <n v="4"/>
    <x v="2"/>
    <s v="x"/>
    <s v="x"/>
    <s v="x"/>
    <n v="0"/>
    <x v="11"/>
  </r>
  <r>
    <n v="147"/>
    <x v="4"/>
    <s v="Mechanical"/>
    <s v="Earthquake damage"/>
    <x v="143"/>
    <s v="All"/>
    <s v="Catastrophic"/>
    <s v="Occasional"/>
    <n v="4"/>
    <x v="2"/>
    <n v="0"/>
    <s v="x"/>
    <n v="0"/>
    <n v="0"/>
    <x v="11"/>
  </r>
  <r>
    <n v="143"/>
    <x v="5"/>
    <s v="Mechanical"/>
    <s v="Bump hazard"/>
    <x v="144"/>
    <s v="operations"/>
    <s v="Marginal"/>
    <s v="Improbable"/>
    <n v="17"/>
    <x v="0"/>
    <n v="0"/>
    <s v="x"/>
    <s v="x"/>
    <n v="0"/>
    <x v="2"/>
  </r>
  <r>
    <n v="144"/>
    <x v="5"/>
    <s v="Mechanical"/>
    <s v="Trip Hazard"/>
    <x v="145"/>
    <s v="operations"/>
    <s v="Marginal"/>
    <s v="Remote"/>
    <n v="14"/>
    <x v="0"/>
    <n v="0"/>
    <s v="x"/>
    <s v="x"/>
    <n v="0"/>
    <x v="2"/>
  </r>
  <r>
    <n v="145"/>
    <x v="5"/>
    <s v="Electrical"/>
    <s v="Electric shock"/>
    <x v="146"/>
    <s v="operations"/>
    <s v="Critical"/>
    <s v="Improbable"/>
    <n v="15"/>
    <x v="0"/>
    <n v="0"/>
    <s v="x"/>
    <s v="x"/>
    <n v="0"/>
    <x v="2"/>
  </r>
  <r>
    <n v="146"/>
    <x v="5"/>
    <s v="Material"/>
    <s v="Oxygen Depletion"/>
    <x v="147"/>
    <s v="operations"/>
    <s v="Catastrophic"/>
    <s v="Improbable"/>
    <n v="12"/>
    <x v="0"/>
    <n v="0"/>
    <s v="x"/>
    <n v="0"/>
    <n v="0"/>
    <x v="2"/>
  </r>
  <r>
    <n v="147"/>
    <x v="5"/>
    <s v="Ingress / Egress"/>
    <s v="Confinement"/>
    <x v="148"/>
    <s v="operations"/>
    <s v="Catastrophic"/>
    <s v="Improbable"/>
    <n v="12"/>
    <x v="0"/>
    <n v="0"/>
    <s v="x"/>
    <n v="0"/>
    <n v="0"/>
    <x v="2"/>
  </r>
  <r>
    <n v="148"/>
    <x v="5"/>
    <s v="Mechanical -Glass Safety"/>
    <s v="Glass hazard"/>
    <x v="149"/>
    <s v="operations"/>
    <s v="Catastrophic"/>
    <s v="Improbable"/>
    <n v="12"/>
    <x v="0"/>
    <n v="0"/>
    <n v="0"/>
    <s v="x"/>
    <n v="0"/>
    <x v="2"/>
  </r>
  <r>
    <n v="149"/>
    <x v="5"/>
    <s v="Mechanical"/>
    <s v="Fall hazard"/>
    <x v="150"/>
    <s v="operations"/>
    <s v="Critical"/>
    <s v="Remote"/>
    <n v="10"/>
    <x v="0"/>
    <n v="0"/>
    <s v="x"/>
    <n v="0"/>
    <n v="0"/>
    <x v="2"/>
  </r>
  <r>
    <n v="150"/>
    <x v="5"/>
    <s v="Mechanical"/>
    <s v="Collision hazard"/>
    <x v="151"/>
    <s v="operations"/>
    <s v="Critical"/>
    <s v="Remote"/>
    <n v="10"/>
    <x v="0"/>
    <n v="0"/>
    <s v="x"/>
    <n v="0"/>
    <n v="0"/>
    <x v="2"/>
  </r>
  <r>
    <n v="151"/>
    <x v="5"/>
    <s v="Mechanical"/>
    <s v="Line rupture"/>
    <x v="152"/>
    <s v="operations"/>
    <s v="Critical"/>
    <s v="Remote"/>
    <n v="10"/>
    <x v="0"/>
    <n v="0"/>
    <s v="x"/>
    <n v="0"/>
    <n v="0"/>
    <x v="2"/>
  </r>
  <r>
    <n v="152"/>
    <x v="5"/>
    <s v="Noise"/>
    <s v="Headache/Earing Loss"/>
    <x v="153"/>
    <s v="operations"/>
    <s v="Marginal"/>
    <s v="Occasional"/>
    <n v="11"/>
    <x v="0"/>
    <n v="0"/>
    <s v="x"/>
    <n v="0"/>
    <n v="0"/>
    <x v="2"/>
  </r>
  <r>
    <n v="153"/>
    <x v="5"/>
    <s v="Material"/>
    <s v="Fire"/>
    <x v="154"/>
    <s v="operations"/>
    <s v="Critical"/>
    <s v="Remote"/>
    <n v="10"/>
    <x v="0"/>
    <n v="0"/>
    <s v="x"/>
    <s v="x"/>
    <n v="0"/>
    <x v="2"/>
  </r>
  <r>
    <n v="154"/>
    <x v="5"/>
    <s v="Material"/>
    <s v="Oxygen Depletion"/>
    <x v="147"/>
    <s v="operations"/>
    <s v="Catastrophic"/>
    <s v="Improbable"/>
    <n v="12"/>
    <x v="0"/>
    <n v="0"/>
    <s v="x"/>
    <n v="0"/>
    <s v="x"/>
    <x v="2"/>
  </r>
  <r>
    <n v="155"/>
    <x v="5"/>
    <s v="Material"/>
    <s v="Refrigerant leakage"/>
    <x v="155"/>
    <s v="operations"/>
    <s v="Critical"/>
    <s v="Remote"/>
    <n v="10"/>
    <x v="0"/>
    <n v="0"/>
    <s v="x"/>
    <n v="0"/>
    <s v="x"/>
    <x v="2"/>
  </r>
  <r>
    <n v="156"/>
    <x v="5"/>
    <s v="Mechanical"/>
    <s v="Overturn"/>
    <x v="156"/>
    <s v="operations"/>
    <s v="Catastrophic"/>
    <s v="Improbable"/>
    <n v="12"/>
    <x v="0"/>
    <n v="0"/>
    <s v="x"/>
    <n v="0"/>
    <n v="0"/>
    <x v="2"/>
  </r>
  <r>
    <n v="157"/>
    <x v="5"/>
    <s v="Material"/>
    <s v="Fire"/>
    <x v="154"/>
    <s v="operations"/>
    <s v="Catastrophic"/>
    <s v="Improbable"/>
    <n v="12"/>
    <x v="0"/>
    <n v="0"/>
    <s v="x"/>
    <s v="x"/>
    <n v="0"/>
    <x v="2"/>
  </r>
  <r>
    <n v="158"/>
    <x v="5"/>
    <s v="Material"/>
    <s v="Flooding"/>
    <x v="157"/>
    <s v="operations"/>
    <s v="Critical"/>
    <s v="Remote"/>
    <n v="10"/>
    <x v="0"/>
    <n v="0"/>
    <s v="x"/>
    <n v="0"/>
    <n v="0"/>
    <x v="2"/>
  </r>
  <r>
    <n v="159"/>
    <x v="6"/>
    <s v="Mechanical"/>
    <s v="Personnel Safety- Pinching, Struck by, collision"/>
    <x v="158"/>
    <s v="All"/>
    <s v="Catastrophic"/>
    <s v="Occasional"/>
    <n v="4"/>
    <x v="2"/>
    <s v="x"/>
    <s v="x"/>
    <s v="x"/>
    <s v="x"/>
    <x v="11"/>
  </r>
  <r>
    <n v="160"/>
    <x v="6"/>
    <s v="Material"/>
    <s v="Glass Safety - Struck by, collision"/>
    <x v="76"/>
    <s v="All"/>
    <s v="Catastrophic"/>
    <s v="Occasional"/>
    <n v="4"/>
    <x v="2"/>
    <n v="0"/>
    <s v="x"/>
    <n v="0"/>
    <n v="0"/>
    <x v="6"/>
  </r>
  <r>
    <n v="161"/>
    <x v="6"/>
    <s v="Material"/>
    <s v="Glass Safety - Struck by"/>
    <x v="159"/>
    <s v="All"/>
    <s v="Catastrophic"/>
    <s v="Remote"/>
    <n v="8"/>
    <x v="1"/>
    <n v="0"/>
    <s v="x"/>
    <n v="0"/>
    <n v="0"/>
    <x v="2"/>
  </r>
  <r>
    <n v="162"/>
    <x v="6"/>
    <s v="Mechanical"/>
    <s v="collision hazard"/>
    <x v="160"/>
    <s v="All"/>
    <s v="Catastrophic"/>
    <s v="Remote"/>
    <n v="8"/>
    <x v="1"/>
    <n v="0"/>
    <s v="x"/>
    <n v="0"/>
    <n v="0"/>
    <x v="2"/>
  </r>
  <r>
    <n v="163"/>
    <x v="7"/>
    <s v="Mechanical"/>
    <s v="Pinch hazard"/>
    <x v="161"/>
    <s v="All"/>
    <s v="Critical"/>
    <s v="Remote"/>
    <n v="10"/>
    <x v="0"/>
    <n v="0"/>
    <s v="x"/>
    <s v="x"/>
    <n v="0"/>
    <x v="2"/>
  </r>
  <r>
    <n v="164"/>
    <x v="8"/>
    <s v="Mechanical"/>
    <s v="Pinch hazard"/>
    <x v="162"/>
    <s v="All"/>
    <s v="Critical"/>
    <s v="Remote"/>
    <n v="10"/>
    <x v="0"/>
    <n v="0"/>
    <s v="x"/>
    <s v="x"/>
    <n v="0"/>
    <x v="2"/>
  </r>
  <r>
    <n v="165"/>
    <x v="7"/>
    <s v="Mechanical"/>
    <s v="glycol leak -spill hazard"/>
    <x v="163"/>
    <s v="All"/>
    <s v="Catastrophic"/>
    <s v="Remote"/>
    <n v="8"/>
    <x v="1"/>
    <n v="0"/>
    <s v="x"/>
    <n v="0"/>
    <n v="0"/>
    <x v="2"/>
  </r>
  <r>
    <n v="166"/>
    <x v="6"/>
    <s v="Mechanical"/>
    <s v="cable failure"/>
    <x v="164"/>
    <s v="All"/>
    <s v="Critical"/>
    <s v="Remote"/>
    <n v="10"/>
    <x v="0"/>
    <n v="0"/>
    <s v="x"/>
    <n v="0"/>
    <n v="0"/>
    <x v="2"/>
  </r>
  <r>
    <n v="167"/>
    <x v="6"/>
    <s v="Mechanical"/>
    <s v="glycol leak - Spill hazard"/>
    <x v="165"/>
    <s v="All"/>
    <s v="Catastrophic"/>
    <s v="Remote"/>
    <n v="8"/>
    <x v="1"/>
    <n v="0"/>
    <s v="x"/>
    <n v="0"/>
    <n v="0"/>
    <x v="2"/>
  </r>
  <r>
    <n v="168"/>
    <x v="9"/>
    <s v="Mechanical"/>
    <s v="collision hazard"/>
    <x v="166"/>
    <s v="All"/>
    <s v="Catastrophic"/>
    <s v="Remote"/>
    <n v="8"/>
    <x v="1"/>
    <n v="0"/>
    <s v="x"/>
    <s v="x"/>
    <n v="0"/>
    <x v="2"/>
  </r>
  <r>
    <n v="169"/>
    <x v="8"/>
    <s v="Mechanical"/>
    <s v="collision hazard"/>
    <x v="167"/>
    <s v="All"/>
    <s v="Catastrophic"/>
    <s v="Remote"/>
    <n v="8"/>
    <x v="1"/>
    <n v="0"/>
    <n v="0"/>
    <s v="x"/>
    <n v="0"/>
    <x v="2"/>
  </r>
  <r>
    <n v="170"/>
    <x v="9"/>
    <s v="Mechanical"/>
    <s v="Pinch hazard"/>
    <x v="168"/>
    <s v="All"/>
    <s v="Critical"/>
    <s v="Remote"/>
    <n v="10"/>
    <x v="0"/>
    <n v="0"/>
    <n v="0"/>
    <s v="x"/>
    <s v="x"/>
    <x v="2"/>
  </r>
  <r>
    <n v="171"/>
    <x v="10"/>
    <s v="Ingress/egress"/>
    <s v="Unsafe evacuation"/>
    <x v="169"/>
    <s v="All"/>
    <s v="Critical"/>
    <s v="Remote"/>
    <n v="10"/>
    <x v="0"/>
    <s v="x"/>
    <s v="x"/>
    <s v="x"/>
    <s v="x"/>
    <x v="2"/>
  </r>
  <r>
    <n v="172"/>
    <x v="6"/>
    <s v="Mechanical"/>
    <s v="Personnel Safety- Pinching, Struck by, collision"/>
    <x v="170"/>
    <s v="All"/>
    <s v="Critical"/>
    <s v="Remote"/>
    <n v="10"/>
    <x v="0"/>
    <n v="0"/>
    <s v="x"/>
    <s v="x"/>
    <s v="x"/>
    <x v="2"/>
  </r>
  <r>
    <n v="173"/>
    <x v="6"/>
    <s v="Mechanical"/>
    <s v="fall hazard"/>
    <x v="171"/>
    <s v="All"/>
    <s v="Critical"/>
    <s v="Remote"/>
    <n v="10"/>
    <x v="0"/>
    <n v="0"/>
    <s v="x"/>
    <n v="0"/>
    <s v="x"/>
    <x v="2"/>
  </r>
  <r>
    <n v="174"/>
    <x v="6"/>
    <s v="Mechanical"/>
    <s v="fall hazard"/>
    <x v="172"/>
    <s v="All"/>
    <s v="Critical"/>
    <s v="Occasional"/>
    <n v="6"/>
    <x v="1"/>
    <n v="0"/>
    <s v="x"/>
    <s v="x"/>
    <s v="x"/>
    <x v="2"/>
  </r>
  <r>
    <n v="175"/>
    <x v="6"/>
    <s v="Mechanical"/>
    <s v="collision hazard"/>
    <x v="173"/>
    <s v="All"/>
    <s v="Critical"/>
    <s v="Occasional"/>
    <n v="6"/>
    <x v="1"/>
    <n v="0"/>
    <s v="x"/>
    <s v="x"/>
    <s v="x"/>
    <x v="2"/>
  </r>
  <r>
    <n v="176"/>
    <x v="6"/>
    <s v="Mechanical"/>
    <s v="collision hazard"/>
    <x v="174"/>
    <s v="All"/>
    <s v="Critical"/>
    <s v="Occasional"/>
    <n v="6"/>
    <x v="1"/>
    <s v="x"/>
    <s v="x"/>
    <n v="0"/>
    <n v="0"/>
    <x v="2"/>
  </r>
  <r>
    <n v="177"/>
    <x v="6"/>
    <s v="Mechanical"/>
    <s v="collision hazard"/>
    <x v="175"/>
    <s v="All"/>
    <s v="Catastrophic"/>
    <s v="Occasional"/>
    <n v="4"/>
    <x v="2"/>
    <n v="0"/>
    <s v="x"/>
    <n v="0"/>
    <s v="x"/>
    <x v="11"/>
  </r>
  <r>
    <n v="178"/>
    <x v="6"/>
    <s v="Mechanical"/>
    <s v="fall hazard"/>
    <x v="176"/>
    <s v="All"/>
    <s v="Catastrophic"/>
    <s v="Occasional"/>
    <n v="4"/>
    <x v="2"/>
    <s v="x"/>
    <n v="0"/>
    <n v="0"/>
    <s v="x"/>
    <x v="11"/>
  </r>
  <r>
    <n v="179"/>
    <x v="6"/>
    <s v="Mechanical"/>
    <s v="fall hazard"/>
    <x v="177"/>
    <s v="All"/>
    <s v="Catastrophic"/>
    <s v="Occasional"/>
    <n v="4"/>
    <x v="2"/>
    <n v="0"/>
    <s v="x"/>
    <n v="0"/>
    <s v="x"/>
    <x v="11"/>
  </r>
  <r>
    <n v="180"/>
    <x v="6"/>
    <s v="Mechanical"/>
    <s v="fall hazard"/>
    <x v="178"/>
    <s v="All"/>
    <s v="Catastrophic"/>
    <s v="Remote"/>
    <n v="8"/>
    <x v="1"/>
    <n v="0"/>
    <s v="x"/>
    <s v="x"/>
    <s v="x"/>
    <x v="2"/>
  </r>
  <r>
    <n v="181"/>
    <x v="6"/>
    <s v="Mechanical"/>
    <s v="fall hazard"/>
    <x v="179"/>
    <s v="All"/>
    <s v="Critical"/>
    <s v="Occasional"/>
    <n v="6"/>
    <x v="1"/>
    <n v="0"/>
    <s v="x"/>
    <n v="0"/>
    <s v="x"/>
    <x v="2"/>
  </r>
  <r>
    <n v="182"/>
    <x v="6"/>
    <s v="Mechanical"/>
    <s v="Pinch hazard"/>
    <x v="180"/>
    <s v="All"/>
    <s v="Critical"/>
    <s v="Occasional"/>
    <n v="6"/>
    <x v="1"/>
    <n v="0"/>
    <n v="0"/>
    <s v="x"/>
    <s v="x"/>
    <x v="2"/>
  </r>
  <r>
    <n v="183"/>
    <x v="6"/>
    <s v="Mechanical"/>
    <s v="collision hazard"/>
    <x v="181"/>
    <s v="All"/>
    <s v="Critical"/>
    <s v="Occasional"/>
    <n v="6"/>
    <x v="1"/>
    <n v="0"/>
    <s v="x"/>
    <n v="0"/>
    <n v="0"/>
    <x v="2"/>
  </r>
  <r>
    <n v="184"/>
    <x v="6"/>
    <s v="Mechanical"/>
    <s v="collision hazard"/>
    <x v="182"/>
    <s v="All"/>
    <s v="Critical"/>
    <s v="Remote"/>
    <n v="10"/>
    <x v="0"/>
    <n v="0"/>
    <n v="0"/>
    <s v="x"/>
    <n v="0"/>
    <x v="2"/>
  </r>
  <r>
    <n v="185"/>
    <x v="6"/>
    <s v="Mechanical"/>
    <s v="fall hazard"/>
    <x v="183"/>
    <s v="All"/>
    <s v="Catastrophic"/>
    <s v="Remote"/>
    <n v="8"/>
    <x v="1"/>
    <n v="0"/>
    <s v="x"/>
    <s v="x"/>
    <s v="x"/>
    <x v="2"/>
  </r>
  <r>
    <n v="186"/>
    <x v="6"/>
    <s v="Mechanical"/>
    <s v="collision hazard"/>
    <x v="184"/>
    <s v="All"/>
    <s v="Critical"/>
    <s v="Remote"/>
    <n v="10"/>
    <x v="0"/>
    <n v="0"/>
    <s v="x"/>
    <s v="x"/>
    <n v="0"/>
    <x v="2"/>
  </r>
  <r>
    <n v="187"/>
    <x v="6"/>
    <s v="Mechanical"/>
    <s v="collision hazard"/>
    <x v="185"/>
    <s v="All"/>
    <s v="Critical"/>
    <s v="Occasional"/>
    <n v="6"/>
    <x v="1"/>
    <n v="0"/>
    <s v="x"/>
    <s v="x"/>
    <n v="0"/>
    <x v="13"/>
  </r>
  <r>
    <n v="188"/>
    <x v="6"/>
    <s v="Mechanical"/>
    <s v="Pinch hazard"/>
    <x v="186"/>
    <s v="All"/>
    <s v="Catastrophic"/>
    <s v="Remote"/>
    <n v="8"/>
    <x v="1"/>
    <n v="0"/>
    <n v="0"/>
    <s v="x"/>
    <s v="x"/>
    <x v="2"/>
  </r>
  <r>
    <n v="189"/>
    <x v="6"/>
    <s v="Mechanical"/>
    <s v="Pinch hazard"/>
    <x v="187"/>
    <s v="All"/>
    <s v="Critical"/>
    <s v="Remote"/>
    <n v="10"/>
    <x v="0"/>
    <n v="0"/>
    <s v="x"/>
    <s v="x"/>
    <s v="x"/>
    <x v="2"/>
  </r>
  <r>
    <n v="190"/>
    <x v="6"/>
    <s v="Mechanical"/>
    <s v="collision hazard"/>
    <x v="188"/>
    <s v="All"/>
    <s v="Critical"/>
    <s v="Remote"/>
    <n v="10"/>
    <x v="0"/>
    <n v="0"/>
    <s v="x"/>
    <n v="0"/>
    <n v="0"/>
    <x v="2"/>
  </r>
  <r>
    <n v="191"/>
    <x v="6"/>
    <s v="Electrical"/>
    <s v="Electrocution"/>
    <x v="189"/>
    <s v="All"/>
    <s v="Critical"/>
    <s v="Occasional"/>
    <n v="6"/>
    <x v="1"/>
    <n v="0"/>
    <s v="x"/>
    <n v="0"/>
    <s v="x"/>
    <x v="2"/>
  </r>
  <r>
    <n v="192"/>
    <x v="6"/>
    <s v="Electrical"/>
    <s v="&quot;Electrical Arcing&quot;"/>
    <x v="190"/>
    <s v="All"/>
    <s v="Catastrophic"/>
    <s v="Remote"/>
    <n v="8"/>
    <x v="1"/>
    <n v="0"/>
    <s v="x"/>
    <n v="0"/>
    <n v="0"/>
    <x v="2"/>
  </r>
  <r>
    <n v="193"/>
    <x v="6"/>
    <s v="Electrical"/>
    <s v="Electrocution"/>
    <x v="191"/>
    <s v="All"/>
    <s v="Catastrophic"/>
    <s v="Remote"/>
    <n v="8"/>
    <x v="1"/>
    <n v="0"/>
    <s v="x"/>
    <n v="0"/>
    <s v="x"/>
    <x v="2"/>
  </r>
  <r>
    <n v="194"/>
    <x v="6"/>
    <s v="Mechanical"/>
    <s v="collision hazard"/>
    <x v="192"/>
    <s v="All"/>
    <s v="Critical"/>
    <s v="Occasional"/>
    <n v="6"/>
    <x v="1"/>
    <n v="0"/>
    <s v="x"/>
    <s v="x"/>
    <n v="0"/>
    <x v="14"/>
  </r>
  <r>
    <n v="195"/>
    <x v="6"/>
    <s v="Electrical"/>
    <s v="Electrocution"/>
    <x v="193"/>
    <s v="All"/>
    <s v="Catastrophic"/>
    <s v="Occasional"/>
    <n v="4"/>
    <x v="2"/>
    <s v="x"/>
    <s v="x"/>
    <s v="x"/>
    <s v="x"/>
    <x v="11"/>
  </r>
  <r>
    <n v="196"/>
    <x v="11"/>
    <s v="Mechanical"/>
    <s v="fall hazard"/>
    <x v="194"/>
    <s v="All"/>
    <s v="Catastrophic"/>
    <s v="Remote"/>
    <n v="8"/>
    <x v="1"/>
    <n v="0"/>
    <n v="0"/>
    <s v="x"/>
    <s v="x"/>
    <x v="2"/>
  </r>
  <r>
    <n v="197"/>
    <x v="11"/>
    <s v="Mechanical"/>
    <s v="Gravity -Dropping of cover"/>
    <x v="195"/>
    <s v="All"/>
    <s v="Critical"/>
    <s v="Remote"/>
    <n v="10"/>
    <x v="0"/>
    <n v="0"/>
    <s v="x"/>
    <s v="x"/>
    <n v="0"/>
    <x v="2"/>
  </r>
  <r>
    <n v="198"/>
    <x v="11"/>
    <s v="Mechanical"/>
    <s v="Gravity -Dropping of cover"/>
    <x v="196"/>
    <s v="All"/>
    <s v="Critical"/>
    <s v="Remote"/>
    <n v="10"/>
    <x v="0"/>
    <n v="0"/>
    <n v="0"/>
    <s v="x"/>
    <n v="0"/>
    <x v="2"/>
  </r>
  <r>
    <n v="199"/>
    <x v="11"/>
    <s v="Mechanical - Glass Safety"/>
    <s v="Collision - Glass Safety"/>
    <x v="197"/>
    <s v="All"/>
    <s v="Catastrophic"/>
    <s v="Remote"/>
    <n v="8"/>
    <x v="1"/>
    <n v="0"/>
    <s v="x"/>
    <n v="0"/>
    <n v="0"/>
    <x v="2"/>
  </r>
  <r>
    <n v="200"/>
    <x v="11"/>
    <s v="Mechanical - Glass Safety"/>
    <s v="Collision - Glass Safety"/>
    <x v="198"/>
    <s v="All"/>
    <s v="Catastrophic"/>
    <s v="Remote"/>
    <n v="8"/>
    <x v="1"/>
    <n v="0"/>
    <n v="0"/>
    <s v="x"/>
    <n v="0"/>
    <x v="2"/>
  </r>
  <r>
    <n v="201"/>
    <x v="11"/>
    <s v="Mechanical"/>
    <s v="Collision - Glass Safety and other equipment"/>
    <x v="199"/>
    <s v="All"/>
    <s v="Catastrophic"/>
    <s v="Occasional"/>
    <n v="4"/>
    <x v="2"/>
    <n v="0"/>
    <n v="0"/>
    <s v="x"/>
    <n v="0"/>
    <x v="11"/>
  </r>
  <r>
    <n v="202"/>
    <x v="11"/>
    <s v="Mechanical"/>
    <s v="Collision - Glass Safety and other equipment"/>
    <x v="200"/>
    <s v="All"/>
    <s v="Catastrophic"/>
    <s v="Remote"/>
    <n v="8"/>
    <x v="1"/>
    <n v="0"/>
    <s v="x"/>
    <n v="0"/>
    <n v="0"/>
    <x v="2"/>
  </r>
  <r>
    <n v="203"/>
    <x v="11"/>
    <s v="Mechanical"/>
    <s v="Gravity and collision hazard"/>
    <x v="201"/>
    <s v="All"/>
    <s v="Critical"/>
    <s v="Remote"/>
    <n v="10"/>
    <x v="0"/>
    <n v="0"/>
    <s v="x"/>
    <n v="0"/>
    <n v="0"/>
    <x v="2"/>
  </r>
  <r>
    <n v="204"/>
    <x v="11"/>
    <s v="Mechanical"/>
    <s v="Collision hazard"/>
    <x v="202"/>
    <s v="All"/>
    <s v="Critical"/>
    <s v="Remote"/>
    <n v="10"/>
    <x v="0"/>
    <n v="0"/>
    <s v="x"/>
    <n v="0"/>
    <n v="0"/>
    <x v="2"/>
  </r>
  <r>
    <n v="205"/>
    <x v="11"/>
    <s v="Mechanical - Glass Safety"/>
    <s v="Collision hazard"/>
    <x v="203"/>
    <s v="All"/>
    <s v="Critical"/>
    <s v="Occasional"/>
    <n v="6"/>
    <x v="1"/>
    <s v="x"/>
    <s v="x"/>
    <n v="0"/>
    <n v="0"/>
    <x v="2"/>
  </r>
  <r>
    <n v="206"/>
    <x v="11"/>
    <s v="Mechanical"/>
    <s v="Pinch hazard"/>
    <x v="204"/>
    <s v="All"/>
    <s v="Critical"/>
    <s v="Occasional"/>
    <n v="6"/>
    <x v="1"/>
    <n v="0"/>
    <s v="x"/>
    <n v="0"/>
    <s v="x"/>
    <x v="2"/>
  </r>
  <r>
    <n v="207"/>
    <x v="11"/>
    <s v="Mechanical - Glass Safety"/>
    <s v="Rotation - Glass Safety"/>
    <x v="205"/>
    <s v="All"/>
    <s v="Catastrophic"/>
    <s v="Remote"/>
    <n v="8"/>
    <x v="1"/>
    <n v="0"/>
    <n v="0"/>
    <s v="x"/>
    <n v="0"/>
    <x v="2"/>
  </r>
  <r>
    <n v="208"/>
    <x v="11"/>
    <s v="Mechanical - Glass Safety"/>
    <s v="Rotation - Glass Safety"/>
    <x v="206"/>
    <s v="All"/>
    <s v="Catastrophic"/>
    <s v="Remote"/>
    <n v="8"/>
    <x v="1"/>
    <s v="x"/>
    <s v="x"/>
    <n v="0"/>
    <n v="0"/>
    <x v="2"/>
  </r>
  <r>
    <n v="209"/>
    <x v="11"/>
    <s v="Mechanical"/>
    <s v="Pinch hazard"/>
    <x v="207"/>
    <s v="All"/>
    <s v="Critical"/>
    <s v="Occasional"/>
    <n v="6"/>
    <x v="1"/>
    <n v="0"/>
    <s v="x"/>
    <n v="0"/>
    <n v="0"/>
    <x v="2"/>
  </r>
  <r>
    <n v="210"/>
    <x v="11"/>
    <s v="Mechanical - Glass Safety"/>
    <s v="Moving Elements - Glass Safety"/>
    <x v="208"/>
    <s v="All"/>
    <s v="Critical"/>
    <s v="Occasional"/>
    <n v="6"/>
    <x v="1"/>
    <n v="0"/>
    <s v="x"/>
    <n v="0"/>
    <n v="0"/>
    <x v="2"/>
  </r>
  <r>
    <n v="211"/>
    <x v="11"/>
    <s v="Mechanical - Glass Safety"/>
    <s v="Gravity - Glass Safety"/>
    <x v="209"/>
    <s v="All"/>
    <s v="Catastrophic"/>
    <s v="Remote"/>
    <n v="8"/>
    <x v="1"/>
    <n v="0"/>
    <s v="x"/>
    <n v="0"/>
    <n v="0"/>
    <x v="2"/>
  </r>
  <r>
    <n v="212"/>
    <x v="11"/>
    <s v="Mechanical - Glass Safety"/>
    <s v="Glass Safety"/>
    <x v="210"/>
    <s v="All"/>
    <s v="Critical"/>
    <s v="Remote"/>
    <n v="10"/>
    <x v="0"/>
    <n v="0"/>
    <s v="x"/>
    <n v="0"/>
    <n v="0"/>
    <x v="2"/>
  </r>
  <r>
    <n v="213"/>
    <x v="11"/>
    <s v="Ingress/egress"/>
    <s v="Unsafe evacuation"/>
    <x v="211"/>
    <s v="All"/>
    <s v="Critical"/>
    <s v="Remote"/>
    <n v="10"/>
    <x v="0"/>
    <n v="0"/>
    <s v="x"/>
    <s v="x"/>
    <n v="0"/>
    <x v="2"/>
  </r>
  <r>
    <n v="214"/>
    <x v="11"/>
    <s v="Material"/>
    <s v="Thermal  - fire"/>
    <x v="212"/>
    <s v="All"/>
    <s v="Catastrophic"/>
    <s v="Improbable"/>
    <n v="12"/>
    <x v="0"/>
    <n v="0"/>
    <s v="x"/>
    <n v="0"/>
    <n v="0"/>
    <x v="2"/>
  </r>
  <r>
    <n v="215"/>
    <x v="11"/>
    <s v="Mechanical - Glass Safety"/>
    <s v="Gravity - Glass Safety"/>
    <x v="213"/>
    <s v="All"/>
    <s v="Catastrophic"/>
    <s v="Remote"/>
    <n v="8"/>
    <x v="1"/>
    <n v="0"/>
    <n v="0"/>
    <s v="x"/>
    <n v="0"/>
    <x v="2"/>
  </r>
  <r>
    <n v="216"/>
    <x v="11"/>
    <s v="Mechanical"/>
    <s v="Personnel Falling"/>
    <x v="214"/>
    <s v="All"/>
    <s v="Critical"/>
    <s v="Occasional"/>
    <n v="6"/>
    <x v="1"/>
    <n v="0"/>
    <n v="0"/>
    <s v="x"/>
    <s v="x"/>
    <x v="2"/>
  </r>
  <r>
    <n v="217"/>
    <x v="11"/>
    <s v="Mechanical"/>
    <s v="Moving elements and Rotator failure"/>
    <x v="215"/>
    <s v="All"/>
    <s v="Critical"/>
    <s v="Remote"/>
    <n v="10"/>
    <x v="0"/>
    <n v="0"/>
    <s v="x"/>
    <n v="0"/>
    <n v="0"/>
    <x v="2"/>
  </r>
  <r>
    <n v="218"/>
    <x v="11"/>
    <s v="Mechanical - Glass Safety"/>
    <s v="Struck by - Glass Safety"/>
    <x v="216"/>
    <s v="All"/>
    <s v="Critical"/>
    <s v="Occasional"/>
    <n v="6"/>
    <x v="1"/>
    <n v="0"/>
    <s v="x"/>
    <n v="0"/>
    <n v="0"/>
    <x v="2"/>
  </r>
  <r>
    <n v="219"/>
    <x v="12"/>
    <s v="Environment"/>
    <s v="Gravity and Poor visibility"/>
    <x v="217"/>
    <s v="All"/>
    <s v="Catastrophic"/>
    <s v="Occasional"/>
    <n v="4"/>
    <x v="2"/>
    <n v="0"/>
    <s v="x"/>
    <n v="0"/>
    <s v="x"/>
    <x v="15"/>
  </r>
  <r>
    <n v="220"/>
    <x v="12"/>
    <s v="Environment"/>
    <s v="Fall hazard"/>
    <x v="218"/>
    <s v="All"/>
    <s v="Catastrophic"/>
    <s v="Remote"/>
    <n v="8"/>
    <x v="1"/>
    <n v="0"/>
    <s v="x"/>
    <n v="0"/>
    <s v="x"/>
    <x v="0"/>
  </r>
  <r>
    <n v="221"/>
    <x v="12"/>
    <s v="Mechanical"/>
    <s v="Struck by"/>
    <x v="219"/>
    <s v="All"/>
    <s v="Critical"/>
    <s v="Remote"/>
    <n v="10"/>
    <x v="0"/>
    <n v="0"/>
    <s v="x"/>
    <n v="0"/>
    <n v="0"/>
    <x v="0"/>
  </r>
  <r>
    <n v="222"/>
    <x v="12"/>
    <s v="Mechanical"/>
    <s v="Struck by"/>
    <x v="220"/>
    <s v="All"/>
    <s v="Catastrophic"/>
    <s v="Occasional"/>
    <n v="4"/>
    <x v="2"/>
    <n v="0"/>
    <s v="x"/>
    <n v="0"/>
    <s v="x"/>
    <x v="11"/>
  </r>
  <r>
    <n v="223"/>
    <x v="12"/>
    <s v="Mechanical"/>
    <s v="Struck by"/>
    <x v="221"/>
    <s v="All"/>
    <s v="Catastrophic"/>
    <s v="Occasional"/>
    <n v="4"/>
    <x v="2"/>
    <n v="0"/>
    <s v="x"/>
    <s v="x"/>
    <s v="x"/>
    <x v="11"/>
  </r>
  <r>
    <n v="224"/>
    <x v="12"/>
    <s v="Mechanical"/>
    <s v="Struck by"/>
    <x v="222"/>
    <s v="All"/>
    <s v="Catastrophic"/>
    <s v="Remote"/>
    <n v="8"/>
    <x v="1"/>
    <s v="x"/>
    <n v="0"/>
    <n v="0"/>
    <s v="x"/>
    <x v="0"/>
  </r>
  <r>
    <n v="225"/>
    <x v="12"/>
    <s v="Ingress/egress"/>
    <s v="Access - limited"/>
    <x v="223"/>
    <s v="All"/>
    <s v="Critical"/>
    <s v="Occasional"/>
    <n v="6"/>
    <x v="1"/>
    <n v="0"/>
    <n v="0"/>
    <s v="x"/>
    <s v="x"/>
    <x v="0"/>
  </r>
  <r>
    <n v="226"/>
    <x v="12"/>
    <s v="Material"/>
    <s v="Fire"/>
    <x v="224"/>
    <s v="All"/>
    <s v="Catastrophic"/>
    <s v="Remote"/>
    <n v="8"/>
    <x v="1"/>
    <n v="0"/>
    <s v="x"/>
    <n v="0"/>
    <n v="0"/>
    <x v="0"/>
  </r>
  <r>
    <n v="227"/>
    <x v="12"/>
    <s v="Electrical"/>
    <s v="Electrical shock"/>
    <x v="225"/>
    <s v="All"/>
    <s v="Critical"/>
    <s v="Improbable"/>
    <n v="15"/>
    <x v="0"/>
    <n v="0"/>
    <s v="x"/>
    <n v="0"/>
    <s v="x"/>
    <x v="0"/>
  </r>
  <r>
    <n v="228"/>
    <x v="12"/>
    <s v="Chemical"/>
    <s v="Contamination, fumes, fire"/>
    <x v="226"/>
    <s v="All"/>
    <s v="Critical"/>
    <s v="Occasional"/>
    <n v="6"/>
    <x v="1"/>
    <n v="0"/>
    <n v="0"/>
    <s v="x"/>
    <n v="0"/>
    <x v="0"/>
  </r>
  <r>
    <n v="229"/>
    <x v="12"/>
    <s v="Environment"/>
    <s v="Building damage"/>
    <x v="46"/>
    <s v="All"/>
    <s v="Catastrophic"/>
    <s v="Occasional"/>
    <n v="4"/>
    <x v="2"/>
    <n v="0"/>
    <s v="x"/>
    <n v="0"/>
    <n v="0"/>
    <x v="1"/>
  </r>
  <r>
    <n v="230"/>
    <x v="12"/>
    <s v="Mechanical"/>
    <s v="Structural Failure  - Building Damage and Piping rupture"/>
    <x v="46"/>
    <s v="All"/>
    <s v="Critical"/>
    <s v="Occasional"/>
    <n v="6"/>
    <x v="1"/>
    <n v="0"/>
    <s v="x"/>
    <n v="0"/>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B4:D32" firstHeaderRow="1" firstDataRow="2" firstDataCol="1" rowPageCount="1" colPageCount="1"/>
  <pivotFields count="10">
    <pivotField axis="axisRow" showAll="0">
      <items count="14">
        <item x="8"/>
        <item x="5"/>
        <item x="7"/>
        <item x="11"/>
        <item x="4"/>
        <item x="0"/>
        <item x="1"/>
        <item x="2"/>
        <item x="9"/>
        <item x="3"/>
        <item x="6"/>
        <item x="10"/>
        <item m="1" x="12"/>
        <item t="default"/>
      </items>
    </pivotField>
    <pivotField showAll="0"/>
    <pivotField axis="axisRow" showAll="0">
      <items count="223">
        <item x="122"/>
        <item x="34"/>
        <item x="51"/>
        <item x="52"/>
        <item x="56"/>
        <item x="61"/>
        <item x="33"/>
        <item x="67"/>
        <item x="11"/>
        <item x="46"/>
        <item x="87"/>
        <item x="50"/>
        <item x="55"/>
        <item x="152"/>
        <item x="91"/>
        <item x="133"/>
        <item x="193"/>
        <item x="145"/>
        <item x="155"/>
        <item x="192"/>
        <item x="185"/>
        <item x="131"/>
        <item x="25"/>
        <item x="178"/>
        <item x="179"/>
        <item x="184"/>
        <item x="182"/>
        <item x="183"/>
        <item x="23"/>
        <item x="140"/>
        <item x="15"/>
        <item x="13"/>
        <item x="148"/>
        <item x="71"/>
        <item x="126"/>
        <item m="1" x="218"/>
        <item m="1" x="220"/>
        <item m="1" x="211"/>
        <item x="127"/>
        <item x="106"/>
        <item x="113"/>
        <item x="130"/>
        <item x="93"/>
        <item x="202"/>
        <item x="200"/>
        <item x="118"/>
        <item x="117"/>
        <item x="9"/>
        <item x="17"/>
        <item x="18"/>
        <item x="19"/>
        <item m="1" x="205"/>
        <item x="6"/>
        <item m="1" x="215"/>
        <item x="80"/>
        <item x="73"/>
        <item x="69"/>
        <item x="42"/>
        <item x="196"/>
        <item x="195"/>
        <item x="197"/>
        <item x="22"/>
        <item x="58"/>
        <item x="59"/>
        <item x="57"/>
        <item x="85"/>
        <item x="169"/>
        <item x="170"/>
        <item x="48"/>
        <item x="47"/>
        <item x="45"/>
        <item x="30"/>
        <item x="143"/>
        <item x="41"/>
        <item x="141"/>
        <item x="65"/>
        <item x="153"/>
        <item x="14"/>
        <item x="151"/>
        <item x="2"/>
        <item x="3"/>
        <item x="21"/>
        <item x="1"/>
        <item x="32"/>
        <item x="38"/>
        <item x="109"/>
        <item x="187"/>
        <item x="188"/>
        <item x="189"/>
        <item x="110"/>
        <item x="162"/>
        <item x="124"/>
        <item x="138"/>
        <item m="1" x="217"/>
        <item x="24"/>
        <item x="28"/>
        <item x="20"/>
        <item m="1" x="206"/>
        <item x="159"/>
        <item x="89"/>
        <item x="201"/>
        <item x="181"/>
        <item m="1" x="214"/>
        <item x="125"/>
        <item x="120"/>
        <item x="136"/>
        <item x="190"/>
        <item m="1" x="213"/>
        <item x="64"/>
        <item x="172"/>
        <item x="81"/>
        <item x="70"/>
        <item x="75"/>
        <item x="66"/>
        <item x="154"/>
        <item x="76"/>
        <item x="84"/>
        <item m="1" x="216"/>
        <item x="111"/>
        <item x="37"/>
        <item x="78"/>
        <item m="1" x="208"/>
        <item x="40"/>
        <item x="60"/>
        <item x="79"/>
        <item x="77"/>
        <item x="88"/>
        <item x="90"/>
        <item x="0"/>
        <item x="142"/>
        <item x="12"/>
        <item x="147"/>
        <item x="31"/>
        <item x="83"/>
        <item x="4"/>
        <item x="44"/>
        <item x="137"/>
        <item x="74"/>
        <item x="101"/>
        <item x="144"/>
        <item x="128"/>
        <item x="139"/>
        <item x="203"/>
        <item x="163"/>
        <item x="164"/>
        <item x="165"/>
        <item x="160"/>
        <item x="166"/>
        <item x="171"/>
        <item x="194"/>
        <item x="191"/>
        <item x="167"/>
        <item x="161"/>
        <item x="177"/>
        <item x="92"/>
        <item x="168"/>
        <item x="94"/>
        <item x="68"/>
        <item x="53"/>
        <item x="8"/>
        <item m="1" x="209"/>
        <item x="129"/>
        <item x="135"/>
        <item x="112"/>
        <item m="1" x="210"/>
        <item x="39"/>
        <item x="49"/>
        <item x="121"/>
        <item x="86"/>
        <item x="16"/>
        <item x="199"/>
        <item x="82"/>
        <item x="5"/>
        <item x="186"/>
        <item m="1" x="219"/>
        <item m="1" x="204"/>
        <item x="63"/>
        <item x="99"/>
        <item x="95"/>
        <item x="96"/>
        <item x="98"/>
        <item x="43"/>
        <item x="97"/>
        <item x="175"/>
        <item m="1" x="212"/>
        <item x="174"/>
        <item x="72"/>
        <item x="134"/>
        <item x="150"/>
        <item m="1" x="221"/>
        <item x="156"/>
        <item x="158"/>
        <item x="149"/>
        <item x="123"/>
        <item x="198"/>
        <item x="10"/>
        <item x="54"/>
        <item x="35"/>
        <item x="7"/>
        <item x="62"/>
        <item x="102"/>
        <item x="103"/>
        <item x="104"/>
        <item x="105"/>
        <item x="107"/>
        <item x="108"/>
        <item x="114"/>
        <item x="119"/>
        <item x="132"/>
        <item x="173"/>
        <item x="176"/>
        <item x="180"/>
        <item x="146"/>
        <item x="115"/>
        <item x="116"/>
        <item x="26"/>
        <item x="27"/>
        <item m="1" x="207"/>
        <item x="29"/>
        <item x="36"/>
        <item x="100"/>
        <item x="157"/>
        <item t="default"/>
      </items>
    </pivotField>
    <pivotField axis="axisPage" dataField="1" showAll="0">
      <items count="3">
        <item x="1"/>
        <item x="0"/>
        <item t="default"/>
      </items>
    </pivotField>
    <pivotField showAll="0"/>
    <pivotField showAll="0"/>
    <pivotField axis="axisCol" showAll="0">
      <items count="3">
        <item x="0"/>
        <item h="1" x="1"/>
        <item t="default"/>
      </items>
    </pivotField>
    <pivotField showAll="0"/>
    <pivotField showAll="0"/>
    <pivotField axis="axisRow" showAll="0">
      <items count="5">
        <item x="3"/>
        <item x="1"/>
        <item x="0"/>
        <item x="2"/>
        <item t="default"/>
      </items>
    </pivotField>
  </pivotFields>
  <rowFields count="3">
    <field x="2"/>
    <field x="9"/>
    <field x="0"/>
  </rowFields>
  <rowItems count="27">
    <i>
      <x v="21"/>
    </i>
    <i r="1">
      <x v="2"/>
    </i>
    <i r="2">
      <x v="4"/>
    </i>
    <i r="1">
      <x v="3"/>
    </i>
    <i r="2">
      <x v="10"/>
    </i>
    <i>
      <x v="38"/>
    </i>
    <i r="1">
      <x v="1"/>
    </i>
    <i r="2">
      <x v="4"/>
    </i>
    <i>
      <x v="122"/>
    </i>
    <i r="1">
      <x v="1"/>
    </i>
    <i r="2">
      <x v="5"/>
    </i>
    <i>
      <x v="144"/>
    </i>
    <i r="1">
      <x v="3"/>
    </i>
    <i r="2">
      <x v="10"/>
    </i>
    <i>
      <x v="176"/>
    </i>
    <i r="1">
      <x v="2"/>
    </i>
    <i r="2">
      <x v="7"/>
    </i>
    <i>
      <x v="213"/>
    </i>
    <i r="1">
      <x v="2"/>
    </i>
    <i r="2">
      <x v="4"/>
    </i>
    <i>
      <x v="219"/>
    </i>
    <i r="1">
      <x v="2"/>
    </i>
    <i r="2">
      <x v="5"/>
    </i>
    <i>
      <x v="221"/>
    </i>
    <i r="1">
      <x v="1"/>
    </i>
    <i r="2">
      <x v="11"/>
    </i>
    <i t="grand">
      <x/>
    </i>
  </rowItems>
  <colFields count="1">
    <field x="6"/>
  </colFields>
  <colItems count="2">
    <i>
      <x/>
    </i>
    <i t="grand">
      <x/>
    </i>
  </colItems>
  <pageFields count="1">
    <pageField fld="3" item="0" hier="-1"/>
  </pageFields>
  <dataFields count="1">
    <dataField name="Count of Interlock" fld="3" subtotal="count" baseField="0" baseItem="0"/>
  </dataFields>
  <formats count="3">
    <format dxfId="447">
      <pivotArea outline="0" collapsedLevelsAreSubtotals="1" fieldPosition="0"/>
    </format>
    <format dxfId="446">
      <pivotArea dataOnly="0" labelOnly="1" grandCol="1" outline="0" fieldPosition="0"/>
    </format>
    <format dxfId="445">
      <pivotArea dataOnly="0" labelOnly="1" fieldPosition="0">
        <references count="1">
          <reference field="0" count="7">
            <x v="4"/>
            <x v="5"/>
            <x v="6"/>
            <x v="7"/>
            <x v="9"/>
            <x v="10"/>
            <x v="11"/>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H14:U20" firstHeaderRow="1" firstDataRow="2" firstDataCol="1"/>
  <pivotFields count="10">
    <pivotField axis="axisCol" showAll="0">
      <items count="14">
        <item x="8"/>
        <item x="5"/>
        <item x="7"/>
        <item x="11"/>
        <item x="4"/>
        <item x="0"/>
        <item x="1"/>
        <item x="2"/>
        <item x="9"/>
        <item x="3"/>
        <item x="6"/>
        <item x="10"/>
        <item m="1" x="12"/>
        <item t="default"/>
      </items>
    </pivotField>
    <pivotField showAll="0"/>
    <pivotField showAll="0"/>
    <pivotField showAll="0"/>
    <pivotField showAll="0"/>
    <pivotField showAll="0"/>
    <pivotField showAll="0"/>
    <pivotField showAll="0"/>
    <pivotField showAll="0"/>
    <pivotField axis="axisRow" dataField="1" showAll="0">
      <items count="5">
        <item x="3"/>
        <item x="1"/>
        <item x="0"/>
        <item x="2"/>
        <item t="default"/>
      </items>
    </pivotField>
  </pivotFields>
  <rowFields count="1">
    <field x="9"/>
  </rowFields>
  <rowItems count="5">
    <i>
      <x/>
    </i>
    <i>
      <x v="1"/>
    </i>
    <i>
      <x v="2"/>
    </i>
    <i>
      <x v="3"/>
    </i>
    <i t="grand">
      <x/>
    </i>
  </rowItems>
  <colFields count="1">
    <field x="0"/>
  </colFields>
  <colItems count="13">
    <i>
      <x/>
    </i>
    <i>
      <x v="1"/>
    </i>
    <i>
      <x v="2"/>
    </i>
    <i>
      <x v="3"/>
    </i>
    <i>
      <x v="4"/>
    </i>
    <i>
      <x v="5"/>
    </i>
    <i>
      <x v="6"/>
    </i>
    <i>
      <x v="7"/>
    </i>
    <i>
      <x v="8"/>
    </i>
    <i>
      <x v="9"/>
    </i>
    <i>
      <x v="10"/>
    </i>
    <i>
      <x v="11"/>
    </i>
    <i t="grand">
      <x/>
    </i>
  </colItems>
  <dataFields count="1">
    <dataField name="Count of RISK INDEX" fld="9" subtotal="count" baseField="0" baseItem="0"/>
  </dataFields>
  <formats count="6">
    <format dxfId="426">
      <pivotArea type="origin" dataOnly="0" labelOnly="1" outline="0" fieldPosition="0"/>
    </format>
    <format dxfId="425">
      <pivotArea field="9" type="button" dataOnly="0" labelOnly="1" outline="0" axis="axisRow" fieldPosition="0"/>
    </format>
    <format dxfId="424">
      <pivotArea field="0" type="button" dataOnly="0" labelOnly="1" outline="0" axis="axisCol" fieldPosition="0"/>
    </format>
    <format dxfId="423">
      <pivotArea type="topRight" dataOnly="0" labelOnly="1" outline="0" fieldPosition="0"/>
    </format>
    <format dxfId="422">
      <pivotArea dataOnly="0" labelOnly="1" fieldPosition="0">
        <references count="1">
          <reference field="0" count="0"/>
        </references>
      </pivotArea>
    </format>
    <format dxfId="421">
      <pivotArea dataOnly="0" labelOnly="1" grandCol="1" outline="0"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Mitigations" updatedVersion="3" minRefreshableVersion="3" showCalcMbrs="0" useAutoFormatting="1" itemPrintTitles="1" createdVersion="3" indent="0" outline="1" outlineData="1" multipleFieldFilters="0">
  <location ref="H4:M10" firstHeaderRow="1" firstDataRow="2" firstDataCol="1" rowPageCount="1" colPageCount="1"/>
  <pivotFields count="10">
    <pivotField axis="axisPage" dataField="1" showAll="0">
      <items count="14">
        <item x="8"/>
        <item x="5"/>
        <item x="7"/>
        <item x="11"/>
        <item x="4"/>
        <item x="0"/>
        <item x="1"/>
        <item x="2"/>
        <item x="9"/>
        <item x="3"/>
        <item x="6"/>
        <item x="10"/>
        <item m="1" x="12"/>
        <item t="default"/>
      </items>
    </pivotField>
    <pivotField showAll="0"/>
    <pivotField showAll="0"/>
    <pivotField dataField="1" showAll="0"/>
    <pivotField dataField="1" showAll="0"/>
    <pivotField dataField="1" showAll="0"/>
    <pivotField showAll="0"/>
    <pivotField showAll="0"/>
    <pivotField showAll="0"/>
    <pivotField axis="axisRow" showAll="0">
      <items count="5">
        <item x="3"/>
        <item x="1"/>
        <item x="0"/>
        <item x="2"/>
        <item t="default"/>
      </items>
    </pivotField>
  </pivotFields>
  <rowFields count="1">
    <field x="9"/>
  </rowFields>
  <rowItems count="5">
    <i>
      <x/>
    </i>
    <i>
      <x v="1"/>
    </i>
    <i>
      <x v="2"/>
    </i>
    <i>
      <x v="3"/>
    </i>
    <i t="grand">
      <x/>
    </i>
  </rowItems>
  <colFields count="1">
    <field x="-2"/>
  </colFields>
  <colItems count="5">
    <i>
      <x/>
    </i>
    <i i="1">
      <x v="1"/>
    </i>
    <i i="2">
      <x v="2"/>
    </i>
    <i i="3">
      <x v="3"/>
    </i>
    <i i="4">
      <x v="4"/>
    </i>
  </colItems>
  <pageFields count="1">
    <pageField fld="0" hier="-1"/>
  </pageFields>
  <dataFields count="5">
    <dataField name="Interlocks Mitigation" fld="3" subtotal="count" baseField="0" baseItem="0"/>
    <dataField name="Design Mitigation" fld="4" subtotal="count" baseField="0" baseItem="0"/>
    <dataField name="Procedure Mitigation" fld="5" subtotal="count" baseField="0" baseItem="0"/>
    <dataField name="Total" fld="0" subtotal="count" baseField="0" baseItem="0"/>
    <dataField name="Percent" fld="0" subtotal="count" showDataAs="percentOfTotal" baseField="0" baseItem="0" numFmtId="10"/>
  </dataFields>
  <formats count="4">
    <format dxfId="430">
      <pivotArea field="-2" type="button" dataOnly="0" labelOnly="1" outline="0" axis="axisCol" fieldPosition="0"/>
    </format>
    <format dxfId="429">
      <pivotArea type="topRight" dataOnly="0" labelOnly="1" outline="0" fieldPosition="0"/>
    </format>
    <format dxfId="428">
      <pivotArea dataOnly="0" labelOnly="1" outline="0" fieldPosition="0">
        <references count="1">
          <reference field="4294967294" count="5">
            <x v="0"/>
            <x v="1"/>
            <x v="2"/>
            <x v="3"/>
            <x v="4"/>
          </reference>
        </references>
      </pivotArea>
    </format>
    <format dxfId="427">
      <pivotArea type="all" dataOnly="0" outline="0" fieldPosition="0"/>
    </format>
  </format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B4:F20" firstHeaderRow="1" firstDataRow="2" firstDataCol="1" rowPageCount="1" colPageCount="1"/>
  <pivotFields count="10">
    <pivotField axis="axisRow" showAll="0">
      <items count="14">
        <item x="8"/>
        <item x="5"/>
        <item x="7"/>
        <item x="11"/>
        <item sd="0" x="4"/>
        <item sd="0" x="0"/>
        <item x="1"/>
        <item x="2"/>
        <item x="9"/>
        <item x="3"/>
        <item x="6"/>
        <item x="10"/>
        <item m="1" x="12"/>
        <item t="default"/>
      </items>
    </pivotField>
    <pivotField showAll="0"/>
    <pivotField axis="axisRow" showAll="0">
      <items count="223">
        <item x="122"/>
        <item x="34"/>
        <item x="51"/>
        <item x="52"/>
        <item x="56"/>
        <item x="61"/>
        <item x="33"/>
        <item x="67"/>
        <item x="11"/>
        <item x="46"/>
        <item x="87"/>
        <item x="50"/>
        <item x="55"/>
        <item x="152"/>
        <item x="91"/>
        <item x="133"/>
        <item x="193"/>
        <item x="145"/>
        <item x="155"/>
        <item x="192"/>
        <item x="185"/>
        <item x="131"/>
        <item x="25"/>
        <item x="178"/>
        <item x="179"/>
        <item x="184"/>
        <item x="182"/>
        <item x="183"/>
        <item x="23"/>
        <item x="140"/>
        <item x="15"/>
        <item x="13"/>
        <item x="148"/>
        <item x="71"/>
        <item x="126"/>
        <item m="1" x="218"/>
        <item m="1" x="220"/>
        <item m="1" x="211"/>
        <item x="127"/>
        <item x="106"/>
        <item x="113"/>
        <item x="130"/>
        <item x="93"/>
        <item x="202"/>
        <item x="200"/>
        <item x="118"/>
        <item x="117"/>
        <item x="9"/>
        <item x="17"/>
        <item x="18"/>
        <item x="19"/>
        <item m="1" x="205"/>
        <item x="6"/>
        <item m="1" x="215"/>
        <item x="80"/>
        <item x="73"/>
        <item x="69"/>
        <item x="42"/>
        <item x="196"/>
        <item x="195"/>
        <item x="197"/>
        <item x="22"/>
        <item x="58"/>
        <item x="59"/>
        <item x="57"/>
        <item x="85"/>
        <item x="169"/>
        <item x="170"/>
        <item x="48"/>
        <item x="47"/>
        <item x="45"/>
        <item x="30"/>
        <item x="143"/>
        <item x="41"/>
        <item x="141"/>
        <item x="65"/>
        <item x="153"/>
        <item x="14"/>
        <item x="151"/>
        <item x="2"/>
        <item x="3"/>
        <item x="21"/>
        <item x="1"/>
        <item x="32"/>
        <item x="38"/>
        <item x="109"/>
        <item x="187"/>
        <item x="188"/>
        <item x="189"/>
        <item x="110"/>
        <item x="162"/>
        <item x="124"/>
        <item x="138"/>
        <item m="1" x="217"/>
        <item x="24"/>
        <item x="28"/>
        <item x="20"/>
        <item m="1" x="206"/>
        <item x="159"/>
        <item x="89"/>
        <item x="201"/>
        <item x="181"/>
        <item m="1" x="214"/>
        <item x="125"/>
        <item x="120"/>
        <item x="136"/>
        <item x="190"/>
        <item m="1" x="213"/>
        <item x="64"/>
        <item x="172"/>
        <item x="81"/>
        <item x="70"/>
        <item x="75"/>
        <item x="66"/>
        <item x="154"/>
        <item x="76"/>
        <item x="84"/>
        <item m="1" x="216"/>
        <item x="111"/>
        <item x="37"/>
        <item x="78"/>
        <item m="1" x="208"/>
        <item x="40"/>
        <item x="60"/>
        <item x="79"/>
        <item x="77"/>
        <item x="88"/>
        <item x="90"/>
        <item x="0"/>
        <item x="142"/>
        <item x="12"/>
        <item x="147"/>
        <item x="31"/>
        <item x="83"/>
        <item x="4"/>
        <item x="44"/>
        <item x="137"/>
        <item x="74"/>
        <item x="101"/>
        <item x="144"/>
        <item x="128"/>
        <item x="139"/>
        <item x="203"/>
        <item x="163"/>
        <item x="164"/>
        <item x="165"/>
        <item x="160"/>
        <item x="166"/>
        <item x="171"/>
        <item x="194"/>
        <item x="191"/>
        <item x="167"/>
        <item x="161"/>
        <item x="177"/>
        <item x="92"/>
        <item x="168"/>
        <item x="94"/>
        <item x="68"/>
        <item x="53"/>
        <item x="8"/>
        <item m="1" x="209"/>
        <item x="129"/>
        <item x="135"/>
        <item x="112"/>
        <item m="1" x="210"/>
        <item x="39"/>
        <item x="49"/>
        <item x="121"/>
        <item x="86"/>
        <item x="16"/>
        <item x="199"/>
        <item x="82"/>
        <item x="5"/>
        <item x="186"/>
        <item m="1" x="219"/>
        <item m="1" x="204"/>
        <item x="63"/>
        <item x="99"/>
        <item x="95"/>
        <item x="96"/>
        <item x="98"/>
        <item x="43"/>
        <item x="97"/>
        <item x="175"/>
        <item m="1" x="212"/>
        <item x="174"/>
        <item x="72"/>
        <item x="134"/>
        <item x="150"/>
        <item m="1" x="221"/>
        <item x="156"/>
        <item x="158"/>
        <item x="149"/>
        <item x="123"/>
        <item x="198"/>
        <item x="10"/>
        <item x="54"/>
        <item x="35"/>
        <item x="7"/>
        <item x="62"/>
        <item x="102"/>
        <item x="103"/>
        <item x="104"/>
        <item x="105"/>
        <item x="107"/>
        <item x="108"/>
        <item x="114"/>
        <item x="119"/>
        <item x="132"/>
        <item x="173"/>
        <item x="176"/>
        <item x="180"/>
        <item x="146"/>
        <item x="115"/>
        <item x="116"/>
        <item x="26"/>
        <item x="27"/>
        <item m="1" x="207"/>
        <item x="29"/>
        <item x="36"/>
        <item x="100"/>
        <item x="157"/>
        <item t="default"/>
      </items>
    </pivotField>
    <pivotField axis="axisPage" dataField="1" showAll="0">
      <items count="3">
        <item x="1"/>
        <item x="0"/>
        <item t="default"/>
      </items>
    </pivotField>
    <pivotField showAll="0"/>
    <pivotField showAll="0"/>
    <pivotField showAll="0"/>
    <pivotField showAll="0"/>
    <pivotField showAll="0"/>
    <pivotField axis="axisCol" showAll="0">
      <items count="5">
        <item x="3"/>
        <item x="1"/>
        <item x="0"/>
        <item x="2"/>
        <item t="default"/>
      </items>
    </pivotField>
  </pivotFields>
  <rowFields count="2">
    <field x="0"/>
    <field x="2"/>
  </rowFields>
  <rowItems count="15">
    <i>
      <x v="3"/>
    </i>
    <i r="1">
      <x v="16"/>
    </i>
    <i r="1">
      <x v="106"/>
    </i>
    <i>
      <x v="4"/>
    </i>
    <i>
      <x v="5"/>
    </i>
    <i>
      <x v="7"/>
    </i>
    <i r="1">
      <x v="176"/>
    </i>
    <i>
      <x v="10"/>
    </i>
    <i r="1">
      <x v="21"/>
    </i>
    <i r="1">
      <x v="90"/>
    </i>
    <i r="1">
      <x v="144"/>
    </i>
    <i r="1">
      <x v="212"/>
    </i>
    <i>
      <x v="11"/>
    </i>
    <i r="1">
      <x v="221"/>
    </i>
    <i t="grand">
      <x/>
    </i>
  </rowItems>
  <colFields count="1">
    <field x="9"/>
  </colFields>
  <colItems count="4">
    <i>
      <x v="1"/>
    </i>
    <i>
      <x v="2"/>
    </i>
    <i>
      <x v="3"/>
    </i>
    <i t="grand">
      <x/>
    </i>
  </colItems>
  <pageFields count="1">
    <pageField fld="3" item="0" hier="-1"/>
  </pageFields>
  <dataFields count="1">
    <dataField name="Count of Interlock" fld="3" subtotal="count" baseField="0" baseItem="0"/>
  </dataFields>
  <formats count="14">
    <format dxfId="444">
      <pivotArea outline="0" collapsedLevelsAreSubtotals="1" fieldPosition="0"/>
    </format>
    <format dxfId="443">
      <pivotArea dataOnly="0" labelOnly="1" fieldPosition="0">
        <references count="1">
          <reference field="9" count="3">
            <x v="1"/>
            <x v="2"/>
            <x v="3"/>
          </reference>
        </references>
      </pivotArea>
    </format>
    <format dxfId="442">
      <pivotArea dataOnly="0" labelOnly="1" grandCol="1" outline="0" fieldPosition="0"/>
    </format>
    <format dxfId="441">
      <pivotArea dataOnly="0" labelOnly="1" fieldPosition="0">
        <references count="1">
          <reference field="0" count="7">
            <x v="4"/>
            <x v="5"/>
            <x v="6"/>
            <x v="7"/>
            <x v="9"/>
            <x v="10"/>
            <x v="11"/>
          </reference>
        </references>
      </pivotArea>
    </format>
    <format dxfId="440">
      <pivotArea dataOnly="0" labelOnly="1" fieldPosition="0">
        <references count="2">
          <reference field="0" count="1" selected="0">
            <x v="3"/>
          </reference>
          <reference field="2" count="38">
            <x v="4"/>
            <x v="9"/>
            <x v="11"/>
            <x v="16"/>
            <x v="21"/>
            <x v="35"/>
            <x v="36"/>
            <x v="37"/>
            <x v="38"/>
            <x v="39"/>
            <x v="41"/>
            <x v="57"/>
            <x v="59"/>
            <x v="63"/>
            <x v="64"/>
            <x v="69"/>
            <x v="90"/>
            <x v="93"/>
            <x v="97"/>
            <x v="102"/>
            <x v="104"/>
            <x v="106"/>
            <x v="121"/>
            <x v="122"/>
            <x v="135"/>
            <x v="138"/>
            <x v="144"/>
            <x v="160"/>
            <x v="164"/>
            <x v="165"/>
            <x v="166"/>
            <x v="174"/>
            <x v="175"/>
            <x v="176"/>
            <x v="180"/>
            <x v="181"/>
            <x v="189"/>
            <x v="191"/>
          </reference>
        </references>
      </pivotArea>
    </format>
    <format dxfId="439">
      <pivotArea dataOnly="0" labelOnly="1" fieldPosition="0">
        <references count="2">
          <reference field="0" count="1" selected="0">
            <x v="3"/>
          </reference>
          <reference field="2" count="28">
            <x v="16"/>
            <x v="21"/>
            <x v="35"/>
            <x v="36"/>
            <x v="37"/>
            <x v="38"/>
            <x v="39"/>
            <x v="41"/>
            <x v="59"/>
            <x v="90"/>
            <x v="93"/>
            <x v="97"/>
            <x v="102"/>
            <x v="104"/>
            <x v="106"/>
            <x v="121"/>
            <x v="122"/>
            <x v="138"/>
            <x v="144"/>
            <x v="160"/>
            <x v="164"/>
            <x v="165"/>
            <x v="174"/>
            <x v="175"/>
            <x v="176"/>
            <x v="180"/>
            <x v="189"/>
            <x v="191"/>
          </reference>
        </references>
      </pivotArea>
    </format>
    <format dxfId="438">
      <pivotArea dataOnly="0" labelOnly="1" fieldPosition="0">
        <references count="1">
          <reference field="0" count="7">
            <x v="3"/>
            <x v="4"/>
            <x v="5"/>
            <x v="7"/>
            <x v="9"/>
            <x v="10"/>
            <x v="11"/>
          </reference>
        </references>
      </pivotArea>
    </format>
    <format dxfId="437">
      <pivotArea dataOnly="0" labelOnly="1" fieldPosition="0">
        <references count="2">
          <reference field="0" count="1" selected="0">
            <x v="3"/>
          </reference>
          <reference field="2" count="28">
            <x v="16"/>
            <x v="21"/>
            <x v="37"/>
            <x v="38"/>
            <x v="39"/>
            <x v="41"/>
            <x v="59"/>
            <x v="90"/>
            <x v="93"/>
            <x v="97"/>
            <x v="102"/>
            <x v="104"/>
            <x v="106"/>
            <x v="121"/>
            <x v="122"/>
            <x v="138"/>
            <x v="144"/>
            <x v="160"/>
            <x v="165"/>
            <x v="174"/>
            <x v="176"/>
            <x v="180"/>
            <x v="189"/>
            <x v="191"/>
            <x v="203"/>
            <x v="204"/>
            <x v="205"/>
            <x v="206"/>
          </reference>
        </references>
      </pivotArea>
    </format>
    <format dxfId="436">
      <pivotArea field="3" type="button" dataOnly="0" labelOnly="1" outline="0" axis="axisPage" fieldPosition="0"/>
    </format>
    <format dxfId="435">
      <pivotArea type="origin" dataOnly="0" labelOnly="1" outline="0" fieldPosition="0"/>
    </format>
    <format dxfId="434">
      <pivotArea field="0" type="button" dataOnly="0" labelOnly="1" outline="0" axis="axisRow" fieldPosition="0"/>
    </format>
    <format dxfId="433">
      <pivotArea dataOnly="0" labelOnly="1" fieldPosition="0">
        <references count="1">
          <reference field="0" count="6">
            <x v="3"/>
            <x v="4"/>
            <x v="5"/>
            <x v="7"/>
            <x v="10"/>
            <x v="11"/>
          </reference>
        </references>
      </pivotArea>
    </format>
    <format dxfId="432">
      <pivotArea dataOnly="0" labelOnly="1" grandRow="1" outline="0" fieldPosition="0"/>
    </format>
    <format dxfId="431">
      <pivotArea dataOnly="0" labelOnly="1" fieldPosition="0">
        <references count="2">
          <reference field="0" count="1" selected="0">
            <x v="3"/>
          </reference>
          <reference field="2" count="8">
            <x v="16"/>
            <x v="21"/>
            <x v="90"/>
            <x v="106"/>
            <x v="144"/>
            <x v="176"/>
            <x v="212"/>
            <x v="221"/>
          </reference>
        </references>
      </pivotArea>
    </format>
  </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C30" firstHeaderRow="1" firstDataRow="2" firstDataCol="1"/>
  <pivotFields count="15">
    <pivotField showAll="0"/>
    <pivotField axis="axisRow" showAll="0">
      <items count="14">
        <item x="12"/>
        <item x="8"/>
        <item x="5"/>
        <item x="7"/>
        <item x="11"/>
        <item x="4"/>
        <item x="0"/>
        <item x="1"/>
        <item x="2"/>
        <item x="9"/>
        <item x="3"/>
        <item x="6"/>
        <item x="10"/>
        <item t="default"/>
      </items>
    </pivotField>
    <pivotField showAll="0"/>
    <pivotField showAll="0"/>
    <pivotField showAll="0"/>
    <pivotField showAll="0"/>
    <pivotField showAll="0"/>
    <pivotField showAll="0"/>
    <pivotField showAll="0"/>
    <pivotField axis="axisCol" dataField="1" showAll="0">
      <items count="5">
        <item x="2"/>
        <item h="1" x="3"/>
        <item h="1" x="0"/>
        <item h="1" x="1"/>
        <item t="default"/>
      </items>
    </pivotField>
    <pivotField showAll="0"/>
    <pivotField showAll="0"/>
    <pivotField showAll="0"/>
    <pivotField showAll="0"/>
    <pivotField axis="axisRow" showAll="0">
      <items count="17">
        <item x="11"/>
        <item x="8"/>
        <item x="10"/>
        <item x="9"/>
        <item x="3"/>
        <item x="1"/>
        <item x="7"/>
        <item x="4"/>
        <item x="12"/>
        <item x="6"/>
        <item x="13"/>
        <item x="5"/>
        <item x="14"/>
        <item x="2"/>
        <item x="0"/>
        <item x="15"/>
        <item t="default"/>
      </items>
    </pivotField>
  </pivotFields>
  <rowFields count="2">
    <field x="1"/>
    <field x="14"/>
  </rowFields>
  <rowItems count="26">
    <i>
      <x/>
    </i>
    <i r="1">
      <x/>
    </i>
    <i r="1">
      <x v="5"/>
    </i>
    <i r="1">
      <x v="15"/>
    </i>
    <i>
      <x v="4"/>
    </i>
    <i r="1">
      <x/>
    </i>
    <i>
      <x v="5"/>
    </i>
    <i r="1">
      <x/>
    </i>
    <i r="1">
      <x v="8"/>
    </i>
    <i>
      <x v="6"/>
    </i>
    <i r="1">
      <x v="5"/>
    </i>
    <i>
      <x v="7"/>
    </i>
    <i r="1">
      <x v="4"/>
    </i>
    <i>
      <x v="8"/>
    </i>
    <i r="1">
      <x v="6"/>
    </i>
    <i r="1">
      <x v="7"/>
    </i>
    <i r="1">
      <x v="9"/>
    </i>
    <i r="1">
      <x v="11"/>
    </i>
    <i>
      <x v="10"/>
    </i>
    <i r="1">
      <x v="1"/>
    </i>
    <i r="1">
      <x v="2"/>
    </i>
    <i r="1">
      <x v="3"/>
    </i>
    <i>
      <x v="11"/>
    </i>
    <i r="1">
      <x/>
    </i>
    <i r="1">
      <x v="9"/>
    </i>
    <i t="grand">
      <x/>
    </i>
  </rowItems>
  <colFields count="1">
    <field x="9"/>
  </colFields>
  <colItems count="2">
    <i>
      <x/>
    </i>
    <i t="grand">
      <x/>
    </i>
  </colItems>
  <dataFields count="1">
    <dataField name="Count of RISK INDEX" fld="9" subtotal="count" baseField="0" baseItem="0"/>
  </dataField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39" firstHeaderRow="1" firstDataRow="1" firstDataCol="1" rowPageCount="1" colPageCount="1"/>
  <pivotFields count="15">
    <pivotField showAll="0"/>
    <pivotField axis="axisRow" showAll="0">
      <items count="14">
        <item x="12"/>
        <item x="8"/>
        <item x="5"/>
        <item x="7"/>
        <item x="11"/>
        <item x="4"/>
        <item x="0"/>
        <item x="1"/>
        <item x="2"/>
        <item x="9"/>
        <item x="3"/>
        <item x="6"/>
        <item x="10"/>
        <item t="default"/>
      </items>
    </pivotField>
    <pivotField showAll="0"/>
    <pivotField showAll="0"/>
    <pivotField axis="axisRow" showAll="0">
      <items count="229">
        <item x="30"/>
        <item x="56"/>
        <item x="61"/>
        <item x="66"/>
        <item x="72"/>
        <item x="11"/>
        <item x="51"/>
        <item x="92"/>
        <item x="55"/>
        <item x="164"/>
        <item x="96"/>
        <item x="144"/>
        <item x="206"/>
        <item x="156"/>
        <item x="167"/>
        <item x="205"/>
        <item x="198"/>
        <item x="137"/>
        <item x="193"/>
        <item x="14"/>
        <item x="18"/>
        <item x="190"/>
        <item x="20"/>
        <item x="17"/>
        <item x="8"/>
        <item x="191"/>
        <item x="197"/>
        <item x="195"/>
        <item x="196"/>
        <item x="31"/>
        <item x="32"/>
        <item x="27"/>
        <item x="138"/>
        <item x="151"/>
        <item x="16"/>
        <item x="22"/>
        <item x="23"/>
        <item x="13"/>
        <item x="160"/>
        <item x="76"/>
        <item x="132"/>
        <item x="119"/>
        <item x="112"/>
        <item x="133"/>
        <item x="120"/>
        <item x="111"/>
        <item x="118"/>
        <item x="136"/>
        <item x="215"/>
        <item x="213"/>
        <item x="123"/>
        <item x="122"/>
        <item x="98"/>
        <item x="39"/>
        <item x="19"/>
        <item x="46"/>
        <item x="15"/>
        <item x="26"/>
        <item x="7"/>
        <item x="6"/>
        <item x="225"/>
        <item x="74"/>
        <item x="124"/>
        <item x="47"/>
        <item x="209"/>
        <item x="208"/>
        <item x="210"/>
        <item x="63"/>
        <item x="64"/>
        <item x="62"/>
        <item x="90"/>
        <item x="181"/>
        <item x="182"/>
        <item x="50"/>
        <item x="53"/>
        <item x="52"/>
        <item x="154"/>
        <item x="152"/>
        <item x="70"/>
        <item x="165"/>
        <item x="157"/>
        <item x="163"/>
        <item x="2"/>
        <item x="3"/>
        <item x="45"/>
        <item x="29"/>
        <item x="34"/>
        <item x="226"/>
        <item x="12"/>
        <item x="38"/>
        <item x="1"/>
        <item x="42"/>
        <item x="36"/>
        <item x="211"/>
        <item x="114"/>
        <item x="200"/>
        <item x="201"/>
        <item x="202"/>
        <item x="115"/>
        <item x="174"/>
        <item x="149"/>
        <item x="143"/>
        <item x="127"/>
        <item x="28"/>
        <item x="57"/>
        <item x="171"/>
        <item x="214"/>
        <item x="194"/>
        <item x="131"/>
        <item x="125"/>
        <item x="147"/>
        <item x="203"/>
        <item x="67"/>
        <item x="107"/>
        <item x="185"/>
        <item x="69"/>
        <item x="184"/>
        <item x="86"/>
        <item x="75"/>
        <item x="80"/>
        <item x="71"/>
        <item x="166"/>
        <item x="81"/>
        <item x="89"/>
        <item x="60"/>
        <item x="116"/>
        <item x="83"/>
        <item x="105"/>
        <item x="65"/>
        <item x="84"/>
        <item x="82"/>
        <item x="93"/>
        <item x="58"/>
        <item x="95"/>
        <item x="0"/>
        <item x="153"/>
        <item x="159"/>
        <item x="41"/>
        <item x="88"/>
        <item x="4"/>
        <item x="49"/>
        <item x="148"/>
        <item x="79"/>
        <item x="106"/>
        <item x="224"/>
        <item x="24"/>
        <item x="155"/>
        <item x="150"/>
        <item x="175"/>
        <item x="85"/>
        <item x="78"/>
        <item x="134"/>
        <item x="140"/>
        <item x="40"/>
        <item x="176"/>
        <item x="177"/>
        <item x="172"/>
        <item x="178"/>
        <item x="183"/>
        <item x="207"/>
        <item x="204"/>
        <item x="216"/>
        <item x="179"/>
        <item x="141"/>
        <item x="142"/>
        <item x="130"/>
        <item x="173"/>
        <item x="33"/>
        <item x="94"/>
        <item x="189"/>
        <item x="97"/>
        <item x="180"/>
        <item x="99"/>
        <item x="218"/>
        <item x="73"/>
        <item x="9"/>
        <item x="135"/>
        <item x="146"/>
        <item x="117"/>
        <item x="113"/>
        <item x="54"/>
        <item x="126"/>
        <item x="91"/>
        <item x="212"/>
        <item x="87"/>
        <item x="25"/>
        <item x="5"/>
        <item x="199"/>
        <item x="110"/>
        <item x="158"/>
        <item x="68"/>
        <item x="169"/>
        <item x="104"/>
        <item x="100"/>
        <item x="101"/>
        <item x="103"/>
        <item x="48"/>
        <item x="102"/>
        <item x="139"/>
        <item x="109"/>
        <item x="187"/>
        <item x="192"/>
        <item x="188"/>
        <item x="186"/>
        <item x="108"/>
        <item x="77"/>
        <item x="35"/>
        <item x="145"/>
        <item m="1" x="227"/>
        <item x="128"/>
        <item x="162"/>
        <item x="121"/>
        <item x="168"/>
        <item x="170"/>
        <item x="161"/>
        <item x="221"/>
        <item x="222"/>
        <item x="129"/>
        <item x="223"/>
        <item x="10"/>
        <item x="217"/>
        <item x="37"/>
        <item x="219"/>
        <item x="43"/>
        <item x="21"/>
        <item x="59"/>
        <item x="44"/>
        <item x="220"/>
        <item t="default"/>
      </items>
    </pivotField>
    <pivotField showAll="0"/>
    <pivotField showAll="0"/>
    <pivotField showAll="0"/>
    <pivotField showAll="0"/>
    <pivotField axis="axisPage" dataField="1" showAll="0">
      <items count="5">
        <item x="2"/>
        <item x="3"/>
        <item x="0"/>
        <item x="1"/>
        <item t="default"/>
      </items>
    </pivotField>
    <pivotField showAll="0"/>
    <pivotField showAll="0"/>
    <pivotField showAll="0"/>
    <pivotField showAll="0"/>
    <pivotField showAll="0"/>
  </pivotFields>
  <rowFields count="2">
    <field x="1"/>
    <field x="4"/>
  </rowFields>
  <rowItems count="36">
    <i>
      <x/>
    </i>
    <i r="1">
      <x v="55"/>
    </i>
    <i r="1">
      <x v="215"/>
    </i>
    <i r="1">
      <x v="220"/>
    </i>
    <i r="1">
      <x v="227"/>
    </i>
    <i>
      <x v="4"/>
    </i>
    <i r="1">
      <x v="187"/>
    </i>
    <i>
      <x v="5"/>
    </i>
    <i r="1">
      <x v="32"/>
    </i>
    <i r="1">
      <x v="101"/>
    </i>
    <i r="1">
      <x v="151"/>
    </i>
    <i r="1">
      <x v="152"/>
    </i>
    <i r="1">
      <x v="163"/>
    </i>
    <i r="1">
      <x v="164"/>
    </i>
    <i r="1">
      <x v="198"/>
    </i>
    <i>
      <x v="6"/>
    </i>
    <i r="1">
      <x v="55"/>
    </i>
    <i>
      <x v="7"/>
    </i>
    <i r="1">
      <x v="112"/>
    </i>
    <i>
      <x v="8"/>
    </i>
    <i r="1">
      <x v="39"/>
    </i>
    <i r="1">
      <x v="78"/>
    </i>
    <i r="1">
      <x v="118"/>
    </i>
    <i r="1">
      <x v="122"/>
    </i>
    <i>
      <x v="10"/>
    </i>
    <i r="1">
      <x v="113"/>
    </i>
    <i r="1">
      <x v="199"/>
    </i>
    <i r="1">
      <x v="204"/>
    </i>
    <i>
      <x v="11"/>
    </i>
    <i r="1">
      <x v="18"/>
    </i>
    <i r="1">
      <x v="39"/>
    </i>
    <i r="1">
      <x v="148"/>
    </i>
    <i r="1">
      <x v="154"/>
    </i>
    <i r="1">
      <x v="155"/>
    </i>
    <i r="1">
      <x v="189"/>
    </i>
    <i t="grand">
      <x/>
    </i>
  </rowItems>
  <colItems count="1">
    <i/>
  </colItems>
  <pageFields count="1">
    <pageField fld="9" item="0" hier="-1"/>
  </pageFields>
  <dataFields count="1">
    <dataField name="Count of RISK INDEX" fld="9" subtotal="count" baseField="0" baseItem="0"/>
  </dataField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90" firstHeaderRow="1" firstDataRow="1" firstDataCol="1" rowPageCount="1" colPageCount="1"/>
  <pivotFields count="15">
    <pivotField showAll="0"/>
    <pivotField axis="axisRow" showAll="0">
      <items count="14">
        <item x="12"/>
        <item x="8"/>
        <item x="5"/>
        <item x="7"/>
        <item x="11"/>
        <item x="4"/>
        <item x="0"/>
        <item x="1"/>
        <item x="2"/>
        <item x="9"/>
        <item x="3"/>
        <item x="6"/>
        <item x="10"/>
        <item t="default"/>
      </items>
    </pivotField>
    <pivotField showAll="0"/>
    <pivotField showAll="0"/>
    <pivotField axis="axisRow" showAll="0">
      <items count="229">
        <item x="30"/>
        <item x="56"/>
        <item x="61"/>
        <item x="66"/>
        <item x="72"/>
        <item x="11"/>
        <item x="51"/>
        <item x="92"/>
        <item x="55"/>
        <item x="164"/>
        <item x="96"/>
        <item x="144"/>
        <item x="206"/>
        <item x="156"/>
        <item x="167"/>
        <item x="205"/>
        <item x="198"/>
        <item x="137"/>
        <item x="193"/>
        <item x="14"/>
        <item x="18"/>
        <item x="190"/>
        <item x="20"/>
        <item x="17"/>
        <item x="8"/>
        <item x="191"/>
        <item x="197"/>
        <item x="195"/>
        <item x="196"/>
        <item x="31"/>
        <item x="32"/>
        <item x="27"/>
        <item x="138"/>
        <item x="151"/>
        <item x="16"/>
        <item x="22"/>
        <item x="23"/>
        <item x="13"/>
        <item x="160"/>
        <item x="76"/>
        <item x="132"/>
        <item x="119"/>
        <item x="112"/>
        <item x="133"/>
        <item x="120"/>
        <item x="111"/>
        <item x="118"/>
        <item x="136"/>
        <item x="215"/>
        <item x="213"/>
        <item x="123"/>
        <item x="122"/>
        <item x="98"/>
        <item x="39"/>
        <item x="19"/>
        <item x="46"/>
        <item x="15"/>
        <item x="26"/>
        <item x="7"/>
        <item x="6"/>
        <item x="225"/>
        <item x="74"/>
        <item x="124"/>
        <item x="47"/>
        <item x="209"/>
        <item x="208"/>
        <item x="210"/>
        <item x="63"/>
        <item x="64"/>
        <item x="62"/>
        <item x="90"/>
        <item x="181"/>
        <item x="182"/>
        <item x="50"/>
        <item x="53"/>
        <item x="52"/>
        <item x="154"/>
        <item x="152"/>
        <item x="70"/>
        <item x="165"/>
        <item x="157"/>
        <item x="163"/>
        <item x="2"/>
        <item x="3"/>
        <item x="45"/>
        <item x="29"/>
        <item x="34"/>
        <item x="226"/>
        <item x="12"/>
        <item x="38"/>
        <item x="1"/>
        <item x="42"/>
        <item x="36"/>
        <item x="211"/>
        <item x="114"/>
        <item x="200"/>
        <item x="201"/>
        <item x="202"/>
        <item x="115"/>
        <item x="174"/>
        <item x="149"/>
        <item x="143"/>
        <item x="127"/>
        <item x="28"/>
        <item x="57"/>
        <item x="171"/>
        <item x="214"/>
        <item x="194"/>
        <item x="131"/>
        <item x="125"/>
        <item x="147"/>
        <item x="203"/>
        <item x="67"/>
        <item x="107"/>
        <item x="185"/>
        <item x="69"/>
        <item x="184"/>
        <item x="86"/>
        <item x="75"/>
        <item x="80"/>
        <item x="71"/>
        <item x="166"/>
        <item x="81"/>
        <item x="89"/>
        <item x="60"/>
        <item x="116"/>
        <item x="83"/>
        <item x="105"/>
        <item x="65"/>
        <item x="84"/>
        <item x="82"/>
        <item x="93"/>
        <item x="58"/>
        <item x="95"/>
        <item x="0"/>
        <item x="153"/>
        <item x="159"/>
        <item x="41"/>
        <item x="88"/>
        <item x="4"/>
        <item x="49"/>
        <item x="148"/>
        <item x="79"/>
        <item x="106"/>
        <item x="224"/>
        <item x="24"/>
        <item x="155"/>
        <item x="150"/>
        <item x="175"/>
        <item x="85"/>
        <item x="78"/>
        <item x="134"/>
        <item x="140"/>
        <item x="40"/>
        <item x="176"/>
        <item x="177"/>
        <item x="172"/>
        <item x="178"/>
        <item x="183"/>
        <item x="207"/>
        <item x="204"/>
        <item x="216"/>
        <item x="179"/>
        <item x="141"/>
        <item x="142"/>
        <item x="130"/>
        <item x="173"/>
        <item x="33"/>
        <item x="94"/>
        <item x="189"/>
        <item x="97"/>
        <item x="180"/>
        <item x="99"/>
        <item x="218"/>
        <item x="73"/>
        <item x="9"/>
        <item x="135"/>
        <item x="146"/>
        <item x="117"/>
        <item x="113"/>
        <item x="54"/>
        <item x="126"/>
        <item x="91"/>
        <item x="212"/>
        <item x="87"/>
        <item x="25"/>
        <item x="5"/>
        <item x="199"/>
        <item x="110"/>
        <item x="158"/>
        <item x="68"/>
        <item x="169"/>
        <item x="104"/>
        <item x="100"/>
        <item x="101"/>
        <item x="103"/>
        <item x="48"/>
        <item x="102"/>
        <item x="139"/>
        <item x="109"/>
        <item x="187"/>
        <item x="192"/>
        <item x="188"/>
        <item x="186"/>
        <item x="108"/>
        <item x="77"/>
        <item x="35"/>
        <item x="145"/>
        <item m="1" x="227"/>
        <item x="128"/>
        <item x="162"/>
        <item x="121"/>
        <item x="168"/>
        <item x="170"/>
        <item x="161"/>
        <item x="221"/>
        <item x="222"/>
        <item x="129"/>
        <item x="223"/>
        <item x="10"/>
        <item x="217"/>
        <item x="37"/>
        <item x="219"/>
        <item x="43"/>
        <item x="21"/>
        <item x="59"/>
        <item x="44"/>
        <item x="220"/>
        <item t="default"/>
      </items>
    </pivotField>
    <pivotField showAll="0"/>
    <pivotField showAll="0"/>
    <pivotField showAll="0"/>
    <pivotField showAll="0"/>
    <pivotField axis="axisPage" dataField="1" showAll="0">
      <items count="5">
        <item x="2"/>
        <item x="3"/>
        <item x="0"/>
        <item x="1"/>
        <item t="default"/>
      </items>
    </pivotField>
    <pivotField showAll="0"/>
    <pivotField showAll="0"/>
    <pivotField showAll="0"/>
    <pivotField showAll="0"/>
    <pivotField showAll="0"/>
  </pivotFields>
  <rowFields count="2">
    <field x="1"/>
    <field x="4"/>
  </rowFields>
  <rowItems count="87">
    <i>
      <x/>
    </i>
    <i r="1">
      <x v="55"/>
    </i>
    <i r="1">
      <x v="87"/>
    </i>
    <i r="1">
      <x v="144"/>
    </i>
    <i r="1">
      <x v="173"/>
    </i>
    <i r="1">
      <x v="216"/>
    </i>
    <i r="1">
      <x v="218"/>
    </i>
    <i>
      <x v="1"/>
    </i>
    <i r="1">
      <x v="14"/>
    </i>
    <i>
      <x v="3"/>
    </i>
    <i r="1">
      <x v="81"/>
    </i>
    <i>
      <x v="4"/>
    </i>
    <i r="1">
      <x v="12"/>
    </i>
    <i r="1">
      <x v="15"/>
    </i>
    <i r="1">
      <x v="16"/>
    </i>
    <i r="1">
      <x v="26"/>
    </i>
    <i r="1">
      <x v="49"/>
    </i>
    <i r="1">
      <x v="64"/>
    </i>
    <i r="1">
      <x v="65"/>
    </i>
    <i r="1">
      <x v="95"/>
    </i>
    <i r="1">
      <x v="106"/>
    </i>
    <i r="1">
      <x v="107"/>
    </i>
    <i r="1">
      <x v="111"/>
    </i>
    <i r="1">
      <x v="159"/>
    </i>
    <i r="1">
      <x v="160"/>
    </i>
    <i r="1">
      <x v="161"/>
    </i>
    <i>
      <x v="5"/>
    </i>
    <i r="1">
      <x v="17"/>
    </i>
    <i r="1">
      <x v="41"/>
    </i>
    <i r="1">
      <x v="44"/>
    </i>
    <i r="1">
      <x v="51"/>
    </i>
    <i r="1">
      <x v="98"/>
    </i>
    <i r="1">
      <x v="108"/>
    </i>
    <i r="1">
      <x v="125"/>
    </i>
    <i r="1">
      <x v="178"/>
    </i>
    <i r="1">
      <x v="217"/>
    </i>
    <i>
      <x v="6"/>
    </i>
    <i r="1">
      <x/>
    </i>
    <i r="1">
      <x v="23"/>
    </i>
    <i r="1">
      <x v="24"/>
    </i>
    <i r="1">
      <x v="31"/>
    </i>
    <i r="1">
      <x v="82"/>
    </i>
    <i r="1">
      <x v="84"/>
    </i>
    <i r="1">
      <x v="90"/>
    </i>
    <i r="1">
      <x v="92"/>
    </i>
    <i r="1">
      <x v="103"/>
    </i>
    <i r="1">
      <x v="153"/>
    </i>
    <i r="1">
      <x v="167"/>
    </i>
    <i r="1">
      <x v="175"/>
    </i>
    <i>
      <x v="7"/>
    </i>
    <i r="1">
      <x v="128"/>
    </i>
    <i>
      <x v="8"/>
    </i>
    <i r="1">
      <x v="61"/>
    </i>
    <i r="1">
      <x v="115"/>
    </i>
    <i r="1">
      <x v="126"/>
    </i>
    <i r="1">
      <x v="129"/>
    </i>
    <i r="1">
      <x v="130"/>
    </i>
    <i r="1">
      <x v="138"/>
    </i>
    <i r="1">
      <x v="149"/>
    </i>
    <i r="1">
      <x v="150"/>
    </i>
    <i r="1">
      <x v="184"/>
    </i>
    <i r="1">
      <x v="190"/>
    </i>
    <i r="1">
      <x v="205"/>
    </i>
    <i>
      <x v="9"/>
    </i>
    <i r="1">
      <x v="121"/>
    </i>
    <i>
      <x v="10"/>
    </i>
    <i r="1">
      <x v="193"/>
    </i>
    <i r="1">
      <x v="194"/>
    </i>
    <i>
      <x v="11"/>
    </i>
    <i r="1">
      <x v="21"/>
    </i>
    <i r="1">
      <x v="25"/>
    </i>
    <i r="1">
      <x v="38"/>
    </i>
    <i r="1">
      <x v="71"/>
    </i>
    <i r="1">
      <x v="79"/>
    </i>
    <i r="1">
      <x v="99"/>
    </i>
    <i r="1">
      <x v="114"/>
    </i>
    <i r="1">
      <x v="136"/>
    </i>
    <i r="1">
      <x v="156"/>
    </i>
    <i r="1">
      <x v="157"/>
    </i>
    <i r="1">
      <x v="158"/>
    </i>
    <i r="1">
      <x v="162"/>
    </i>
    <i r="1">
      <x v="166"/>
    </i>
    <i r="1">
      <x v="169"/>
    </i>
    <i r="1">
      <x v="171"/>
    </i>
    <i r="1">
      <x v="201"/>
    </i>
    <i r="1">
      <x v="203"/>
    </i>
    <i t="grand">
      <x/>
    </i>
  </rowItems>
  <colItems count="1">
    <i/>
  </colItems>
  <pageFields count="1">
    <pageField fld="9" item="3" hier="-1"/>
  </pageFields>
  <dataFields count="1">
    <dataField name="Count of RISK INDEX" fld="9" subtotal="count"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4.xml.rels><?xml version="1.0" encoding="UTF-8" standalone="yes"?>
<Relationships xmlns="http://schemas.openxmlformats.org/package/2006/relationships"><Relationship Id="rId8" Type="http://schemas.openxmlformats.org/officeDocument/2006/relationships/hyperlink" Target="https://s-igrafx.2a-net.intern/webcentral/VAAT/Dokumente/Regeln/AA_Sicherheitskonzept.docx?objid=2040" TargetMode="External"/><Relationship Id="rId13" Type="http://schemas.openxmlformats.org/officeDocument/2006/relationships/drawing" Target="../drawings/drawing4.xml"/><Relationship Id="rId18" Type="http://schemas.openxmlformats.org/officeDocument/2006/relationships/comments" Target="../comments2.xml"/><Relationship Id="rId3" Type="http://schemas.openxmlformats.org/officeDocument/2006/relationships/hyperlink" Target="http://www.globalnorm.net/" TargetMode="External"/><Relationship Id="rId7" Type="http://schemas.openxmlformats.org/officeDocument/2006/relationships/hyperlink" Target="https://s-igrafx.2a-net.intern/webcentral/VAAT/Dokumente/Regeln/AA_Sicherheitskonzept.docx?objid=2040" TargetMode="External"/><Relationship Id="rId12" Type="http://schemas.openxmlformats.org/officeDocument/2006/relationships/printerSettings" Target="../printerSettings/printerSettings30.bin"/><Relationship Id="rId17" Type="http://schemas.openxmlformats.org/officeDocument/2006/relationships/image" Target="../media/image2.emf"/><Relationship Id="rId2" Type="http://schemas.openxmlformats.org/officeDocument/2006/relationships/hyperlink" Target="https://s-igrafx.2a-net.intern/webcentral/VAAT/Dokumente/Regeln/AA_Sicherheitskonzept.docx?objid=2040" TargetMode="External"/><Relationship Id="rId16" Type="http://schemas.openxmlformats.org/officeDocument/2006/relationships/control" Target="../activeX/activeX1.xml"/><Relationship Id="rId1" Type="http://schemas.openxmlformats.org/officeDocument/2006/relationships/hyperlink" Target="https://s-igrafx.2a-net.intern/webcentral/VAAT/Dokumente/Regeln/AA_Sicherheitskonzept.docx?objid=2040" TargetMode="External"/><Relationship Id="rId6" Type="http://schemas.openxmlformats.org/officeDocument/2006/relationships/hyperlink" Target="http://www.globalnorm.net/" TargetMode="External"/><Relationship Id="rId11" Type="http://schemas.openxmlformats.org/officeDocument/2006/relationships/hyperlink" Target="https://s-igrafx.2a-net.intern/webcentral/VAAT/Dokumente/Regeln/AA%20-%20Arbeitsanweisungen/AA_Produktsicherheitskonzept.docx?objid=2040" TargetMode="External"/><Relationship Id="rId5" Type="http://schemas.openxmlformats.org/officeDocument/2006/relationships/hyperlink" Target="http://ce-richtlinien.eu/ce-richtlinien/" TargetMode="External"/><Relationship Id="rId15" Type="http://schemas.openxmlformats.org/officeDocument/2006/relationships/vmlDrawing" Target="../drawings/vmlDrawing3.vml"/><Relationship Id="rId10" Type="http://schemas.openxmlformats.org/officeDocument/2006/relationships/hyperlink" Target="https://s-igrafx.2a-net.intern/webcentral/VAAT/Dokumente/Regeln/AA_Sicherheitskonzept.docx?objid=2040" TargetMode="External"/><Relationship Id="rId4" Type="http://schemas.openxmlformats.org/officeDocument/2006/relationships/hyperlink" Target="http://www.globalnorm.net/" TargetMode="External"/><Relationship Id="rId9" Type="http://schemas.openxmlformats.org/officeDocument/2006/relationships/hyperlink" Target="https://s-igrafx.2a-net.intern/webcentral/VAAT/Dokumente/Regeln/AA%20-%20Arbeitsanweisungen/AA_Produktsicherheitskonzept.docx?objid=2040" TargetMode="External"/><Relationship Id="rId14"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8" Type="http://schemas.openxmlformats.org/officeDocument/2006/relationships/hyperlink" Target="https://s-igrafx.2a-net.intern/webcentral/VAAT/Dokumente/Regeln/AA_Sicherheitskonzept.docx?objid=2040" TargetMode="External"/><Relationship Id="rId13" Type="http://schemas.openxmlformats.org/officeDocument/2006/relationships/drawing" Target="../drawings/drawing6.xml"/><Relationship Id="rId18" Type="http://schemas.openxmlformats.org/officeDocument/2006/relationships/comments" Target="../comments4.xml"/><Relationship Id="rId3" Type="http://schemas.openxmlformats.org/officeDocument/2006/relationships/hyperlink" Target="http://www.globalnorm.net/" TargetMode="External"/><Relationship Id="rId7" Type="http://schemas.openxmlformats.org/officeDocument/2006/relationships/hyperlink" Target="https://s-igrafx.2a-net.intern/webcentral/VAAT/Dokumente/Regeln/AA%20-%20Arbeitsanweisungen/AA_Produktsicherheitskonzept.docx?objid=2040" TargetMode="External"/><Relationship Id="rId12" Type="http://schemas.openxmlformats.org/officeDocument/2006/relationships/printerSettings" Target="../printerSettings/printerSettings32.bin"/><Relationship Id="rId17" Type="http://schemas.openxmlformats.org/officeDocument/2006/relationships/image" Target="../media/image5.emf"/><Relationship Id="rId2" Type="http://schemas.openxmlformats.org/officeDocument/2006/relationships/hyperlink" Target="https://s-igrafx.2a-net.intern/webcentral/VAAT/Dokumente/Regeln/AA_Sicherheitskonzept.docx?objid=2040" TargetMode="External"/><Relationship Id="rId16" Type="http://schemas.openxmlformats.org/officeDocument/2006/relationships/control" Target="../activeX/activeX2.xml"/><Relationship Id="rId1" Type="http://schemas.openxmlformats.org/officeDocument/2006/relationships/hyperlink" Target="https://s-igrafx.2a-net.intern/webcentral/VAAT/Dokumente/Regeln/AA_Sicherheitskonzept.docx?objid=2040" TargetMode="External"/><Relationship Id="rId6" Type="http://schemas.openxmlformats.org/officeDocument/2006/relationships/hyperlink" Target="https://s-igrafx.2a-net.intern/webcentral/VAAT/Dokumente/Regeln/AA_Sicherheitskonzept.docx?objid=2040" TargetMode="External"/><Relationship Id="rId11" Type="http://schemas.openxmlformats.org/officeDocument/2006/relationships/hyperlink" Target="https://s-igrafx.2a-net.intern/webcentral/VAAT/Dokumente/Regeln/AA%20-%20Arbeitsanweisungen/AA_Produktsicherheitskonzept.docx?objid=2040" TargetMode="External"/><Relationship Id="rId5" Type="http://schemas.openxmlformats.org/officeDocument/2006/relationships/hyperlink" Target="https://s-igrafx.2a-net.intern/webcentral/VAAT/Dokumente/Regeln/AA_Sicherheitskonzept.docx?objid=2040" TargetMode="External"/><Relationship Id="rId15" Type="http://schemas.openxmlformats.org/officeDocument/2006/relationships/vmlDrawing" Target="../drawings/vmlDrawing6.vml"/><Relationship Id="rId10" Type="http://schemas.openxmlformats.org/officeDocument/2006/relationships/hyperlink" Target="http://www.globalnorm.net/" TargetMode="External"/><Relationship Id="rId4" Type="http://schemas.openxmlformats.org/officeDocument/2006/relationships/hyperlink" Target="http://www.globalnorm.net/" TargetMode="External"/><Relationship Id="rId9" Type="http://schemas.openxmlformats.org/officeDocument/2006/relationships/hyperlink" Target="http://ce-richtlinien.eu/ce-richtlinien/" TargetMode="External"/><Relationship Id="rId14"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4.xml"/><Relationship Id="rId7" Type="http://schemas.openxmlformats.org/officeDocument/2006/relationships/printerSettings" Target="../printerSettings/printerSettings4.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3.bin"/><Relationship Id="rId5" Type="http://schemas.openxmlformats.org/officeDocument/2006/relationships/printerSettings" Target="../printerSettings/printerSettings2.bin"/><Relationship Id="rId4"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printerSettings" Target="../printerSettings/printerSettings4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1.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32"/>
  <sheetViews>
    <sheetView showZeros="0" workbookViewId="0">
      <selection activeCell="B37" sqref="B37"/>
    </sheetView>
  </sheetViews>
  <sheetFormatPr defaultRowHeight="14.4" x14ac:dyDescent="0.3"/>
  <cols>
    <col min="1" max="1" width="4.5546875" customWidth="1"/>
    <col min="2" max="2" width="128.5546875" customWidth="1"/>
    <col min="3" max="3" width="16.44140625" customWidth="1"/>
    <col min="4" max="6" width="11.44140625" customWidth="1"/>
    <col min="7" max="7" width="5.44140625" customWidth="1"/>
    <col min="8" max="8" width="14.44140625" customWidth="1"/>
    <col min="9" max="9" width="14" customWidth="1"/>
    <col min="10" max="10" width="7" customWidth="1"/>
    <col min="11" max="12" width="11.44140625" bestFit="1" customWidth="1"/>
  </cols>
  <sheetData>
    <row r="2" spans="2:21" x14ac:dyDescent="0.3">
      <c r="B2" s="123" t="s">
        <v>359</v>
      </c>
      <c r="C2" t="s">
        <v>364</v>
      </c>
    </row>
    <row r="3" spans="2:21" x14ac:dyDescent="0.3">
      <c r="I3" s="128"/>
      <c r="J3" s="128"/>
      <c r="K3" s="128"/>
      <c r="L3" s="128"/>
      <c r="M3" s="128"/>
      <c r="N3" s="128"/>
    </row>
    <row r="4" spans="2:21" x14ac:dyDescent="0.3">
      <c r="B4" s="123" t="s">
        <v>472</v>
      </c>
      <c r="C4" s="123" t="s">
        <v>367</v>
      </c>
      <c r="I4" s="128"/>
      <c r="J4" s="128"/>
      <c r="K4" s="128"/>
      <c r="L4" s="128"/>
      <c r="M4" s="128"/>
      <c r="N4" s="128"/>
    </row>
    <row r="5" spans="2:21" x14ac:dyDescent="0.3">
      <c r="B5" s="123" t="s">
        <v>365</v>
      </c>
      <c r="C5" t="s">
        <v>364</v>
      </c>
      <c r="D5" s="152" t="s">
        <v>366</v>
      </c>
      <c r="H5" s="124"/>
      <c r="I5" s="125"/>
      <c r="J5" s="125"/>
      <c r="K5" s="125"/>
      <c r="L5" s="125"/>
      <c r="M5" s="125"/>
      <c r="N5" s="129"/>
    </row>
    <row r="6" spans="2:21" x14ac:dyDescent="0.3">
      <c r="B6" s="124" t="s">
        <v>321</v>
      </c>
      <c r="C6" s="132">
        <v>2</v>
      </c>
      <c r="D6" s="132">
        <v>2</v>
      </c>
      <c r="H6" s="124"/>
      <c r="I6" s="125"/>
      <c r="J6" s="125"/>
      <c r="K6" s="125"/>
      <c r="L6" s="125"/>
      <c r="M6" s="125"/>
      <c r="N6" s="129"/>
      <c r="Q6" t="s">
        <v>471</v>
      </c>
    </row>
    <row r="7" spans="2:21" x14ac:dyDescent="0.3">
      <c r="B7" s="136" t="s">
        <v>195</v>
      </c>
      <c r="C7" s="132">
        <v>1</v>
      </c>
      <c r="D7" s="132">
        <v>1</v>
      </c>
      <c r="H7" s="124"/>
      <c r="I7" s="125"/>
      <c r="J7" s="125"/>
      <c r="K7" s="125"/>
      <c r="L7" s="125"/>
      <c r="M7" s="125"/>
      <c r="N7" s="129"/>
    </row>
    <row r="8" spans="2:21" x14ac:dyDescent="0.3">
      <c r="B8" s="137" t="s">
        <v>171</v>
      </c>
      <c r="C8" s="132">
        <v>1</v>
      </c>
      <c r="D8" s="132">
        <v>1</v>
      </c>
      <c r="H8" s="124"/>
      <c r="I8" s="125"/>
      <c r="J8" s="125"/>
      <c r="K8" s="125"/>
      <c r="L8" s="125"/>
      <c r="M8" s="125"/>
      <c r="N8" s="129"/>
    </row>
    <row r="9" spans="2:21" x14ac:dyDescent="0.3">
      <c r="B9" s="136" t="s">
        <v>194</v>
      </c>
      <c r="C9" s="132">
        <v>1</v>
      </c>
      <c r="D9" s="132">
        <v>1</v>
      </c>
      <c r="H9" s="124"/>
      <c r="I9" s="125"/>
      <c r="J9" s="125"/>
      <c r="K9" s="125"/>
      <c r="L9" s="125"/>
      <c r="M9" s="125"/>
      <c r="N9" s="129"/>
    </row>
    <row r="10" spans="2:21" x14ac:dyDescent="0.3">
      <c r="B10" s="137" t="s">
        <v>238</v>
      </c>
      <c r="C10" s="132">
        <v>1</v>
      </c>
      <c r="D10" s="132">
        <v>1</v>
      </c>
    </row>
    <row r="11" spans="2:21" x14ac:dyDescent="0.3">
      <c r="B11" s="124" t="s">
        <v>353</v>
      </c>
      <c r="C11" s="132">
        <v>1</v>
      </c>
      <c r="D11" s="132">
        <v>1</v>
      </c>
    </row>
    <row r="12" spans="2:21" x14ac:dyDescent="0.3">
      <c r="B12" s="136" t="s">
        <v>196</v>
      </c>
      <c r="C12" s="132">
        <v>1</v>
      </c>
      <c r="D12" s="132">
        <v>1</v>
      </c>
    </row>
    <row r="13" spans="2:21" x14ac:dyDescent="0.3">
      <c r="B13" s="137" t="s">
        <v>171</v>
      </c>
      <c r="C13" s="132">
        <v>1</v>
      </c>
      <c r="D13" s="132">
        <v>1</v>
      </c>
      <c r="H13" s="128"/>
      <c r="I13" s="128"/>
      <c r="J13" s="128"/>
      <c r="K13" s="128"/>
      <c r="L13" s="128"/>
      <c r="M13" s="128"/>
      <c r="N13" s="128"/>
      <c r="O13" s="128"/>
      <c r="P13" s="128"/>
      <c r="Q13" s="128"/>
      <c r="R13" s="128"/>
      <c r="S13" s="128"/>
      <c r="T13" s="128"/>
      <c r="U13" s="128"/>
    </row>
    <row r="14" spans="2:21" x14ac:dyDescent="0.3">
      <c r="B14" s="124" t="s">
        <v>133</v>
      </c>
      <c r="C14" s="132">
        <v>1</v>
      </c>
      <c r="D14" s="132">
        <v>1</v>
      </c>
      <c r="H14" s="128"/>
      <c r="I14" s="128"/>
      <c r="J14" s="128"/>
      <c r="K14" s="128"/>
      <c r="L14" s="128"/>
      <c r="M14" s="128"/>
      <c r="N14" s="128"/>
      <c r="O14" s="128"/>
      <c r="P14" s="128"/>
      <c r="Q14" s="128"/>
      <c r="R14" s="128"/>
      <c r="S14" s="128"/>
      <c r="T14" s="128"/>
      <c r="U14" s="128"/>
    </row>
    <row r="15" spans="2:21" x14ac:dyDescent="0.3">
      <c r="B15" s="136" t="s">
        <v>196</v>
      </c>
      <c r="C15" s="132">
        <v>1</v>
      </c>
      <c r="D15" s="132">
        <v>1</v>
      </c>
      <c r="H15" s="124"/>
      <c r="I15" s="125"/>
      <c r="J15" s="125"/>
      <c r="K15" s="125"/>
      <c r="L15" s="125"/>
      <c r="M15" s="125"/>
      <c r="N15" s="125"/>
      <c r="O15" s="125"/>
      <c r="P15" s="125"/>
      <c r="Q15" s="125"/>
      <c r="R15" s="125"/>
      <c r="S15" s="125"/>
      <c r="T15" s="125"/>
      <c r="U15" s="125"/>
    </row>
    <row r="16" spans="2:21" x14ac:dyDescent="0.3">
      <c r="B16" s="137" t="s">
        <v>192</v>
      </c>
      <c r="C16" s="132">
        <v>1</v>
      </c>
      <c r="D16" s="132">
        <v>1</v>
      </c>
      <c r="H16" s="124"/>
      <c r="I16" s="125"/>
      <c r="J16" s="125"/>
      <c r="K16" s="125"/>
      <c r="L16" s="125"/>
      <c r="M16" s="125"/>
      <c r="N16" s="125"/>
      <c r="O16" s="125"/>
      <c r="P16" s="125"/>
      <c r="Q16" s="125"/>
      <c r="R16" s="125"/>
      <c r="S16" s="125"/>
      <c r="T16" s="125"/>
      <c r="U16" s="125"/>
    </row>
    <row r="17" spans="2:21" x14ac:dyDescent="0.3">
      <c r="B17" s="124" t="s">
        <v>309</v>
      </c>
      <c r="C17" s="132">
        <v>1</v>
      </c>
      <c r="D17" s="132">
        <v>1</v>
      </c>
      <c r="H17" s="124"/>
      <c r="I17" s="125"/>
      <c r="J17" s="125"/>
      <c r="K17" s="125"/>
      <c r="L17" s="125"/>
      <c r="M17" s="125"/>
      <c r="N17" s="125"/>
      <c r="O17" s="125"/>
      <c r="P17" s="125"/>
      <c r="Q17" s="125"/>
      <c r="R17" s="125"/>
      <c r="S17" s="125"/>
      <c r="T17" s="125"/>
      <c r="U17" s="125"/>
    </row>
    <row r="18" spans="2:21" x14ac:dyDescent="0.3">
      <c r="B18" s="136" t="s">
        <v>194</v>
      </c>
      <c r="C18" s="132">
        <v>1</v>
      </c>
      <c r="D18" s="132">
        <v>1</v>
      </c>
      <c r="H18" s="124"/>
      <c r="I18" s="125"/>
      <c r="J18" s="125"/>
      <c r="K18" s="125"/>
      <c r="L18" s="125"/>
      <c r="M18" s="125"/>
      <c r="N18" s="125"/>
      <c r="O18" s="125"/>
      <c r="P18" s="125"/>
      <c r="Q18" s="125"/>
      <c r="R18" s="125"/>
      <c r="S18" s="125"/>
      <c r="T18" s="125"/>
      <c r="U18" s="125"/>
    </row>
    <row r="19" spans="2:21" x14ac:dyDescent="0.3">
      <c r="B19" s="137" t="s">
        <v>238</v>
      </c>
      <c r="C19" s="132">
        <v>1</v>
      </c>
      <c r="D19" s="132">
        <v>1</v>
      </c>
      <c r="H19" s="124"/>
      <c r="I19" s="125"/>
      <c r="J19" s="125"/>
      <c r="K19" s="125"/>
      <c r="L19" s="125"/>
      <c r="M19" s="125"/>
      <c r="N19" s="125"/>
      <c r="O19" s="125"/>
      <c r="P19" s="125"/>
      <c r="Q19" s="125"/>
      <c r="R19" s="125"/>
      <c r="S19" s="125"/>
      <c r="T19" s="125"/>
      <c r="U19" s="125"/>
    </row>
    <row r="20" spans="2:21" x14ac:dyDescent="0.3">
      <c r="B20" s="124" t="s">
        <v>224</v>
      </c>
      <c r="C20" s="132">
        <v>1</v>
      </c>
      <c r="D20" s="132">
        <v>1</v>
      </c>
    </row>
    <row r="21" spans="2:21" x14ac:dyDescent="0.3">
      <c r="B21" s="136" t="s">
        <v>195</v>
      </c>
      <c r="C21" s="132">
        <v>1</v>
      </c>
      <c r="D21" s="132">
        <v>1</v>
      </c>
    </row>
    <row r="22" spans="2:21" x14ac:dyDescent="0.3">
      <c r="B22" s="137" t="s">
        <v>221</v>
      </c>
      <c r="C22" s="132">
        <v>1</v>
      </c>
      <c r="D22" s="132">
        <v>1</v>
      </c>
    </row>
    <row r="23" spans="2:21" x14ac:dyDescent="0.3">
      <c r="B23" s="124" t="s">
        <v>501</v>
      </c>
      <c r="C23" s="132">
        <v>1</v>
      </c>
      <c r="D23" s="132">
        <v>1</v>
      </c>
    </row>
    <row r="24" spans="2:21" x14ac:dyDescent="0.3">
      <c r="B24" s="136" t="s">
        <v>195</v>
      </c>
      <c r="C24" s="132">
        <v>1</v>
      </c>
      <c r="D24" s="132">
        <v>1</v>
      </c>
    </row>
    <row r="25" spans="2:21" x14ac:dyDescent="0.3">
      <c r="B25" s="137" t="s">
        <v>171</v>
      </c>
      <c r="C25" s="132">
        <v>1</v>
      </c>
      <c r="D25" s="132">
        <v>1</v>
      </c>
    </row>
    <row r="26" spans="2:21" x14ac:dyDescent="0.3">
      <c r="B26" s="124" t="s">
        <v>503</v>
      </c>
      <c r="C26" s="132">
        <v>1</v>
      </c>
      <c r="D26" s="132">
        <v>1</v>
      </c>
    </row>
    <row r="27" spans="2:21" x14ac:dyDescent="0.3">
      <c r="B27" s="136" t="s">
        <v>195</v>
      </c>
      <c r="C27" s="132">
        <v>1</v>
      </c>
      <c r="D27" s="132">
        <v>1</v>
      </c>
    </row>
    <row r="28" spans="2:21" x14ac:dyDescent="0.3">
      <c r="B28" s="137" t="s">
        <v>192</v>
      </c>
      <c r="C28" s="132">
        <v>1</v>
      </c>
      <c r="D28" s="132">
        <v>1</v>
      </c>
    </row>
    <row r="29" spans="2:21" x14ac:dyDescent="0.3">
      <c r="B29" s="124" t="s">
        <v>506</v>
      </c>
      <c r="C29" s="132">
        <v>1</v>
      </c>
      <c r="D29" s="132">
        <v>1</v>
      </c>
    </row>
    <row r="30" spans="2:21" x14ac:dyDescent="0.3">
      <c r="B30" s="136" t="s">
        <v>196</v>
      </c>
      <c r="C30" s="132">
        <v>1</v>
      </c>
      <c r="D30" s="132">
        <v>1</v>
      </c>
    </row>
    <row r="31" spans="2:21" x14ac:dyDescent="0.3">
      <c r="B31" s="137" t="s">
        <v>293</v>
      </c>
      <c r="C31" s="132">
        <v>1</v>
      </c>
      <c r="D31" s="132">
        <v>1</v>
      </c>
    </row>
    <row r="32" spans="2:21" x14ac:dyDescent="0.3">
      <c r="B32" s="124" t="s">
        <v>366</v>
      </c>
      <c r="C32" s="132">
        <v>9</v>
      </c>
      <c r="D32" s="132">
        <v>9</v>
      </c>
    </row>
  </sheetData>
  <customSheetViews>
    <customSheetView guid="{F303A4F1-407D-4D90-8001-6BD66E901407}" zeroValues="0">
      <selection activeCell="B37" sqref="B37"/>
      <pageMargins left="0.7" right="0.7" top="0.75" bottom="0.75" header="0.3" footer="0.3"/>
    </customSheetView>
    <customSheetView guid="{47023082-66C0-4F7B-8463-547DD0FD8156}" zeroValues="0">
      <selection activeCell="B37" sqref="B37"/>
      <pageMargins left="0.7" right="0.7" top="0.75" bottom="0.75" header="0.3" footer="0.3"/>
    </customSheetView>
    <customSheetView guid="{C038A17F-6E16-40FA-94C4-C33FA9628714}" zeroValues="0">
      <selection activeCell="B37" sqref="B37"/>
      <pageMargins left="0.7" right="0.7" top="0.75" bottom="0.75" header="0.3" footer="0.3"/>
    </customSheetView>
    <customSheetView guid="{A78C0979-9BC8-4B25-B49C-6C9D156FE6DA}" zeroValues="0">
      <selection activeCell="B37" sqref="B37"/>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26"/>
  <sheetViews>
    <sheetView topLeftCell="A28" zoomScaleNormal="100" workbookViewId="0">
      <selection activeCell="M13" sqref="M13"/>
    </sheetView>
  </sheetViews>
  <sheetFormatPr defaultRowHeight="14.4" x14ac:dyDescent="0.3"/>
  <cols>
    <col min="1" max="1" width="5.44140625" style="8" customWidth="1"/>
    <col min="2" max="2" width="8.44140625" style="8" bestFit="1" customWidth="1"/>
    <col min="3" max="3" width="25.5546875" style="8" bestFit="1" customWidth="1"/>
    <col min="4" max="4" width="12.88671875" style="8" bestFit="1" customWidth="1"/>
    <col min="5" max="5" width="34.44140625" style="8" bestFit="1" customWidth="1"/>
    <col min="6" max="6" width="24.44140625" style="8" customWidth="1"/>
    <col min="7" max="7" width="25.44140625" style="8" customWidth="1"/>
    <col min="8" max="8" width="74.44140625" style="8" customWidth="1"/>
    <col min="9" max="9" width="8.5546875" style="8" customWidth="1"/>
    <col min="10" max="10" width="12" style="8" customWidth="1"/>
    <col min="11" max="11" width="11.44140625" style="8" customWidth="1"/>
    <col min="12" max="12" width="6.5546875" style="8" bestFit="1" customWidth="1"/>
    <col min="13" max="13" width="10.5546875" style="8" bestFit="1" customWidth="1"/>
    <col min="14" max="14" width="101.44140625" style="8" bestFit="1" customWidth="1"/>
    <col min="15" max="18" width="9.44140625" style="8" customWidth="1"/>
    <col min="19" max="19" width="11" style="8" customWidth="1"/>
    <col min="20" max="20" width="9.5546875" style="8" customWidth="1"/>
    <col min="21" max="21" width="6.5546875" style="8" customWidth="1"/>
    <col min="22" max="22" width="10.5546875" style="8" customWidth="1"/>
    <col min="23" max="23" width="13.5546875" style="8" customWidth="1"/>
    <col min="24" max="24" width="7.5546875" style="8" bestFit="1" customWidth="1"/>
    <col min="25" max="25" width="11.5546875" style="8" bestFit="1" customWidth="1"/>
    <col min="26" max="26" width="10.88671875" style="8" bestFit="1" customWidth="1"/>
    <col min="27" max="261" width="9.109375" style="8"/>
    <col min="262" max="262" width="7.5546875" style="8" bestFit="1" customWidth="1"/>
    <col min="263" max="263" width="25.5546875" style="8" bestFit="1" customWidth="1"/>
    <col min="264" max="264" width="12.88671875" style="8" bestFit="1" customWidth="1"/>
    <col min="265" max="265" width="26.88671875" style="8" customWidth="1"/>
    <col min="266" max="266" width="18.5546875" style="8" bestFit="1" customWidth="1"/>
    <col min="267" max="267" width="26.109375" style="8" customWidth="1"/>
    <col min="268" max="268" width="71.44140625" style="8" bestFit="1" customWidth="1"/>
    <col min="269" max="269" width="8.5546875" style="8" bestFit="1" customWidth="1"/>
    <col min="270" max="270" width="12" style="8" customWidth="1"/>
    <col min="271" max="271" width="11.44140625" style="8" customWidth="1"/>
    <col min="272" max="272" width="6.5546875" style="8" bestFit="1" customWidth="1"/>
    <col min="273" max="273" width="10.5546875" style="8" bestFit="1" customWidth="1"/>
    <col min="274" max="274" width="102" style="8" bestFit="1" customWidth="1"/>
    <col min="275" max="275" width="11" style="8" bestFit="1" customWidth="1"/>
    <col min="276" max="276" width="9.5546875" style="8" bestFit="1" customWidth="1"/>
    <col min="277" max="277" width="6.5546875" style="8" bestFit="1" customWidth="1"/>
    <col min="278" max="278" width="10.5546875" style="8" bestFit="1" customWidth="1"/>
    <col min="279" max="279" width="14.109375" style="8" customWidth="1"/>
    <col min="280" max="280" width="7.5546875" style="8" bestFit="1" customWidth="1"/>
    <col min="281" max="281" width="11.5546875" style="8" bestFit="1" customWidth="1"/>
    <col min="282" max="282" width="10.88671875" style="8" bestFit="1" customWidth="1"/>
    <col min="283" max="517" width="9.109375" style="8"/>
    <col min="518" max="518" width="7.5546875" style="8" bestFit="1" customWidth="1"/>
    <col min="519" max="519" width="25.5546875" style="8" bestFit="1" customWidth="1"/>
    <col min="520" max="520" width="12.88671875" style="8" bestFit="1" customWidth="1"/>
    <col min="521" max="521" width="26.88671875" style="8" customWidth="1"/>
    <col min="522" max="522" width="18.5546875" style="8" bestFit="1" customWidth="1"/>
    <col min="523" max="523" width="26.109375" style="8" customWidth="1"/>
    <col min="524" max="524" width="71.44140625" style="8" bestFit="1" customWidth="1"/>
    <col min="525" max="525" width="8.5546875" style="8" bestFit="1" customWidth="1"/>
    <col min="526" max="526" width="12" style="8" customWidth="1"/>
    <col min="527" max="527" width="11.44140625" style="8" customWidth="1"/>
    <col min="528" max="528" width="6.5546875" style="8" bestFit="1" customWidth="1"/>
    <col min="529" max="529" width="10.5546875" style="8" bestFit="1" customWidth="1"/>
    <col min="530" max="530" width="102" style="8" bestFit="1" customWidth="1"/>
    <col min="531" max="531" width="11" style="8" bestFit="1" customWidth="1"/>
    <col min="532" max="532" width="9.5546875" style="8" bestFit="1" customWidth="1"/>
    <col min="533" max="533" width="6.5546875" style="8" bestFit="1" customWidth="1"/>
    <col min="534" max="534" width="10.5546875" style="8" bestFit="1" customWidth="1"/>
    <col min="535" max="535" width="14.109375" style="8" customWidth="1"/>
    <col min="536" max="536" width="7.5546875" style="8" bestFit="1" customWidth="1"/>
    <col min="537" max="537" width="11.5546875" style="8" bestFit="1" customWidth="1"/>
    <col min="538" max="538" width="10.88671875" style="8" bestFit="1" customWidth="1"/>
    <col min="539" max="773" width="9.109375" style="8"/>
    <col min="774" max="774" width="7.5546875" style="8" bestFit="1" customWidth="1"/>
    <col min="775" max="775" width="25.5546875" style="8" bestFit="1" customWidth="1"/>
    <col min="776" max="776" width="12.88671875" style="8" bestFit="1" customWidth="1"/>
    <col min="777" max="777" width="26.88671875" style="8" customWidth="1"/>
    <col min="778" max="778" width="18.5546875" style="8" bestFit="1" customWidth="1"/>
    <col min="779" max="779" width="26.109375" style="8" customWidth="1"/>
    <col min="780" max="780" width="71.44140625" style="8" bestFit="1" customWidth="1"/>
    <col min="781" max="781" width="8.5546875" style="8" bestFit="1" customWidth="1"/>
    <col min="782" max="782" width="12" style="8" customWidth="1"/>
    <col min="783" max="783" width="11.44140625" style="8" customWidth="1"/>
    <col min="784" max="784" width="6.5546875" style="8" bestFit="1" customWidth="1"/>
    <col min="785" max="785" width="10.5546875" style="8" bestFit="1" customWidth="1"/>
    <col min="786" max="786" width="102" style="8" bestFit="1" customWidth="1"/>
    <col min="787" max="787" width="11" style="8" bestFit="1" customWidth="1"/>
    <col min="788" max="788" width="9.5546875" style="8" bestFit="1" customWidth="1"/>
    <col min="789" max="789" width="6.5546875" style="8" bestFit="1" customWidth="1"/>
    <col min="790" max="790" width="10.5546875" style="8" bestFit="1" customWidth="1"/>
    <col min="791" max="791" width="14.109375" style="8" customWidth="1"/>
    <col min="792" max="792" width="7.5546875" style="8" bestFit="1" customWidth="1"/>
    <col min="793" max="793" width="11.5546875" style="8" bestFit="1" customWidth="1"/>
    <col min="794" max="794" width="10.88671875" style="8" bestFit="1" customWidth="1"/>
    <col min="795" max="1029" width="9.109375" style="8"/>
    <col min="1030" max="1030" width="7.5546875" style="8" bestFit="1" customWidth="1"/>
    <col min="1031" max="1031" width="25.5546875" style="8" bestFit="1" customWidth="1"/>
    <col min="1032" max="1032" width="12.88671875" style="8" bestFit="1" customWidth="1"/>
    <col min="1033" max="1033" width="26.88671875" style="8" customWidth="1"/>
    <col min="1034" max="1034" width="18.5546875" style="8" bestFit="1" customWidth="1"/>
    <col min="1035" max="1035" width="26.109375" style="8" customWidth="1"/>
    <col min="1036" max="1036" width="71.44140625" style="8" bestFit="1" customWidth="1"/>
    <col min="1037" max="1037" width="8.5546875" style="8" bestFit="1" customWidth="1"/>
    <col min="1038" max="1038" width="12" style="8" customWidth="1"/>
    <col min="1039" max="1039" width="11.44140625" style="8" customWidth="1"/>
    <col min="1040" max="1040" width="6.5546875" style="8" bestFit="1" customWidth="1"/>
    <col min="1041" max="1041" width="10.5546875" style="8" bestFit="1" customWidth="1"/>
    <col min="1042" max="1042" width="102" style="8" bestFit="1" customWidth="1"/>
    <col min="1043" max="1043" width="11" style="8" bestFit="1" customWidth="1"/>
    <col min="1044" max="1044" width="9.5546875" style="8" bestFit="1" customWidth="1"/>
    <col min="1045" max="1045" width="6.5546875" style="8" bestFit="1" customWidth="1"/>
    <col min="1046" max="1046" width="10.5546875" style="8" bestFit="1" customWidth="1"/>
    <col min="1047" max="1047" width="14.109375" style="8" customWidth="1"/>
    <col min="1048" max="1048" width="7.5546875" style="8" bestFit="1" customWidth="1"/>
    <col min="1049" max="1049" width="11.5546875" style="8" bestFit="1" customWidth="1"/>
    <col min="1050" max="1050" width="10.88671875" style="8" bestFit="1" customWidth="1"/>
    <col min="1051" max="1285" width="9.109375" style="8"/>
    <col min="1286" max="1286" width="7.5546875" style="8" bestFit="1" customWidth="1"/>
    <col min="1287" max="1287" width="25.5546875" style="8" bestFit="1" customWidth="1"/>
    <col min="1288" max="1288" width="12.88671875" style="8" bestFit="1" customWidth="1"/>
    <col min="1289" max="1289" width="26.88671875" style="8" customWidth="1"/>
    <col min="1290" max="1290" width="18.5546875" style="8" bestFit="1" customWidth="1"/>
    <col min="1291" max="1291" width="26.109375" style="8" customWidth="1"/>
    <col min="1292" max="1292" width="71.44140625" style="8" bestFit="1" customWidth="1"/>
    <col min="1293" max="1293" width="8.5546875" style="8" bestFit="1" customWidth="1"/>
    <col min="1294" max="1294" width="12" style="8" customWidth="1"/>
    <col min="1295" max="1295" width="11.44140625" style="8" customWidth="1"/>
    <col min="1296" max="1296" width="6.5546875" style="8" bestFit="1" customWidth="1"/>
    <col min="1297" max="1297" width="10.5546875" style="8" bestFit="1" customWidth="1"/>
    <col min="1298" max="1298" width="102" style="8" bestFit="1" customWidth="1"/>
    <col min="1299" max="1299" width="11" style="8" bestFit="1" customWidth="1"/>
    <col min="1300" max="1300" width="9.5546875" style="8" bestFit="1" customWidth="1"/>
    <col min="1301" max="1301" width="6.5546875" style="8" bestFit="1" customWidth="1"/>
    <col min="1302" max="1302" width="10.5546875" style="8" bestFit="1" customWidth="1"/>
    <col min="1303" max="1303" width="14.109375" style="8" customWidth="1"/>
    <col min="1304" max="1304" width="7.5546875" style="8" bestFit="1" customWidth="1"/>
    <col min="1305" max="1305" width="11.5546875" style="8" bestFit="1" customWidth="1"/>
    <col min="1306" max="1306" width="10.88671875" style="8" bestFit="1" customWidth="1"/>
    <col min="1307" max="1541" width="9.109375" style="8"/>
    <col min="1542" max="1542" width="7.5546875" style="8" bestFit="1" customWidth="1"/>
    <col min="1543" max="1543" width="25.5546875" style="8" bestFit="1" customWidth="1"/>
    <col min="1544" max="1544" width="12.88671875" style="8" bestFit="1" customWidth="1"/>
    <col min="1545" max="1545" width="26.88671875" style="8" customWidth="1"/>
    <col min="1546" max="1546" width="18.5546875" style="8" bestFit="1" customWidth="1"/>
    <col min="1547" max="1547" width="26.109375" style="8" customWidth="1"/>
    <col min="1548" max="1548" width="71.44140625" style="8" bestFit="1" customWidth="1"/>
    <col min="1549" max="1549" width="8.5546875" style="8" bestFit="1" customWidth="1"/>
    <col min="1550" max="1550" width="12" style="8" customWidth="1"/>
    <col min="1551" max="1551" width="11.44140625" style="8" customWidth="1"/>
    <col min="1552" max="1552" width="6.5546875" style="8" bestFit="1" customWidth="1"/>
    <col min="1553" max="1553" width="10.5546875" style="8" bestFit="1" customWidth="1"/>
    <col min="1554" max="1554" width="102" style="8" bestFit="1" customWidth="1"/>
    <col min="1555" max="1555" width="11" style="8" bestFit="1" customWidth="1"/>
    <col min="1556" max="1556" width="9.5546875" style="8" bestFit="1" customWidth="1"/>
    <col min="1557" max="1557" width="6.5546875" style="8" bestFit="1" customWidth="1"/>
    <col min="1558" max="1558" width="10.5546875" style="8" bestFit="1" customWidth="1"/>
    <col min="1559" max="1559" width="14.109375" style="8" customWidth="1"/>
    <col min="1560" max="1560" width="7.5546875" style="8" bestFit="1" customWidth="1"/>
    <col min="1561" max="1561" width="11.5546875" style="8" bestFit="1" customWidth="1"/>
    <col min="1562" max="1562" width="10.88671875" style="8" bestFit="1" customWidth="1"/>
    <col min="1563" max="1797" width="9.109375" style="8"/>
    <col min="1798" max="1798" width="7.5546875" style="8" bestFit="1" customWidth="1"/>
    <col min="1799" max="1799" width="25.5546875" style="8" bestFit="1" customWidth="1"/>
    <col min="1800" max="1800" width="12.88671875" style="8" bestFit="1" customWidth="1"/>
    <col min="1801" max="1801" width="26.88671875" style="8" customWidth="1"/>
    <col min="1802" max="1802" width="18.5546875" style="8" bestFit="1" customWidth="1"/>
    <col min="1803" max="1803" width="26.109375" style="8" customWidth="1"/>
    <col min="1804" max="1804" width="71.44140625" style="8" bestFit="1" customWidth="1"/>
    <col min="1805" max="1805" width="8.5546875" style="8" bestFit="1" customWidth="1"/>
    <col min="1806" max="1806" width="12" style="8" customWidth="1"/>
    <col min="1807" max="1807" width="11.44140625" style="8" customWidth="1"/>
    <col min="1808" max="1808" width="6.5546875" style="8" bestFit="1" customWidth="1"/>
    <col min="1809" max="1809" width="10.5546875" style="8" bestFit="1" customWidth="1"/>
    <col min="1810" max="1810" width="102" style="8" bestFit="1" customWidth="1"/>
    <col min="1811" max="1811" width="11" style="8" bestFit="1" customWidth="1"/>
    <col min="1812" max="1812" width="9.5546875" style="8" bestFit="1" customWidth="1"/>
    <col min="1813" max="1813" width="6.5546875" style="8" bestFit="1" customWidth="1"/>
    <col min="1814" max="1814" width="10.5546875" style="8" bestFit="1" customWidth="1"/>
    <col min="1815" max="1815" width="14.109375" style="8" customWidth="1"/>
    <col min="1816" max="1816" width="7.5546875" style="8" bestFit="1" customWidth="1"/>
    <col min="1817" max="1817" width="11.5546875" style="8" bestFit="1" customWidth="1"/>
    <col min="1818" max="1818" width="10.88671875" style="8" bestFit="1" customWidth="1"/>
    <col min="1819" max="2053" width="9.109375" style="8"/>
    <col min="2054" max="2054" width="7.5546875" style="8" bestFit="1" customWidth="1"/>
    <col min="2055" max="2055" width="25.5546875" style="8" bestFit="1" customWidth="1"/>
    <col min="2056" max="2056" width="12.88671875" style="8" bestFit="1" customWidth="1"/>
    <col min="2057" max="2057" width="26.88671875" style="8" customWidth="1"/>
    <col min="2058" max="2058" width="18.5546875" style="8" bestFit="1" customWidth="1"/>
    <col min="2059" max="2059" width="26.109375" style="8" customWidth="1"/>
    <col min="2060" max="2060" width="71.44140625" style="8" bestFit="1" customWidth="1"/>
    <col min="2061" max="2061" width="8.5546875" style="8" bestFit="1" customWidth="1"/>
    <col min="2062" max="2062" width="12" style="8" customWidth="1"/>
    <col min="2063" max="2063" width="11.44140625" style="8" customWidth="1"/>
    <col min="2064" max="2064" width="6.5546875" style="8" bestFit="1" customWidth="1"/>
    <col min="2065" max="2065" width="10.5546875" style="8" bestFit="1" customWidth="1"/>
    <col min="2066" max="2066" width="102" style="8" bestFit="1" customWidth="1"/>
    <col min="2067" max="2067" width="11" style="8" bestFit="1" customWidth="1"/>
    <col min="2068" max="2068" width="9.5546875" style="8" bestFit="1" customWidth="1"/>
    <col min="2069" max="2069" width="6.5546875" style="8" bestFit="1" customWidth="1"/>
    <col min="2070" max="2070" width="10.5546875" style="8" bestFit="1" customWidth="1"/>
    <col min="2071" max="2071" width="14.109375" style="8" customWidth="1"/>
    <col min="2072" max="2072" width="7.5546875" style="8" bestFit="1" customWidth="1"/>
    <col min="2073" max="2073" width="11.5546875" style="8" bestFit="1" customWidth="1"/>
    <col min="2074" max="2074" width="10.88671875" style="8" bestFit="1" customWidth="1"/>
    <col min="2075" max="2309" width="9.109375" style="8"/>
    <col min="2310" max="2310" width="7.5546875" style="8" bestFit="1" customWidth="1"/>
    <col min="2311" max="2311" width="25.5546875" style="8" bestFit="1" customWidth="1"/>
    <col min="2312" max="2312" width="12.88671875" style="8" bestFit="1" customWidth="1"/>
    <col min="2313" max="2313" width="26.88671875" style="8" customWidth="1"/>
    <col min="2314" max="2314" width="18.5546875" style="8" bestFit="1" customWidth="1"/>
    <col min="2315" max="2315" width="26.109375" style="8" customWidth="1"/>
    <col min="2316" max="2316" width="71.44140625" style="8" bestFit="1" customWidth="1"/>
    <col min="2317" max="2317" width="8.5546875" style="8" bestFit="1" customWidth="1"/>
    <col min="2318" max="2318" width="12" style="8" customWidth="1"/>
    <col min="2319" max="2319" width="11.44140625" style="8" customWidth="1"/>
    <col min="2320" max="2320" width="6.5546875" style="8" bestFit="1" customWidth="1"/>
    <col min="2321" max="2321" width="10.5546875" style="8" bestFit="1" customWidth="1"/>
    <col min="2322" max="2322" width="102" style="8" bestFit="1" customWidth="1"/>
    <col min="2323" max="2323" width="11" style="8" bestFit="1" customWidth="1"/>
    <col min="2324" max="2324" width="9.5546875" style="8" bestFit="1" customWidth="1"/>
    <col min="2325" max="2325" width="6.5546875" style="8" bestFit="1" customWidth="1"/>
    <col min="2326" max="2326" width="10.5546875" style="8" bestFit="1" customWidth="1"/>
    <col min="2327" max="2327" width="14.109375" style="8" customWidth="1"/>
    <col min="2328" max="2328" width="7.5546875" style="8" bestFit="1" customWidth="1"/>
    <col min="2329" max="2329" width="11.5546875" style="8" bestFit="1" customWidth="1"/>
    <col min="2330" max="2330" width="10.88671875" style="8" bestFit="1" customWidth="1"/>
    <col min="2331" max="2565" width="9.109375" style="8"/>
    <col min="2566" max="2566" width="7.5546875" style="8" bestFit="1" customWidth="1"/>
    <col min="2567" max="2567" width="25.5546875" style="8" bestFit="1" customWidth="1"/>
    <col min="2568" max="2568" width="12.88671875" style="8" bestFit="1" customWidth="1"/>
    <col min="2569" max="2569" width="26.88671875" style="8" customWidth="1"/>
    <col min="2570" max="2570" width="18.5546875" style="8" bestFit="1" customWidth="1"/>
    <col min="2571" max="2571" width="26.109375" style="8" customWidth="1"/>
    <col min="2572" max="2572" width="71.44140625" style="8" bestFit="1" customWidth="1"/>
    <col min="2573" max="2573" width="8.5546875" style="8" bestFit="1" customWidth="1"/>
    <col min="2574" max="2574" width="12" style="8" customWidth="1"/>
    <col min="2575" max="2575" width="11.44140625" style="8" customWidth="1"/>
    <col min="2576" max="2576" width="6.5546875" style="8" bestFit="1" customWidth="1"/>
    <col min="2577" max="2577" width="10.5546875" style="8" bestFit="1" customWidth="1"/>
    <col min="2578" max="2578" width="102" style="8" bestFit="1" customWidth="1"/>
    <col min="2579" max="2579" width="11" style="8" bestFit="1" customWidth="1"/>
    <col min="2580" max="2580" width="9.5546875" style="8" bestFit="1" customWidth="1"/>
    <col min="2581" max="2581" width="6.5546875" style="8" bestFit="1" customWidth="1"/>
    <col min="2582" max="2582" width="10.5546875" style="8" bestFit="1" customWidth="1"/>
    <col min="2583" max="2583" width="14.109375" style="8" customWidth="1"/>
    <col min="2584" max="2584" width="7.5546875" style="8" bestFit="1" customWidth="1"/>
    <col min="2585" max="2585" width="11.5546875" style="8" bestFit="1" customWidth="1"/>
    <col min="2586" max="2586" width="10.88671875" style="8" bestFit="1" customWidth="1"/>
    <col min="2587" max="2821" width="9.109375" style="8"/>
    <col min="2822" max="2822" width="7.5546875" style="8" bestFit="1" customWidth="1"/>
    <col min="2823" max="2823" width="25.5546875" style="8" bestFit="1" customWidth="1"/>
    <col min="2824" max="2824" width="12.88671875" style="8" bestFit="1" customWidth="1"/>
    <col min="2825" max="2825" width="26.88671875" style="8" customWidth="1"/>
    <col min="2826" max="2826" width="18.5546875" style="8" bestFit="1" customWidth="1"/>
    <col min="2827" max="2827" width="26.109375" style="8" customWidth="1"/>
    <col min="2828" max="2828" width="71.44140625" style="8" bestFit="1" customWidth="1"/>
    <col min="2829" max="2829" width="8.5546875" style="8" bestFit="1" customWidth="1"/>
    <col min="2830" max="2830" width="12" style="8" customWidth="1"/>
    <col min="2831" max="2831" width="11.44140625" style="8" customWidth="1"/>
    <col min="2832" max="2832" width="6.5546875" style="8" bestFit="1" customWidth="1"/>
    <col min="2833" max="2833" width="10.5546875" style="8" bestFit="1" customWidth="1"/>
    <col min="2834" max="2834" width="102" style="8" bestFit="1" customWidth="1"/>
    <col min="2835" max="2835" width="11" style="8" bestFit="1" customWidth="1"/>
    <col min="2836" max="2836" width="9.5546875" style="8" bestFit="1" customWidth="1"/>
    <col min="2837" max="2837" width="6.5546875" style="8" bestFit="1" customWidth="1"/>
    <col min="2838" max="2838" width="10.5546875" style="8" bestFit="1" customWidth="1"/>
    <col min="2839" max="2839" width="14.109375" style="8" customWidth="1"/>
    <col min="2840" max="2840" width="7.5546875" style="8" bestFit="1" customWidth="1"/>
    <col min="2841" max="2841" width="11.5546875" style="8" bestFit="1" customWidth="1"/>
    <col min="2842" max="2842" width="10.88671875" style="8" bestFit="1" customWidth="1"/>
    <col min="2843" max="3077" width="9.109375" style="8"/>
    <col min="3078" max="3078" width="7.5546875" style="8" bestFit="1" customWidth="1"/>
    <col min="3079" max="3079" width="25.5546875" style="8" bestFit="1" customWidth="1"/>
    <col min="3080" max="3080" width="12.88671875" style="8" bestFit="1" customWidth="1"/>
    <col min="3081" max="3081" width="26.88671875" style="8" customWidth="1"/>
    <col min="3082" max="3082" width="18.5546875" style="8" bestFit="1" customWidth="1"/>
    <col min="3083" max="3083" width="26.109375" style="8" customWidth="1"/>
    <col min="3084" max="3084" width="71.44140625" style="8" bestFit="1" customWidth="1"/>
    <col min="3085" max="3085" width="8.5546875" style="8" bestFit="1" customWidth="1"/>
    <col min="3086" max="3086" width="12" style="8" customWidth="1"/>
    <col min="3087" max="3087" width="11.44140625" style="8" customWidth="1"/>
    <col min="3088" max="3088" width="6.5546875" style="8" bestFit="1" customWidth="1"/>
    <col min="3089" max="3089" width="10.5546875" style="8" bestFit="1" customWidth="1"/>
    <col min="3090" max="3090" width="102" style="8" bestFit="1" customWidth="1"/>
    <col min="3091" max="3091" width="11" style="8" bestFit="1" customWidth="1"/>
    <col min="3092" max="3092" width="9.5546875" style="8" bestFit="1" customWidth="1"/>
    <col min="3093" max="3093" width="6.5546875" style="8" bestFit="1" customWidth="1"/>
    <col min="3094" max="3094" width="10.5546875" style="8" bestFit="1" customWidth="1"/>
    <col min="3095" max="3095" width="14.109375" style="8" customWidth="1"/>
    <col min="3096" max="3096" width="7.5546875" style="8" bestFit="1" customWidth="1"/>
    <col min="3097" max="3097" width="11.5546875" style="8" bestFit="1" customWidth="1"/>
    <col min="3098" max="3098" width="10.88671875" style="8" bestFit="1" customWidth="1"/>
    <col min="3099" max="3333" width="9.109375" style="8"/>
    <col min="3334" max="3334" width="7.5546875" style="8" bestFit="1" customWidth="1"/>
    <col min="3335" max="3335" width="25.5546875" style="8" bestFit="1" customWidth="1"/>
    <col min="3336" max="3336" width="12.88671875" style="8" bestFit="1" customWidth="1"/>
    <col min="3337" max="3337" width="26.88671875" style="8" customWidth="1"/>
    <col min="3338" max="3338" width="18.5546875" style="8" bestFit="1" customWidth="1"/>
    <col min="3339" max="3339" width="26.109375" style="8" customWidth="1"/>
    <col min="3340" max="3340" width="71.44140625" style="8" bestFit="1" customWidth="1"/>
    <col min="3341" max="3341" width="8.5546875" style="8" bestFit="1" customWidth="1"/>
    <col min="3342" max="3342" width="12" style="8" customWidth="1"/>
    <col min="3343" max="3343" width="11.44140625" style="8" customWidth="1"/>
    <col min="3344" max="3344" width="6.5546875" style="8" bestFit="1" customWidth="1"/>
    <col min="3345" max="3345" width="10.5546875" style="8" bestFit="1" customWidth="1"/>
    <col min="3346" max="3346" width="102" style="8" bestFit="1" customWidth="1"/>
    <col min="3347" max="3347" width="11" style="8" bestFit="1" customWidth="1"/>
    <col min="3348" max="3348" width="9.5546875" style="8" bestFit="1" customWidth="1"/>
    <col min="3349" max="3349" width="6.5546875" style="8" bestFit="1" customWidth="1"/>
    <col min="3350" max="3350" width="10.5546875" style="8" bestFit="1" customWidth="1"/>
    <col min="3351" max="3351" width="14.109375" style="8" customWidth="1"/>
    <col min="3352" max="3352" width="7.5546875" style="8" bestFit="1" customWidth="1"/>
    <col min="3353" max="3353" width="11.5546875" style="8" bestFit="1" customWidth="1"/>
    <col min="3354" max="3354" width="10.88671875" style="8" bestFit="1" customWidth="1"/>
    <col min="3355" max="3589" width="9.109375" style="8"/>
    <col min="3590" max="3590" width="7.5546875" style="8" bestFit="1" customWidth="1"/>
    <col min="3591" max="3591" width="25.5546875" style="8" bestFit="1" customWidth="1"/>
    <col min="3592" max="3592" width="12.88671875" style="8" bestFit="1" customWidth="1"/>
    <col min="3593" max="3593" width="26.88671875" style="8" customWidth="1"/>
    <col min="3594" max="3594" width="18.5546875" style="8" bestFit="1" customWidth="1"/>
    <col min="3595" max="3595" width="26.109375" style="8" customWidth="1"/>
    <col min="3596" max="3596" width="71.44140625" style="8" bestFit="1" customWidth="1"/>
    <col min="3597" max="3597" width="8.5546875" style="8" bestFit="1" customWidth="1"/>
    <col min="3598" max="3598" width="12" style="8" customWidth="1"/>
    <col min="3599" max="3599" width="11.44140625" style="8" customWidth="1"/>
    <col min="3600" max="3600" width="6.5546875" style="8" bestFit="1" customWidth="1"/>
    <col min="3601" max="3601" width="10.5546875" style="8" bestFit="1" customWidth="1"/>
    <col min="3602" max="3602" width="102" style="8" bestFit="1" customWidth="1"/>
    <col min="3603" max="3603" width="11" style="8" bestFit="1" customWidth="1"/>
    <col min="3604" max="3604" width="9.5546875" style="8" bestFit="1" customWidth="1"/>
    <col min="3605" max="3605" width="6.5546875" style="8" bestFit="1" customWidth="1"/>
    <col min="3606" max="3606" width="10.5546875" style="8" bestFit="1" customWidth="1"/>
    <col min="3607" max="3607" width="14.109375" style="8" customWidth="1"/>
    <col min="3608" max="3608" width="7.5546875" style="8" bestFit="1" customWidth="1"/>
    <col min="3609" max="3609" width="11.5546875" style="8" bestFit="1" customWidth="1"/>
    <col min="3610" max="3610" width="10.88671875" style="8" bestFit="1" customWidth="1"/>
    <col min="3611" max="3845" width="9.109375" style="8"/>
    <col min="3846" max="3846" width="7.5546875" style="8" bestFit="1" customWidth="1"/>
    <col min="3847" max="3847" width="25.5546875" style="8" bestFit="1" customWidth="1"/>
    <col min="3848" max="3848" width="12.88671875" style="8" bestFit="1" customWidth="1"/>
    <col min="3849" max="3849" width="26.88671875" style="8" customWidth="1"/>
    <col min="3850" max="3850" width="18.5546875" style="8" bestFit="1" customWidth="1"/>
    <col min="3851" max="3851" width="26.109375" style="8" customWidth="1"/>
    <col min="3852" max="3852" width="71.44140625" style="8" bestFit="1" customWidth="1"/>
    <col min="3853" max="3853" width="8.5546875" style="8" bestFit="1" customWidth="1"/>
    <col min="3854" max="3854" width="12" style="8" customWidth="1"/>
    <col min="3855" max="3855" width="11.44140625" style="8" customWidth="1"/>
    <col min="3856" max="3856" width="6.5546875" style="8" bestFit="1" customWidth="1"/>
    <col min="3857" max="3857" width="10.5546875" style="8" bestFit="1" customWidth="1"/>
    <col min="3858" max="3858" width="102" style="8" bestFit="1" customWidth="1"/>
    <col min="3859" max="3859" width="11" style="8" bestFit="1" customWidth="1"/>
    <col min="3860" max="3860" width="9.5546875" style="8" bestFit="1" customWidth="1"/>
    <col min="3861" max="3861" width="6.5546875" style="8" bestFit="1" customWidth="1"/>
    <col min="3862" max="3862" width="10.5546875" style="8" bestFit="1" customWidth="1"/>
    <col min="3863" max="3863" width="14.109375" style="8" customWidth="1"/>
    <col min="3864" max="3864" width="7.5546875" style="8" bestFit="1" customWidth="1"/>
    <col min="3865" max="3865" width="11.5546875" style="8" bestFit="1" customWidth="1"/>
    <col min="3866" max="3866" width="10.88671875" style="8" bestFit="1" customWidth="1"/>
    <col min="3867" max="4101" width="9.109375" style="8"/>
    <col min="4102" max="4102" width="7.5546875" style="8" bestFit="1" customWidth="1"/>
    <col min="4103" max="4103" width="25.5546875" style="8" bestFit="1" customWidth="1"/>
    <col min="4104" max="4104" width="12.88671875" style="8" bestFit="1" customWidth="1"/>
    <col min="4105" max="4105" width="26.88671875" style="8" customWidth="1"/>
    <col min="4106" max="4106" width="18.5546875" style="8" bestFit="1" customWidth="1"/>
    <col min="4107" max="4107" width="26.109375" style="8" customWidth="1"/>
    <col min="4108" max="4108" width="71.44140625" style="8" bestFit="1" customWidth="1"/>
    <col min="4109" max="4109" width="8.5546875" style="8" bestFit="1" customWidth="1"/>
    <col min="4110" max="4110" width="12" style="8" customWidth="1"/>
    <col min="4111" max="4111" width="11.44140625" style="8" customWidth="1"/>
    <col min="4112" max="4112" width="6.5546875" style="8" bestFit="1" customWidth="1"/>
    <col min="4113" max="4113" width="10.5546875" style="8" bestFit="1" customWidth="1"/>
    <col min="4114" max="4114" width="102" style="8" bestFit="1" customWidth="1"/>
    <col min="4115" max="4115" width="11" style="8" bestFit="1" customWidth="1"/>
    <col min="4116" max="4116" width="9.5546875" style="8" bestFit="1" customWidth="1"/>
    <col min="4117" max="4117" width="6.5546875" style="8" bestFit="1" customWidth="1"/>
    <col min="4118" max="4118" width="10.5546875" style="8" bestFit="1" customWidth="1"/>
    <col min="4119" max="4119" width="14.109375" style="8" customWidth="1"/>
    <col min="4120" max="4120" width="7.5546875" style="8" bestFit="1" customWidth="1"/>
    <col min="4121" max="4121" width="11.5546875" style="8" bestFit="1" customWidth="1"/>
    <col min="4122" max="4122" width="10.88671875" style="8" bestFit="1" customWidth="1"/>
    <col min="4123" max="4357" width="9.109375" style="8"/>
    <col min="4358" max="4358" width="7.5546875" style="8" bestFit="1" customWidth="1"/>
    <col min="4359" max="4359" width="25.5546875" style="8" bestFit="1" customWidth="1"/>
    <col min="4360" max="4360" width="12.88671875" style="8" bestFit="1" customWidth="1"/>
    <col min="4361" max="4361" width="26.88671875" style="8" customWidth="1"/>
    <col min="4362" max="4362" width="18.5546875" style="8" bestFit="1" customWidth="1"/>
    <col min="4363" max="4363" width="26.109375" style="8" customWidth="1"/>
    <col min="4364" max="4364" width="71.44140625" style="8" bestFit="1" customWidth="1"/>
    <col min="4365" max="4365" width="8.5546875" style="8" bestFit="1" customWidth="1"/>
    <col min="4366" max="4366" width="12" style="8" customWidth="1"/>
    <col min="4367" max="4367" width="11.44140625" style="8" customWidth="1"/>
    <col min="4368" max="4368" width="6.5546875" style="8" bestFit="1" customWidth="1"/>
    <col min="4369" max="4369" width="10.5546875" style="8" bestFit="1" customWidth="1"/>
    <col min="4370" max="4370" width="102" style="8" bestFit="1" customWidth="1"/>
    <col min="4371" max="4371" width="11" style="8" bestFit="1" customWidth="1"/>
    <col min="4372" max="4372" width="9.5546875" style="8" bestFit="1" customWidth="1"/>
    <col min="4373" max="4373" width="6.5546875" style="8" bestFit="1" customWidth="1"/>
    <col min="4374" max="4374" width="10.5546875" style="8" bestFit="1" customWidth="1"/>
    <col min="4375" max="4375" width="14.109375" style="8" customWidth="1"/>
    <col min="4376" max="4376" width="7.5546875" style="8" bestFit="1" customWidth="1"/>
    <col min="4377" max="4377" width="11.5546875" style="8" bestFit="1" customWidth="1"/>
    <col min="4378" max="4378" width="10.88671875" style="8" bestFit="1" customWidth="1"/>
    <col min="4379" max="4613" width="9.109375" style="8"/>
    <col min="4614" max="4614" width="7.5546875" style="8" bestFit="1" customWidth="1"/>
    <col min="4615" max="4615" width="25.5546875" style="8" bestFit="1" customWidth="1"/>
    <col min="4616" max="4616" width="12.88671875" style="8" bestFit="1" customWidth="1"/>
    <col min="4617" max="4617" width="26.88671875" style="8" customWidth="1"/>
    <col min="4618" max="4618" width="18.5546875" style="8" bestFit="1" customWidth="1"/>
    <col min="4619" max="4619" width="26.109375" style="8" customWidth="1"/>
    <col min="4620" max="4620" width="71.44140625" style="8" bestFit="1" customWidth="1"/>
    <col min="4621" max="4621" width="8.5546875" style="8" bestFit="1" customWidth="1"/>
    <col min="4622" max="4622" width="12" style="8" customWidth="1"/>
    <col min="4623" max="4623" width="11.44140625" style="8" customWidth="1"/>
    <col min="4624" max="4624" width="6.5546875" style="8" bestFit="1" customWidth="1"/>
    <col min="4625" max="4625" width="10.5546875" style="8" bestFit="1" customWidth="1"/>
    <col min="4626" max="4626" width="102" style="8" bestFit="1" customWidth="1"/>
    <col min="4627" max="4627" width="11" style="8" bestFit="1" customWidth="1"/>
    <col min="4628" max="4628" width="9.5546875" style="8" bestFit="1" customWidth="1"/>
    <col min="4629" max="4629" width="6.5546875" style="8" bestFit="1" customWidth="1"/>
    <col min="4630" max="4630" width="10.5546875" style="8" bestFit="1" customWidth="1"/>
    <col min="4631" max="4631" width="14.109375" style="8" customWidth="1"/>
    <col min="4632" max="4632" width="7.5546875" style="8" bestFit="1" customWidth="1"/>
    <col min="4633" max="4633" width="11.5546875" style="8" bestFit="1" customWidth="1"/>
    <col min="4634" max="4634" width="10.88671875" style="8" bestFit="1" customWidth="1"/>
    <col min="4635" max="4869" width="9.109375" style="8"/>
    <col min="4870" max="4870" width="7.5546875" style="8" bestFit="1" customWidth="1"/>
    <col min="4871" max="4871" width="25.5546875" style="8" bestFit="1" customWidth="1"/>
    <col min="4872" max="4872" width="12.88671875" style="8" bestFit="1" customWidth="1"/>
    <col min="4873" max="4873" width="26.88671875" style="8" customWidth="1"/>
    <col min="4874" max="4874" width="18.5546875" style="8" bestFit="1" customWidth="1"/>
    <col min="4875" max="4875" width="26.109375" style="8" customWidth="1"/>
    <col min="4876" max="4876" width="71.44140625" style="8" bestFit="1" customWidth="1"/>
    <col min="4877" max="4877" width="8.5546875" style="8" bestFit="1" customWidth="1"/>
    <col min="4878" max="4878" width="12" style="8" customWidth="1"/>
    <col min="4879" max="4879" width="11.44140625" style="8" customWidth="1"/>
    <col min="4880" max="4880" width="6.5546875" style="8" bestFit="1" customWidth="1"/>
    <col min="4881" max="4881" width="10.5546875" style="8" bestFit="1" customWidth="1"/>
    <col min="4882" max="4882" width="102" style="8" bestFit="1" customWidth="1"/>
    <col min="4883" max="4883" width="11" style="8" bestFit="1" customWidth="1"/>
    <col min="4884" max="4884" width="9.5546875" style="8" bestFit="1" customWidth="1"/>
    <col min="4885" max="4885" width="6.5546875" style="8" bestFit="1" customWidth="1"/>
    <col min="4886" max="4886" width="10.5546875" style="8" bestFit="1" customWidth="1"/>
    <col min="4887" max="4887" width="14.109375" style="8" customWidth="1"/>
    <col min="4888" max="4888" width="7.5546875" style="8" bestFit="1" customWidth="1"/>
    <col min="4889" max="4889" width="11.5546875" style="8" bestFit="1" customWidth="1"/>
    <col min="4890" max="4890" width="10.88671875" style="8" bestFit="1" customWidth="1"/>
    <col min="4891" max="5125" width="9.109375" style="8"/>
    <col min="5126" max="5126" width="7.5546875" style="8" bestFit="1" customWidth="1"/>
    <col min="5127" max="5127" width="25.5546875" style="8" bestFit="1" customWidth="1"/>
    <col min="5128" max="5128" width="12.88671875" style="8" bestFit="1" customWidth="1"/>
    <col min="5129" max="5129" width="26.88671875" style="8" customWidth="1"/>
    <col min="5130" max="5130" width="18.5546875" style="8" bestFit="1" customWidth="1"/>
    <col min="5131" max="5131" width="26.109375" style="8" customWidth="1"/>
    <col min="5132" max="5132" width="71.44140625" style="8" bestFit="1" customWidth="1"/>
    <col min="5133" max="5133" width="8.5546875" style="8" bestFit="1" customWidth="1"/>
    <col min="5134" max="5134" width="12" style="8" customWidth="1"/>
    <col min="5135" max="5135" width="11.44140625" style="8" customWidth="1"/>
    <col min="5136" max="5136" width="6.5546875" style="8" bestFit="1" customWidth="1"/>
    <col min="5137" max="5137" width="10.5546875" style="8" bestFit="1" customWidth="1"/>
    <col min="5138" max="5138" width="102" style="8" bestFit="1" customWidth="1"/>
    <col min="5139" max="5139" width="11" style="8" bestFit="1" customWidth="1"/>
    <col min="5140" max="5140" width="9.5546875" style="8" bestFit="1" customWidth="1"/>
    <col min="5141" max="5141" width="6.5546875" style="8" bestFit="1" customWidth="1"/>
    <col min="5142" max="5142" width="10.5546875" style="8" bestFit="1" customWidth="1"/>
    <col min="5143" max="5143" width="14.109375" style="8" customWidth="1"/>
    <col min="5144" max="5144" width="7.5546875" style="8" bestFit="1" customWidth="1"/>
    <col min="5145" max="5145" width="11.5546875" style="8" bestFit="1" customWidth="1"/>
    <col min="5146" max="5146" width="10.88671875" style="8" bestFit="1" customWidth="1"/>
    <col min="5147" max="5381" width="9.109375" style="8"/>
    <col min="5382" max="5382" width="7.5546875" style="8" bestFit="1" customWidth="1"/>
    <col min="5383" max="5383" width="25.5546875" style="8" bestFit="1" customWidth="1"/>
    <col min="5384" max="5384" width="12.88671875" style="8" bestFit="1" customWidth="1"/>
    <col min="5385" max="5385" width="26.88671875" style="8" customWidth="1"/>
    <col min="5386" max="5386" width="18.5546875" style="8" bestFit="1" customWidth="1"/>
    <col min="5387" max="5387" width="26.109375" style="8" customWidth="1"/>
    <col min="5388" max="5388" width="71.44140625" style="8" bestFit="1" customWidth="1"/>
    <col min="5389" max="5389" width="8.5546875" style="8" bestFit="1" customWidth="1"/>
    <col min="5390" max="5390" width="12" style="8" customWidth="1"/>
    <col min="5391" max="5391" width="11.44140625" style="8" customWidth="1"/>
    <col min="5392" max="5392" width="6.5546875" style="8" bestFit="1" customWidth="1"/>
    <col min="5393" max="5393" width="10.5546875" style="8" bestFit="1" customWidth="1"/>
    <col min="5394" max="5394" width="102" style="8" bestFit="1" customWidth="1"/>
    <col min="5395" max="5395" width="11" style="8" bestFit="1" customWidth="1"/>
    <col min="5396" max="5396" width="9.5546875" style="8" bestFit="1" customWidth="1"/>
    <col min="5397" max="5397" width="6.5546875" style="8" bestFit="1" customWidth="1"/>
    <col min="5398" max="5398" width="10.5546875" style="8" bestFit="1" customWidth="1"/>
    <col min="5399" max="5399" width="14.109375" style="8" customWidth="1"/>
    <col min="5400" max="5400" width="7.5546875" style="8" bestFit="1" customWidth="1"/>
    <col min="5401" max="5401" width="11.5546875" style="8" bestFit="1" customWidth="1"/>
    <col min="5402" max="5402" width="10.88671875" style="8" bestFit="1" customWidth="1"/>
    <col min="5403" max="5637" width="9.109375" style="8"/>
    <col min="5638" max="5638" width="7.5546875" style="8" bestFit="1" customWidth="1"/>
    <col min="5639" max="5639" width="25.5546875" style="8" bestFit="1" customWidth="1"/>
    <col min="5640" max="5640" width="12.88671875" style="8" bestFit="1" customWidth="1"/>
    <col min="5641" max="5641" width="26.88671875" style="8" customWidth="1"/>
    <col min="5642" max="5642" width="18.5546875" style="8" bestFit="1" customWidth="1"/>
    <col min="5643" max="5643" width="26.109375" style="8" customWidth="1"/>
    <col min="5644" max="5644" width="71.44140625" style="8" bestFit="1" customWidth="1"/>
    <col min="5645" max="5645" width="8.5546875" style="8" bestFit="1" customWidth="1"/>
    <col min="5646" max="5646" width="12" style="8" customWidth="1"/>
    <col min="5647" max="5647" width="11.44140625" style="8" customWidth="1"/>
    <col min="5648" max="5648" width="6.5546875" style="8" bestFit="1" customWidth="1"/>
    <col min="5649" max="5649" width="10.5546875" style="8" bestFit="1" customWidth="1"/>
    <col min="5650" max="5650" width="102" style="8" bestFit="1" customWidth="1"/>
    <col min="5651" max="5651" width="11" style="8" bestFit="1" customWidth="1"/>
    <col min="5652" max="5652" width="9.5546875" style="8" bestFit="1" customWidth="1"/>
    <col min="5653" max="5653" width="6.5546875" style="8" bestFit="1" customWidth="1"/>
    <col min="5654" max="5654" width="10.5546875" style="8" bestFit="1" customWidth="1"/>
    <col min="5655" max="5655" width="14.109375" style="8" customWidth="1"/>
    <col min="5656" max="5656" width="7.5546875" style="8" bestFit="1" customWidth="1"/>
    <col min="5657" max="5657" width="11.5546875" style="8" bestFit="1" customWidth="1"/>
    <col min="5658" max="5658" width="10.88671875" style="8" bestFit="1" customWidth="1"/>
    <col min="5659" max="5893" width="9.109375" style="8"/>
    <col min="5894" max="5894" width="7.5546875" style="8" bestFit="1" customWidth="1"/>
    <col min="5895" max="5895" width="25.5546875" style="8" bestFit="1" customWidth="1"/>
    <col min="5896" max="5896" width="12.88671875" style="8" bestFit="1" customWidth="1"/>
    <col min="5897" max="5897" width="26.88671875" style="8" customWidth="1"/>
    <col min="5898" max="5898" width="18.5546875" style="8" bestFit="1" customWidth="1"/>
    <col min="5899" max="5899" width="26.109375" style="8" customWidth="1"/>
    <col min="5900" max="5900" width="71.44140625" style="8" bestFit="1" customWidth="1"/>
    <col min="5901" max="5901" width="8.5546875" style="8" bestFit="1" customWidth="1"/>
    <col min="5902" max="5902" width="12" style="8" customWidth="1"/>
    <col min="5903" max="5903" width="11.44140625" style="8" customWidth="1"/>
    <col min="5904" max="5904" width="6.5546875" style="8" bestFit="1" customWidth="1"/>
    <col min="5905" max="5905" width="10.5546875" style="8" bestFit="1" customWidth="1"/>
    <col min="5906" max="5906" width="102" style="8" bestFit="1" customWidth="1"/>
    <col min="5907" max="5907" width="11" style="8" bestFit="1" customWidth="1"/>
    <col min="5908" max="5908" width="9.5546875" style="8" bestFit="1" customWidth="1"/>
    <col min="5909" max="5909" width="6.5546875" style="8" bestFit="1" customWidth="1"/>
    <col min="5910" max="5910" width="10.5546875" style="8" bestFit="1" customWidth="1"/>
    <col min="5911" max="5911" width="14.109375" style="8" customWidth="1"/>
    <col min="5912" max="5912" width="7.5546875" style="8" bestFit="1" customWidth="1"/>
    <col min="5913" max="5913" width="11.5546875" style="8" bestFit="1" customWidth="1"/>
    <col min="5914" max="5914" width="10.88671875" style="8" bestFit="1" customWidth="1"/>
    <col min="5915" max="6149" width="9.109375" style="8"/>
    <col min="6150" max="6150" width="7.5546875" style="8" bestFit="1" customWidth="1"/>
    <col min="6151" max="6151" width="25.5546875" style="8" bestFit="1" customWidth="1"/>
    <col min="6152" max="6152" width="12.88671875" style="8" bestFit="1" customWidth="1"/>
    <col min="6153" max="6153" width="26.88671875" style="8" customWidth="1"/>
    <col min="6154" max="6154" width="18.5546875" style="8" bestFit="1" customWidth="1"/>
    <col min="6155" max="6155" width="26.109375" style="8" customWidth="1"/>
    <col min="6156" max="6156" width="71.44140625" style="8" bestFit="1" customWidth="1"/>
    <col min="6157" max="6157" width="8.5546875" style="8" bestFit="1" customWidth="1"/>
    <col min="6158" max="6158" width="12" style="8" customWidth="1"/>
    <col min="6159" max="6159" width="11.44140625" style="8" customWidth="1"/>
    <col min="6160" max="6160" width="6.5546875" style="8" bestFit="1" customWidth="1"/>
    <col min="6161" max="6161" width="10.5546875" style="8" bestFit="1" customWidth="1"/>
    <col min="6162" max="6162" width="102" style="8" bestFit="1" customWidth="1"/>
    <col min="6163" max="6163" width="11" style="8" bestFit="1" customWidth="1"/>
    <col min="6164" max="6164" width="9.5546875" style="8" bestFit="1" customWidth="1"/>
    <col min="6165" max="6165" width="6.5546875" style="8" bestFit="1" customWidth="1"/>
    <col min="6166" max="6166" width="10.5546875" style="8" bestFit="1" customWidth="1"/>
    <col min="6167" max="6167" width="14.109375" style="8" customWidth="1"/>
    <col min="6168" max="6168" width="7.5546875" style="8" bestFit="1" customWidth="1"/>
    <col min="6169" max="6169" width="11.5546875" style="8" bestFit="1" customWidth="1"/>
    <col min="6170" max="6170" width="10.88671875" style="8" bestFit="1" customWidth="1"/>
    <col min="6171" max="6405" width="9.109375" style="8"/>
    <col min="6406" max="6406" width="7.5546875" style="8" bestFit="1" customWidth="1"/>
    <col min="6407" max="6407" width="25.5546875" style="8" bestFit="1" customWidth="1"/>
    <col min="6408" max="6408" width="12.88671875" style="8" bestFit="1" customWidth="1"/>
    <col min="6409" max="6409" width="26.88671875" style="8" customWidth="1"/>
    <col min="6410" max="6410" width="18.5546875" style="8" bestFit="1" customWidth="1"/>
    <col min="6411" max="6411" width="26.109375" style="8" customWidth="1"/>
    <col min="6412" max="6412" width="71.44140625" style="8" bestFit="1" customWidth="1"/>
    <col min="6413" max="6413" width="8.5546875" style="8" bestFit="1" customWidth="1"/>
    <col min="6414" max="6414" width="12" style="8" customWidth="1"/>
    <col min="6415" max="6415" width="11.44140625" style="8" customWidth="1"/>
    <col min="6416" max="6416" width="6.5546875" style="8" bestFit="1" customWidth="1"/>
    <col min="6417" max="6417" width="10.5546875" style="8" bestFit="1" customWidth="1"/>
    <col min="6418" max="6418" width="102" style="8" bestFit="1" customWidth="1"/>
    <col min="6419" max="6419" width="11" style="8" bestFit="1" customWidth="1"/>
    <col min="6420" max="6420" width="9.5546875" style="8" bestFit="1" customWidth="1"/>
    <col min="6421" max="6421" width="6.5546875" style="8" bestFit="1" customWidth="1"/>
    <col min="6422" max="6422" width="10.5546875" style="8" bestFit="1" customWidth="1"/>
    <col min="6423" max="6423" width="14.109375" style="8" customWidth="1"/>
    <col min="6424" max="6424" width="7.5546875" style="8" bestFit="1" customWidth="1"/>
    <col min="6425" max="6425" width="11.5546875" style="8" bestFit="1" customWidth="1"/>
    <col min="6426" max="6426" width="10.88671875" style="8" bestFit="1" customWidth="1"/>
    <col min="6427" max="6661" width="9.109375" style="8"/>
    <col min="6662" max="6662" width="7.5546875" style="8" bestFit="1" customWidth="1"/>
    <col min="6663" max="6663" width="25.5546875" style="8" bestFit="1" customWidth="1"/>
    <col min="6664" max="6664" width="12.88671875" style="8" bestFit="1" customWidth="1"/>
    <col min="6665" max="6665" width="26.88671875" style="8" customWidth="1"/>
    <col min="6666" max="6666" width="18.5546875" style="8" bestFit="1" customWidth="1"/>
    <col min="6667" max="6667" width="26.109375" style="8" customWidth="1"/>
    <col min="6668" max="6668" width="71.44140625" style="8" bestFit="1" customWidth="1"/>
    <col min="6669" max="6669" width="8.5546875" style="8" bestFit="1" customWidth="1"/>
    <col min="6670" max="6670" width="12" style="8" customWidth="1"/>
    <col min="6671" max="6671" width="11.44140625" style="8" customWidth="1"/>
    <col min="6672" max="6672" width="6.5546875" style="8" bestFit="1" customWidth="1"/>
    <col min="6673" max="6673" width="10.5546875" style="8" bestFit="1" customWidth="1"/>
    <col min="6674" max="6674" width="102" style="8" bestFit="1" customWidth="1"/>
    <col min="6675" max="6675" width="11" style="8" bestFit="1" customWidth="1"/>
    <col min="6676" max="6676" width="9.5546875" style="8" bestFit="1" customWidth="1"/>
    <col min="6677" max="6677" width="6.5546875" style="8" bestFit="1" customWidth="1"/>
    <col min="6678" max="6678" width="10.5546875" style="8" bestFit="1" customWidth="1"/>
    <col min="6679" max="6679" width="14.109375" style="8" customWidth="1"/>
    <col min="6680" max="6680" width="7.5546875" style="8" bestFit="1" customWidth="1"/>
    <col min="6681" max="6681" width="11.5546875" style="8" bestFit="1" customWidth="1"/>
    <col min="6682" max="6682" width="10.88671875" style="8" bestFit="1" customWidth="1"/>
    <col min="6683" max="6917" width="9.109375" style="8"/>
    <col min="6918" max="6918" width="7.5546875" style="8" bestFit="1" customWidth="1"/>
    <col min="6919" max="6919" width="25.5546875" style="8" bestFit="1" customWidth="1"/>
    <col min="6920" max="6920" width="12.88671875" style="8" bestFit="1" customWidth="1"/>
    <col min="6921" max="6921" width="26.88671875" style="8" customWidth="1"/>
    <col min="6922" max="6922" width="18.5546875" style="8" bestFit="1" customWidth="1"/>
    <col min="6923" max="6923" width="26.109375" style="8" customWidth="1"/>
    <col min="6924" max="6924" width="71.44140625" style="8" bestFit="1" customWidth="1"/>
    <col min="6925" max="6925" width="8.5546875" style="8" bestFit="1" customWidth="1"/>
    <col min="6926" max="6926" width="12" style="8" customWidth="1"/>
    <col min="6927" max="6927" width="11.44140625" style="8" customWidth="1"/>
    <col min="6928" max="6928" width="6.5546875" style="8" bestFit="1" customWidth="1"/>
    <col min="6929" max="6929" width="10.5546875" style="8" bestFit="1" customWidth="1"/>
    <col min="6930" max="6930" width="102" style="8" bestFit="1" customWidth="1"/>
    <col min="6931" max="6931" width="11" style="8" bestFit="1" customWidth="1"/>
    <col min="6932" max="6932" width="9.5546875" style="8" bestFit="1" customWidth="1"/>
    <col min="6933" max="6933" width="6.5546875" style="8" bestFit="1" customWidth="1"/>
    <col min="6934" max="6934" width="10.5546875" style="8" bestFit="1" customWidth="1"/>
    <col min="6935" max="6935" width="14.109375" style="8" customWidth="1"/>
    <col min="6936" max="6936" width="7.5546875" style="8" bestFit="1" customWidth="1"/>
    <col min="6937" max="6937" width="11.5546875" style="8" bestFit="1" customWidth="1"/>
    <col min="6938" max="6938" width="10.88671875" style="8" bestFit="1" customWidth="1"/>
    <col min="6939" max="7173" width="9.109375" style="8"/>
    <col min="7174" max="7174" width="7.5546875" style="8" bestFit="1" customWidth="1"/>
    <col min="7175" max="7175" width="25.5546875" style="8" bestFit="1" customWidth="1"/>
    <col min="7176" max="7176" width="12.88671875" style="8" bestFit="1" customWidth="1"/>
    <col min="7177" max="7177" width="26.88671875" style="8" customWidth="1"/>
    <col min="7178" max="7178" width="18.5546875" style="8" bestFit="1" customWidth="1"/>
    <col min="7179" max="7179" width="26.109375" style="8" customWidth="1"/>
    <col min="7180" max="7180" width="71.44140625" style="8" bestFit="1" customWidth="1"/>
    <col min="7181" max="7181" width="8.5546875" style="8" bestFit="1" customWidth="1"/>
    <col min="7182" max="7182" width="12" style="8" customWidth="1"/>
    <col min="7183" max="7183" width="11.44140625" style="8" customWidth="1"/>
    <col min="7184" max="7184" width="6.5546875" style="8" bestFit="1" customWidth="1"/>
    <col min="7185" max="7185" width="10.5546875" style="8" bestFit="1" customWidth="1"/>
    <col min="7186" max="7186" width="102" style="8" bestFit="1" customWidth="1"/>
    <col min="7187" max="7187" width="11" style="8" bestFit="1" customWidth="1"/>
    <col min="7188" max="7188" width="9.5546875" style="8" bestFit="1" customWidth="1"/>
    <col min="7189" max="7189" width="6.5546875" style="8" bestFit="1" customWidth="1"/>
    <col min="7190" max="7190" width="10.5546875" style="8" bestFit="1" customWidth="1"/>
    <col min="7191" max="7191" width="14.109375" style="8" customWidth="1"/>
    <col min="7192" max="7192" width="7.5546875" style="8" bestFit="1" customWidth="1"/>
    <col min="7193" max="7193" width="11.5546875" style="8" bestFit="1" customWidth="1"/>
    <col min="7194" max="7194" width="10.88671875" style="8" bestFit="1" customWidth="1"/>
    <col min="7195" max="7429" width="9.109375" style="8"/>
    <col min="7430" max="7430" width="7.5546875" style="8" bestFit="1" customWidth="1"/>
    <col min="7431" max="7431" width="25.5546875" style="8" bestFit="1" customWidth="1"/>
    <col min="7432" max="7432" width="12.88671875" style="8" bestFit="1" customWidth="1"/>
    <col min="7433" max="7433" width="26.88671875" style="8" customWidth="1"/>
    <col min="7434" max="7434" width="18.5546875" style="8" bestFit="1" customWidth="1"/>
    <col min="7435" max="7435" width="26.109375" style="8" customWidth="1"/>
    <col min="7436" max="7436" width="71.44140625" style="8" bestFit="1" customWidth="1"/>
    <col min="7437" max="7437" width="8.5546875" style="8" bestFit="1" customWidth="1"/>
    <col min="7438" max="7438" width="12" style="8" customWidth="1"/>
    <col min="7439" max="7439" width="11.44140625" style="8" customWidth="1"/>
    <col min="7440" max="7440" width="6.5546875" style="8" bestFit="1" customWidth="1"/>
    <col min="7441" max="7441" width="10.5546875" style="8" bestFit="1" customWidth="1"/>
    <col min="7442" max="7442" width="102" style="8" bestFit="1" customWidth="1"/>
    <col min="7443" max="7443" width="11" style="8" bestFit="1" customWidth="1"/>
    <col min="7444" max="7444" width="9.5546875" style="8" bestFit="1" customWidth="1"/>
    <col min="7445" max="7445" width="6.5546875" style="8" bestFit="1" customWidth="1"/>
    <col min="7446" max="7446" width="10.5546875" style="8" bestFit="1" customWidth="1"/>
    <col min="7447" max="7447" width="14.109375" style="8" customWidth="1"/>
    <col min="7448" max="7448" width="7.5546875" style="8" bestFit="1" customWidth="1"/>
    <col min="7449" max="7449" width="11.5546875" style="8" bestFit="1" customWidth="1"/>
    <col min="7450" max="7450" width="10.88671875" style="8" bestFit="1" customWidth="1"/>
    <col min="7451" max="7685" width="9.109375" style="8"/>
    <col min="7686" max="7686" width="7.5546875" style="8" bestFit="1" customWidth="1"/>
    <col min="7687" max="7687" width="25.5546875" style="8" bestFit="1" customWidth="1"/>
    <col min="7688" max="7688" width="12.88671875" style="8" bestFit="1" customWidth="1"/>
    <col min="7689" max="7689" width="26.88671875" style="8" customWidth="1"/>
    <col min="7690" max="7690" width="18.5546875" style="8" bestFit="1" customWidth="1"/>
    <col min="7691" max="7691" width="26.109375" style="8" customWidth="1"/>
    <col min="7692" max="7692" width="71.44140625" style="8" bestFit="1" customWidth="1"/>
    <col min="7693" max="7693" width="8.5546875" style="8" bestFit="1" customWidth="1"/>
    <col min="7694" max="7694" width="12" style="8" customWidth="1"/>
    <col min="7695" max="7695" width="11.44140625" style="8" customWidth="1"/>
    <col min="7696" max="7696" width="6.5546875" style="8" bestFit="1" customWidth="1"/>
    <col min="7697" max="7697" width="10.5546875" style="8" bestFit="1" customWidth="1"/>
    <col min="7698" max="7698" width="102" style="8" bestFit="1" customWidth="1"/>
    <col min="7699" max="7699" width="11" style="8" bestFit="1" customWidth="1"/>
    <col min="7700" max="7700" width="9.5546875" style="8" bestFit="1" customWidth="1"/>
    <col min="7701" max="7701" width="6.5546875" style="8" bestFit="1" customWidth="1"/>
    <col min="7702" max="7702" width="10.5546875" style="8" bestFit="1" customWidth="1"/>
    <col min="7703" max="7703" width="14.109375" style="8" customWidth="1"/>
    <col min="7704" max="7704" width="7.5546875" style="8" bestFit="1" customWidth="1"/>
    <col min="7705" max="7705" width="11.5546875" style="8" bestFit="1" customWidth="1"/>
    <col min="7706" max="7706" width="10.88671875" style="8" bestFit="1" customWidth="1"/>
    <col min="7707" max="7941" width="9.109375" style="8"/>
    <col min="7942" max="7942" width="7.5546875" style="8" bestFit="1" customWidth="1"/>
    <col min="7943" max="7943" width="25.5546875" style="8" bestFit="1" customWidth="1"/>
    <col min="7944" max="7944" width="12.88671875" style="8" bestFit="1" customWidth="1"/>
    <col min="7945" max="7945" width="26.88671875" style="8" customWidth="1"/>
    <col min="7946" max="7946" width="18.5546875" style="8" bestFit="1" customWidth="1"/>
    <col min="7947" max="7947" width="26.109375" style="8" customWidth="1"/>
    <col min="7948" max="7948" width="71.44140625" style="8" bestFit="1" customWidth="1"/>
    <col min="7949" max="7949" width="8.5546875" style="8" bestFit="1" customWidth="1"/>
    <col min="7950" max="7950" width="12" style="8" customWidth="1"/>
    <col min="7951" max="7951" width="11.44140625" style="8" customWidth="1"/>
    <col min="7952" max="7952" width="6.5546875" style="8" bestFit="1" customWidth="1"/>
    <col min="7953" max="7953" width="10.5546875" style="8" bestFit="1" customWidth="1"/>
    <col min="7954" max="7954" width="102" style="8" bestFit="1" customWidth="1"/>
    <col min="7955" max="7955" width="11" style="8" bestFit="1" customWidth="1"/>
    <col min="7956" max="7956" width="9.5546875" style="8" bestFit="1" customWidth="1"/>
    <col min="7957" max="7957" width="6.5546875" style="8" bestFit="1" customWidth="1"/>
    <col min="7958" max="7958" width="10.5546875" style="8" bestFit="1" customWidth="1"/>
    <col min="7959" max="7959" width="14.109375" style="8" customWidth="1"/>
    <col min="7960" max="7960" width="7.5546875" style="8" bestFit="1" customWidth="1"/>
    <col min="7961" max="7961" width="11.5546875" style="8" bestFit="1" customWidth="1"/>
    <col min="7962" max="7962" width="10.88671875" style="8" bestFit="1" customWidth="1"/>
    <col min="7963" max="8197" width="9.109375" style="8"/>
    <col min="8198" max="8198" width="7.5546875" style="8" bestFit="1" customWidth="1"/>
    <col min="8199" max="8199" width="25.5546875" style="8" bestFit="1" customWidth="1"/>
    <col min="8200" max="8200" width="12.88671875" style="8" bestFit="1" customWidth="1"/>
    <col min="8201" max="8201" width="26.88671875" style="8" customWidth="1"/>
    <col min="8202" max="8202" width="18.5546875" style="8" bestFit="1" customWidth="1"/>
    <col min="8203" max="8203" width="26.109375" style="8" customWidth="1"/>
    <col min="8204" max="8204" width="71.44140625" style="8" bestFit="1" customWidth="1"/>
    <col min="8205" max="8205" width="8.5546875" style="8" bestFit="1" customWidth="1"/>
    <col min="8206" max="8206" width="12" style="8" customWidth="1"/>
    <col min="8207" max="8207" width="11.44140625" style="8" customWidth="1"/>
    <col min="8208" max="8208" width="6.5546875" style="8" bestFit="1" customWidth="1"/>
    <col min="8209" max="8209" width="10.5546875" style="8" bestFit="1" customWidth="1"/>
    <col min="8210" max="8210" width="102" style="8" bestFit="1" customWidth="1"/>
    <col min="8211" max="8211" width="11" style="8" bestFit="1" customWidth="1"/>
    <col min="8212" max="8212" width="9.5546875" style="8" bestFit="1" customWidth="1"/>
    <col min="8213" max="8213" width="6.5546875" style="8" bestFit="1" customWidth="1"/>
    <col min="8214" max="8214" width="10.5546875" style="8" bestFit="1" customWidth="1"/>
    <col min="8215" max="8215" width="14.109375" style="8" customWidth="1"/>
    <col min="8216" max="8216" width="7.5546875" style="8" bestFit="1" customWidth="1"/>
    <col min="8217" max="8217" width="11.5546875" style="8" bestFit="1" customWidth="1"/>
    <col min="8218" max="8218" width="10.88671875" style="8" bestFit="1" customWidth="1"/>
    <col min="8219" max="8453" width="9.109375" style="8"/>
    <col min="8454" max="8454" width="7.5546875" style="8" bestFit="1" customWidth="1"/>
    <col min="8455" max="8455" width="25.5546875" style="8" bestFit="1" customWidth="1"/>
    <col min="8456" max="8456" width="12.88671875" style="8" bestFit="1" customWidth="1"/>
    <col min="8457" max="8457" width="26.88671875" style="8" customWidth="1"/>
    <col min="8458" max="8458" width="18.5546875" style="8" bestFit="1" customWidth="1"/>
    <col min="8459" max="8459" width="26.109375" style="8" customWidth="1"/>
    <col min="8460" max="8460" width="71.44140625" style="8" bestFit="1" customWidth="1"/>
    <col min="8461" max="8461" width="8.5546875" style="8" bestFit="1" customWidth="1"/>
    <col min="8462" max="8462" width="12" style="8" customWidth="1"/>
    <col min="8463" max="8463" width="11.44140625" style="8" customWidth="1"/>
    <col min="8464" max="8464" width="6.5546875" style="8" bestFit="1" customWidth="1"/>
    <col min="8465" max="8465" width="10.5546875" style="8" bestFit="1" customWidth="1"/>
    <col min="8466" max="8466" width="102" style="8" bestFit="1" customWidth="1"/>
    <col min="8467" max="8467" width="11" style="8" bestFit="1" customWidth="1"/>
    <col min="8468" max="8468" width="9.5546875" style="8" bestFit="1" customWidth="1"/>
    <col min="8469" max="8469" width="6.5546875" style="8" bestFit="1" customWidth="1"/>
    <col min="8470" max="8470" width="10.5546875" style="8" bestFit="1" customWidth="1"/>
    <col min="8471" max="8471" width="14.109375" style="8" customWidth="1"/>
    <col min="8472" max="8472" width="7.5546875" style="8" bestFit="1" customWidth="1"/>
    <col min="8473" max="8473" width="11.5546875" style="8" bestFit="1" customWidth="1"/>
    <col min="8474" max="8474" width="10.88671875" style="8" bestFit="1" customWidth="1"/>
    <col min="8475" max="8709" width="9.109375" style="8"/>
    <col min="8710" max="8710" width="7.5546875" style="8" bestFit="1" customWidth="1"/>
    <col min="8711" max="8711" width="25.5546875" style="8" bestFit="1" customWidth="1"/>
    <col min="8712" max="8712" width="12.88671875" style="8" bestFit="1" customWidth="1"/>
    <col min="8713" max="8713" width="26.88671875" style="8" customWidth="1"/>
    <col min="8714" max="8714" width="18.5546875" style="8" bestFit="1" customWidth="1"/>
    <col min="8715" max="8715" width="26.109375" style="8" customWidth="1"/>
    <col min="8716" max="8716" width="71.44140625" style="8" bestFit="1" customWidth="1"/>
    <col min="8717" max="8717" width="8.5546875" style="8" bestFit="1" customWidth="1"/>
    <col min="8718" max="8718" width="12" style="8" customWidth="1"/>
    <col min="8719" max="8719" width="11.44140625" style="8" customWidth="1"/>
    <col min="8720" max="8720" width="6.5546875" style="8" bestFit="1" customWidth="1"/>
    <col min="8721" max="8721" width="10.5546875" style="8" bestFit="1" customWidth="1"/>
    <col min="8722" max="8722" width="102" style="8" bestFit="1" customWidth="1"/>
    <col min="8723" max="8723" width="11" style="8" bestFit="1" customWidth="1"/>
    <col min="8724" max="8724" width="9.5546875" style="8" bestFit="1" customWidth="1"/>
    <col min="8725" max="8725" width="6.5546875" style="8" bestFit="1" customWidth="1"/>
    <col min="8726" max="8726" width="10.5546875" style="8" bestFit="1" customWidth="1"/>
    <col min="8727" max="8727" width="14.109375" style="8" customWidth="1"/>
    <col min="8728" max="8728" width="7.5546875" style="8" bestFit="1" customWidth="1"/>
    <col min="8729" max="8729" width="11.5546875" style="8" bestFit="1" customWidth="1"/>
    <col min="8730" max="8730" width="10.88671875" style="8" bestFit="1" customWidth="1"/>
    <col min="8731" max="8965" width="9.109375" style="8"/>
    <col min="8966" max="8966" width="7.5546875" style="8" bestFit="1" customWidth="1"/>
    <col min="8967" max="8967" width="25.5546875" style="8" bestFit="1" customWidth="1"/>
    <col min="8968" max="8968" width="12.88671875" style="8" bestFit="1" customWidth="1"/>
    <col min="8969" max="8969" width="26.88671875" style="8" customWidth="1"/>
    <col min="8970" max="8970" width="18.5546875" style="8" bestFit="1" customWidth="1"/>
    <col min="8971" max="8971" width="26.109375" style="8" customWidth="1"/>
    <col min="8972" max="8972" width="71.44140625" style="8" bestFit="1" customWidth="1"/>
    <col min="8973" max="8973" width="8.5546875" style="8" bestFit="1" customWidth="1"/>
    <col min="8974" max="8974" width="12" style="8" customWidth="1"/>
    <col min="8975" max="8975" width="11.44140625" style="8" customWidth="1"/>
    <col min="8976" max="8976" width="6.5546875" style="8" bestFit="1" customWidth="1"/>
    <col min="8977" max="8977" width="10.5546875" style="8" bestFit="1" customWidth="1"/>
    <col min="8978" max="8978" width="102" style="8" bestFit="1" customWidth="1"/>
    <col min="8979" max="8979" width="11" style="8" bestFit="1" customWidth="1"/>
    <col min="8980" max="8980" width="9.5546875" style="8" bestFit="1" customWidth="1"/>
    <col min="8981" max="8981" width="6.5546875" style="8" bestFit="1" customWidth="1"/>
    <col min="8982" max="8982" width="10.5546875" style="8" bestFit="1" customWidth="1"/>
    <col min="8983" max="8983" width="14.109375" style="8" customWidth="1"/>
    <col min="8984" max="8984" width="7.5546875" style="8" bestFit="1" customWidth="1"/>
    <col min="8985" max="8985" width="11.5546875" style="8" bestFit="1" customWidth="1"/>
    <col min="8986" max="8986" width="10.88671875" style="8" bestFit="1" customWidth="1"/>
    <col min="8987" max="9221" width="9.109375" style="8"/>
    <col min="9222" max="9222" width="7.5546875" style="8" bestFit="1" customWidth="1"/>
    <col min="9223" max="9223" width="25.5546875" style="8" bestFit="1" customWidth="1"/>
    <col min="9224" max="9224" width="12.88671875" style="8" bestFit="1" customWidth="1"/>
    <col min="9225" max="9225" width="26.88671875" style="8" customWidth="1"/>
    <col min="9226" max="9226" width="18.5546875" style="8" bestFit="1" customWidth="1"/>
    <col min="9227" max="9227" width="26.109375" style="8" customWidth="1"/>
    <col min="9228" max="9228" width="71.44140625" style="8" bestFit="1" customWidth="1"/>
    <col min="9229" max="9229" width="8.5546875" style="8" bestFit="1" customWidth="1"/>
    <col min="9230" max="9230" width="12" style="8" customWidth="1"/>
    <col min="9231" max="9231" width="11.44140625" style="8" customWidth="1"/>
    <col min="9232" max="9232" width="6.5546875" style="8" bestFit="1" customWidth="1"/>
    <col min="9233" max="9233" width="10.5546875" style="8" bestFit="1" customWidth="1"/>
    <col min="9234" max="9234" width="102" style="8" bestFit="1" customWidth="1"/>
    <col min="9235" max="9235" width="11" style="8" bestFit="1" customWidth="1"/>
    <col min="9236" max="9236" width="9.5546875" style="8" bestFit="1" customWidth="1"/>
    <col min="9237" max="9237" width="6.5546875" style="8" bestFit="1" customWidth="1"/>
    <col min="9238" max="9238" width="10.5546875" style="8" bestFit="1" customWidth="1"/>
    <col min="9239" max="9239" width="14.109375" style="8" customWidth="1"/>
    <col min="9240" max="9240" width="7.5546875" style="8" bestFit="1" customWidth="1"/>
    <col min="9241" max="9241" width="11.5546875" style="8" bestFit="1" customWidth="1"/>
    <col min="9242" max="9242" width="10.88671875" style="8" bestFit="1" customWidth="1"/>
    <col min="9243" max="9477" width="9.109375" style="8"/>
    <col min="9478" max="9478" width="7.5546875" style="8" bestFit="1" customWidth="1"/>
    <col min="9479" max="9479" width="25.5546875" style="8" bestFit="1" customWidth="1"/>
    <col min="9480" max="9480" width="12.88671875" style="8" bestFit="1" customWidth="1"/>
    <col min="9481" max="9481" width="26.88671875" style="8" customWidth="1"/>
    <col min="9482" max="9482" width="18.5546875" style="8" bestFit="1" customWidth="1"/>
    <col min="9483" max="9483" width="26.109375" style="8" customWidth="1"/>
    <col min="9484" max="9484" width="71.44140625" style="8" bestFit="1" customWidth="1"/>
    <col min="9485" max="9485" width="8.5546875" style="8" bestFit="1" customWidth="1"/>
    <col min="9486" max="9486" width="12" style="8" customWidth="1"/>
    <col min="9487" max="9487" width="11.44140625" style="8" customWidth="1"/>
    <col min="9488" max="9488" width="6.5546875" style="8" bestFit="1" customWidth="1"/>
    <col min="9489" max="9489" width="10.5546875" style="8" bestFit="1" customWidth="1"/>
    <col min="9490" max="9490" width="102" style="8" bestFit="1" customWidth="1"/>
    <col min="9491" max="9491" width="11" style="8" bestFit="1" customWidth="1"/>
    <col min="9492" max="9492" width="9.5546875" style="8" bestFit="1" customWidth="1"/>
    <col min="9493" max="9493" width="6.5546875" style="8" bestFit="1" customWidth="1"/>
    <col min="9494" max="9494" width="10.5546875" style="8" bestFit="1" customWidth="1"/>
    <col min="9495" max="9495" width="14.109375" style="8" customWidth="1"/>
    <col min="9496" max="9496" width="7.5546875" style="8" bestFit="1" customWidth="1"/>
    <col min="9497" max="9497" width="11.5546875" style="8" bestFit="1" customWidth="1"/>
    <col min="9498" max="9498" width="10.88671875" style="8" bestFit="1" customWidth="1"/>
    <col min="9499" max="9733" width="9.109375" style="8"/>
    <col min="9734" max="9734" width="7.5546875" style="8" bestFit="1" customWidth="1"/>
    <col min="9735" max="9735" width="25.5546875" style="8" bestFit="1" customWidth="1"/>
    <col min="9736" max="9736" width="12.88671875" style="8" bestFit="1" customWidth="1"/>
    <col min="9737" max="9737" width="26.88671875" style="8" customWidth="1"/>
    <col min="9738" max="9738" width="18.5546875" style="8" bestFit="1" customWidth="1"/>
    <col min="9739" max="9739" width="26.109375" style="8" customWidth="1"/>
    <col min="9740" max="9740" width="71.44140625" style="8" bestFit="1" customWidth="1"/>
    <col min="9741" max="9741" width="8.5546875" style="8" bestFit="1" customWidth="1"/>
    <col min="9742" max="9742" width="12" style="8" customWidth="1"/>
    <col min="9743" max="9743" width="11.44140625" style="8" customWidth="1"/>
    <col min="9744" max="9744" width="6.5546875" style="8" bestFit="1" customWidth="1"/>
    <col min="9745" max="9745" width="10.5546875" style="8" bestFit="1" customWidth="1"/>
    <col min="9746" max="9746" width="102" style="8" bestFit="1" customWidth="1"/>
    <col min="9747" max="9747" width="11" style="8" bestFit="1" customWidth="1"/>
    <col min="9748" max="9748" width="9.5546875" style="8" bestFit="1" customWidth="1"/>
    <col min="9749" max="9749" width="6.5546875" style="8" bestFit="1" customWidth="1"/>
    <col min="9750" max="9750" width="10.5546875" style="8" bestFit="1" customWidth="1"/>
    <col min="9751" max="9751" width="14.109375" style="8" customWidth="1"/>
    <col min="9752" max="9752" width="7.5546875" style="8" bestFit="1" customWidth="1"/>
    <col min="9753" max="9753" width="11.5546875" style="8" bestFit="1" customWidth="1"/>
    <col min="9754" max="9754" width="10.88671875" style="8" bestFit="1" customWidth="1"/>
    <col min="9755" max="9989" width="9.109375" style="8"/>
    <col min="9990" max="9990" width="7.5546875" style="8" bestFit="1" customWidth="1"/>
    <col min="9991" max="9991" width="25.5546875" style="8" bestFit="1" customWidth="1"/>
    <col min="9992" max="9992" width="12.88671875" style="8" bestFit="1" customWidth="1"/>
    <col min="9993" max="9993" width="26.88671875" style="8" customWidth="1"/>
    <col min="9994" max="9994" width="18.5546875" style="8" bestFit="1" customWidth="1"/>
    <col min="9995" max="9995" width="26.109375" style="8" customWidth="1"/>
    <col min="9996" max="9996" width="71.44140625" style="8" bestFit="1" customWidth="1"/>
    <col min="9997" max="9997" width="8.5546875" style="8" bestFit="1" customWidth="1"/>
    <col min="9998" max="9998" width="12" style="8" customWidth="1"/>
    <col min="9999" max="9999" width="11.44140625" style="8" customWidth="1"/>
    <col min="10000" max="10000" width="6.5546875" style="8" bestFit="1" customWidth="1"/>
    <col min="10001" max="10001" width="10.5546875" style="8" bestFit="1" customWidth="1"/>
    <col min="10002" max="10002" width="102" style="8" bestFit="1" customWidth="1"/>
    <col min="10003" max="10003" width="11" style="8" bestFit="1" customWidth="1"/>
    <col min="10004" max="10004" width="9.5546875" style="8" bestFit="1" customWidth="1"/>
    <col min="10005" max="10005" width="6.5546875" style="8" bestFit="1" customWidth="1"/>
    <col min="10006" max="10006" width="10.5546875" style="8" bestFit="1" customWidth="1"/>
    <col min="10007" max="10007" width="14.109375" style="8" customWidth="1"/>
    <col min="10008" max="10008" width="7.5546875" style="8" bestFit="1" customWidth="1"/>
    <col min="10009" max="10009" width="11.5546875" style="8" bestFit="1" customWidth="1"/>
    <col min="10010" max="10010" width="10.88671875" style="8" bestFit="1" customWidth="1"/>
    <col min="10011" max="10245" width="9.109375" style="8"/>
    <col min="10246" max="10246" width="7.5546875" style="8" bestFit="1" customWidth="1"/>
    <col min="10247" max="10247" width="25.5546875" style="8" bestFit="1" customWidth="1"/>
    <col min="10248" max="10248" width="12.88671875" style="8" bestFit="1" customWidth="1"/>
    <col min="10249" max="10249" width="26.88671875" style="8" customWidth="1"/>
    <col min="10250" max="10250" width="18.5546875" style="8" bestFit="1" customWidth="1"/>
    <col min="10251" max="10251" width="26.109375" style="8" customWidth="1"/>
    <col min="10252" max="10252" width="71.44140625" style="8" bestFit="1" customWidth="1"/>
    <col min="10253" max="10253" width="8.5546875" style="8" bestFit="1" customWidth="1"/>
    <col min="10254" max="10254" width="12" style="8" customWidth="1"/>
    <col min="10255" max="10255" width="11.44140625" style="8" customWidth="1"/>
    <col min="10256" max="10256" width="6.5546875" style="8" bestFit="1" customWidth="1"/>
    <col min="10257" max="10257" width="10.5546875" style="8" bestFit="1" customWidth="1"/>
    <col min="10258" max="10258" width="102" style="8" bestFit="1" customWidth="1"/>
    <col min="10259" max="10259" width="11" style="8" bestFit="1" customWidth="1"/>
    <col min="10260" max="10260" width="9.5546875" style="8" bestFit="1" customWidth="1"/>
    <col min="10261" max="10261" width="6.5546875" style="8" bestFit="1" customWidth="1"/>
    <col min="10262" max="10262" width="10.5546875" style="8" bestFit="1" customWidth="1"/>
    <col min="10263" max="10263" width="14.109375" style="8" customWidth="1"/>
    <col min="10264" max="10264" width="7.5546875" style="8" bestFit="1" customWidth="1"/>
    <col min="10265" max="10265" width="11.5546875" style="8" bestFit="1" customWidth="1"/>
    <col min="10266" max="10266" width="10.88671875" style="8" bestFit="1" customWidth="1"/>
    <col min="10267" max="10501" width="9.109375" style="8"/>
    <col min="10502" max="10502" width="7.5546875" style="8" bestFit="1" customWidth="1"/>
    <col min="10503" max="10503" width="25.5546875" style="8" bestFit="1" customWidth="1"/>
    <col min="10504" max="10504" width="12.88671875" style="8" bestFit="1" customWidth="1"/>
    <col min="10505" max="10505" width="26.88671875" style="8" customWidth="1"/>
    <col min="10506" max="10506" width="18.5546875" style="8" bestFit="1" customWidth="1"/>
    <col min="10507" max="10507" width="26.109375" style="8" customWidth="1"/>
    <col min="10508" max="10508" width="71.44140625" style="8" bestFit="1" customWidth="1"/>
    <col min="10509" max="10509" width="8.5546875" style="8" bestFit="1" customWidth="1"/>
    <col min="10510" max="10510" width="12" style="8" customWidth="1"/>
    <col min="10511" max="10511" width="11.44140625" style="8" customWidth="1"/>
    <col min="10512" max="10512" width="6.5546875" style="8" bestFit="1" customWidth="1"/>
    <col min="10513" max="10513" width="10.5546875" style="8" bestFit="1" customWidth="1"/>
    <col min="10514" max="10514" width="102" style="8" bestFit="1" customWidth="1"/>
    <col min="10515" max="10515" width="11" style="8" bestFit="1" customWidth="1"/>
    <col min="10516" max="10516" width="9.5546875" style="8" bestFit="1" customWidth="1"/>
    <col min="10517" max="10517" width="6.5546875" style="8" bestFit="1" customWidth="1"/>
    <col min="10518" max="10518" width="10.5546875" style="8" bestFit="1" customWidth="1"/>
    <col min="10519" max="10519" width="14.109375" style="8" customWidth="1"/>
    <col min="10520" max="10520" width="7.5546875" style="8" bestFit="1" customWidth="1"/>
    <col min="10521" max="10521" width="11.5546875" style="8" bestFit="1" customWidth="1"/>
    <col min="10522" max="10522" width="10.88671875" style="8" bestFit="1" customWidth="1"/>
    <col min="10523" max="10757" width="9.109375" style="8"/>
    <col min="10758" max="10758" width="7.5546875" style="8" bestFit="1" customWidth="1"/>
    <col min="10759" max="10759" width="25.5546875" style="8" bestFit="1" customWidth="1"/>
    <col min="10760" max="10760" width="12.88671875" style="8" bestFit="1" customWidth="1"/>
    <col min="10761" max="10761" width="26.88671875" style="8" customWidth="1"/>
    <col min="10762" max="10762" width="18.5546875" style="8" bestFit="1" customWidth="1"/>
    <col min="10763" max="10763" width="26.109375" style="8" customWidth="1"/>
    <col min="10764" max="10764" width="71.44140625" style="8" bestFit="1" customWidth="1"/>
    <col min="10765" max="10765" width="8.5546875" style="8" bestFit="1" customWidth="1"/>
    <col min="10766" max="10766" width="12" style="8" customWidth="1"/>
    <col min="10767" max="10767" width="11.44140625" style="8" customWidth="1"/>
    <col min="10768" max="10768" width="6.5546875" style="8" bestFit="1" customWidth="1"/>
    <col min="10769" max="10769" width="10.5546875" style="8" bestFit="1" customWidth="1"/>
    <col min="10770" max="10770" width="102" style="8" bestFit="1" customWidth="1"/>
    <col min="10771" max="10771" width="11" style="8" bestFit="1" customWidth="1"/>
    <col min="10772" max="10772" width="9.5546875" style="8" bestFit="1" customWidth="1"/>
    <col min="10773" max="10773" width="6.5546875" style="8" bestFit="1" customWidth="1"/>
    <col min="10774" max="10774" width="10.5546875" style="8" bestFit="1" customWidth="1"/>
    <col min="10775" max="10775" width="14.109375" style="8" customWidth="1"/>
    <col min="10776" max="10776" width="7.5546875" style="8" bestFit="1" customWidth="1"/>
    <col min="10777" max="10777" width="11.5546875" style="8" bestFit="1" customWidth="1"/>
    <col min="10778" max="10778" width="10.88671875" style="8" bestFit="1" customWidth="1"/>
    <col min="10779" max="11013" width="9.109375" style="8"/>
    <col min="11014" max="11014" width="7.5546875" style="8" bestFit="1" customWidth="1"/>
    <col min="11015" max="11015" width="25.5546875" style="8" bestFit="1" customWidth="1"/>
    <col min="11016" max="11016" width="12.88671875" style="8" bestFit="1" customWidth="1"/>
    <col min="11017" max="11017" width="26.88671875" style="8" customWidth="1"/>
    <col min="11018" max="11018" width="18.5546875" style="8" bestFit="1" customWidth="1"/>
    <col min="11019" max="11019" width="26.109375" style="8" customWidth="1"/>
    <col min="11020" max="11020" width="71.44140625" style="8" bestFit="1" customWidth="1"/>
    <col min="11021" max="11021" width="8.5546875" style="8" bestFit="1" customWidth="1"/>
    <col min="11022" max="11022" width="12" style="8" customWidth="1"/>
    <col min="11023" max="11023" width="11.44140625" style="8" customWidth="1"/>
    <col min="11024" max="11024" width="6.5546875" style="8" bestFit="1" customWidth="1"/>
    <col min="11025" max="11025" width="10.5546875" style="8" bestFit="1" customWidth="1"/>
    <col min="11026" max="11026" width="102" style="8" bestFit="1" customWidth="1"/>
    <col min="11027" max="11027" width="11" style="8" bestFit="1" customWidth="1"/>
    <col min="11028" max="11028" width="9.5546875" style="8" bestFit="1" customWidth="1"/>
    <col min="11029" max="11029" width="6.5546875" style="8" bestFit="1" customWidth="1"/>
    <col min="11030" max="11030" width="10.5546875" style="8" bestFit="1" customWidth="1"/>
    <col min="11031" max="11031" width="14.109375" style="8" customWidth="1"/>
    <col min="11032" max="11032" width="7.5546875" style="8" bestFit="1" customWidth="1"/>
    <col min="11033" max="11033" width="11.5546875" style="8" bestFit="1" customWidth="1"/>
    <col min="11034" max="11034" width="10.88671875" style="8" bestFit="1" customWidth="1"/>
    <col min="11035" max="11269" width="9.109375" style="8"/>
    <col min="11270" max="11270" width="7.5546875" style="8" bestFit="1" customWidth="1"/>
    <col min="11271" max="11271" width="25.5546875" style="8" bestFit="1" customWidth="1"/>
    <col min="11272" max="11272" width="12.88671875" style="8" bestFit="1" customWidth="1"/>
    <col min="11273" max="11273" width="26.88671875" style="8" customWidth="1"/>
    <col min="11274" max="11274" width="18.5546875" style="8" bestFit="1" customWidth="1"/>
    <col min="11275" max="11275" width="26.109375" style="8" customWidth="1"/>
    <col min="11276" max="11276" width="71.44140625" style="8" bestFit="1" customWidth="1"/>
    <col min="11277" max="11277" width="8.5546875" style="8" bestFit="1" customWidth="1"/>
    <col min="11278" max="11278" width="12" style="8" customWidth="1"/>
    <col min="11279" max="11279" width="11.44140625" style="8" customWidth="1"/>
    <col min="11280" max="11280" width="6.5546875" style="8" bestFit="1" customWidth="1"/>
    <col min="11281" max="11281" width="10.5546875" style="8" bestFit="1" customWidth="1"/>
    <col min="11282" max="11282" width="102" style="8" bestFit="1" customWidth="1"/>
    <col min="11283" max="11283" width="11" style="8" bestFit="1" customWidth="1"/>
    <col min="11284" max="11284" width="9.5546875" style="8" bestFit="1" customWidth="1"/>
    <col min="11285" max="11285" width="6.5546875" style="8" bestFit="1" customWidth="1"/>
    <col min="11286" max="11286" width="10.5546875" style="8" bestFit="1" customWidth="1"/>
    <col min="11287" max="11287" width="14.109375" style="8" customWidth="1"/>
    <col min="11288" max="11288" width="7.5546875" style="8" bestFit="1" customWidth="1"/>
    <col min="11289" max="11289" width="11.5546875" style="8" bestFit="1" customWidth="1"/>
    <col min="11290" max="11290" width="10.88671875" style="8" bestFit="1" customWidth="1"/>
    <col min="11291" max="11525" width="9.109375" style="8"/>
    <col min="11526" max="11526" width="7.5546875" style="8" bestFit="1" customWidth="1"/>
    <col min="11527" max="11527" width="25.5546875" style="8" bestFit="1" customWidth="1"/>
    <col min="11528" max="11528" width="12.88671875" style="8" bestFit="1" customWidth="1"/>
    <col min="11529" max="11529" width="26.88671875" style="8" customWidth="1"/>
    <col min="11530" max="11530" width="18.5546875" style="8" bestFit="1" customWidth="1"/>
    <col min="11531" max="11531" width="26.109375" style="8" customWidth="1"/>
    <col min="11532" max="11532" width="71.44140625" style="8" bestFit="1" customWidth="1"/>
    <col min="11533" max="11533" width="8.5546875" style="8" bestFit="1" customWidth="1"/>
    <col min="11534" max="11534" width="12" style="8" customWidth="1"/>
    <col min="11535" max="11535" width="11.44140625" style="8" customWidth="1"/>
    <col min="11536" max="11536" width="6.5546875" style="8" bestFit="1" customWidth="1"/>
    <col min="11537" max="11537" width="10.5546875" style="8" bestFit="1" customWidth="1"/>
    <col min="11538" max="11538" width="102" style="8" bestFit="1" customWidth="1"/>
    <col min="11539" max="11539" width="11" style="8" bestFit="1" customWidth="1"/>
    <col min="11540" max="11540" width="9.5546875" style="8" bestFit="1" customWidth="1"/>
    <col min="11541" max="11541" width="6.5546875" style="8" bestFit="1" customWidth="1"/>
    <col min="11542" max="11542" width="10.5546875" style="8" bestFit="1" customWidth="1"/>
    <col min="11543" max="11543" width="14.109375" style="8" customWidth="1"/>
    <col min="11544" max="11544" width="7.5546875" style="8" bestFit="1" customWidth="1"/>
    <col min="11545" max="11545" width="11.5546875" style="8" bestFit="1" customWidth="1"/>
    <col min="11546" max="11546" width="10.88671875" style="8" bestFit="1" customWidth="1"/>
    <col min="11547" max="11781" width="9.109375" style="8"/>
    <col min="11782" max="11782" width="7.5546875" style="8" bestFit="1" customWidth="1"/>
    <col min="11783" max="11783" width="25.5546875" style="8" bestFit="1" customWidth="1"/>
    <col min="11784" max="11784" width="12.88671875" style="8" bestFit="1" customWidth="1"/>
    <col min="11785" max="11785" width="26.88671875" style="8" customWidth="1"/>
    <col min="11786" max="11786" width="18.5546875" style="8" bestFit="1" customWidth="1"/>
    <col min="11787" max="11787" width="26.109375" style="8" customWidth="1"/>
    <col min="11788" max="11788" width="71.44140625" style="8" bestFit="1" customWidth="1"/>
    <col min="11789" max="11789" width="8.5546875" style="8" bestFit="1" customWidth="1"/>
    <col min="11790" max="11790" width="12" style="8" customWidth="1"/>
    <col min="11791" max="11791" width="11.44140625" style="8" customWidth="1"/>
    <col min="11792" max="11792" width="6.5546875" style="8" bestFit="1" customWidth="1"/>
    <col min="11793" max="11793" width="10.5546875" style="8" bestFit="1" customWidth="1"/>
    <col min="11794" max="11794" width="102" style="8" bestFit="1" customWidth="1"/>
    <col min="11795" max="11795" width="11" style="8" bestFit="1" customWidth="1"/>
    <col min="11796" max="11796" width="9.5546875" style="8" bestFit="1" customWidth="1"/>
    <col min="11797" max="11797" width="6.5546875" style="8" bestFit="1" customWidth="1"/>
    <col min="11798" max="11798" width="10.5546875" style="8" bestFit="1" customWidth="1"/>
    <col min="11799" max="11799" width="14.109375" style="8" customWidth="1"/>
    <col min="11800" max="11800" width="7.5546875" style="8" bestFit="1" customWidth="1"/>
    <col min="11801" max="11801" width="11.5546875" style="8" bestFit="1" customWidth="1"/>
    <col min="11802" max="11802" width="10.88671875" style="8" bestFit="1" customWidth="1"/>
    <col min="11803" max="12037" width="9.109375" style="8"/>
    <col min="12038" max="12038" width="7.5546875" style="8" bestFit="1" customWidth="1"/>
    <col min="12039" max="12039" width="25.5546875" style="8" bestFit="1" customWidth="1"/>
    <col min="12040" max="12040" width="12.88671875" style="8" bestFit="1" customWidth="1"/>
    <col min="12041" max="12041" width="26.88671875" style="8" customWidth="1"/>
    <col min="12042" max="12042" width="18.5546875" style="8" bestFit="1" customWidth="1"/>
    <col min="12043" max="12043" width="26.109375" style="8" customWidth="1"/>
    <col min="12044" max="12044" width="71.44140625" style="8" bestFit="1" customWidth="1"/>
    <col min="12045" max="12045" width="8.5546875" style="8" bestFit="1" customWidth="1"/>
    <col min="12046" max="12046" width="12" style="8" customWidth="1"/>
    <col min="12047" max="12047" width="11.44140625" style="8" customWidth="1"/>
    <col min="12048" max="12048" width="6.5546875" style="8" bestFit="1" customWidth="1"/>
    <col min="12049" max="12049" width="10.5546875" style="8" bestFit="1" customWidth="1"/>
    <col min="12050" max="12050" width="102" style="8" bestFit="1" customWidth="1"/>
    <col min="12051" max="12051" width="11" style="8" bestFit="1" customWidth="1"/>
    <col min="12052" max="12052" width="9.5546875" style="8" bestFit="1" customWidth="1"/>
    <col min="12053" max="12053" width="6.5546875" style="8" bestFit="1" customWidth="1"/>
    <col min="12054" max="12054" width="10.5546875" style="8" bestFit="1" customWidth="1"/>
    <col min="12055" max="12055" width="14.109375" style="8" customWidth="1"/>
    <col min="12056" max="12056" width="7.5546875" style="8" bestFit="1" customWidth="1"/>
    <col min="12057" max="12057" width="11.5546875" style="8" bestFit="1" customWidth="1"/>
    <col min="12058" max="12058" width="10.88671875" style="8" bestFit="1" customWidth="1"/>
    <col min="12059" max="12293" width="9.109375" style="8"/>
    <col min="12294" max="12294" width="7.5546875" style="8" bestFit="1" customWidth="1"/>
    <col min="12295" max="12295" width="25.5546875" style="8" bestFit="1" customWidth="1"/>
    <col min="12296" max="12296" width="12.88671875" style="8" bestFit="1" customWidth="1"/>
    <col min="12297" max="12297" width="26.88671875" style="8" customWidth="1"/>
    <col min="12298" max="12298" width="18.5546875" style="8" bestFit="1" customWidth="1"/>
    <col min="12299" max="12299" width="26.109375" style="8" customWidth="1"/>
    <col min="12300" max="12300" width="71.44140625" style="8" bestFit="1" customWidth="1"/>
    <col min="12301" max="12301" width="8.5546875" style="8" bestFit="1" customWidth="1"/>
    <col min="12302" max="12302" width="12" style="8" customWidth="1"/>
    <col min="12303" max="12303" width="11.44140625" style="8" customWidth="1"/>
    <col min="12304" max="12304" width="6.5546875" style="8" bestFit="1" customWidth="1"/>
    <col min="12305" max="12305" width="10.5546875" style="8" bestFit="1" customWidth="1"/>
    <col min="12306" max="12306" width="102" style="8" bestFit="1" customWidth="1"/>
    <col min="12307" max="12307" width="11" style="8" bestFit="1" customWidth="1"/>
    <col min="12308" max="12308" width="9.5546875" style="8" bestFit="1" customWidth="1"/>
    <col min="12309" max="12309" width="6.5546875" style="8" bestFit="1" customWidth="1"/>
    <col min="12310" max="12310" width="10.5546875" style="8" bestFit="1" customWidth="1"/>
    <col min="12311" max="12311" width="14.109375" style="8" customWidth="1"/>
    <col min="12312" max="12312" width="7.5546875" style="8" bestFit="1" customWidth="1"/>
    <col min="12313" max="12313" width="11.5546875" style="8" bestFit="1" customWidth="1"/>
    <col min="12314" max="12314" width="10.88671875" style="8" bestFit="1" customWidth="1"/>
    <col min="12315" max="12549" width="9.109375" style="8"/>
    <col min="12550" max="12550" width="7.5546875" style="8" bestFit="1" customWidth="1"/>
    <col min="12551" max="12551" width="25.5546875" style="8" bestFit="1" customWidth="1"/>
    <col min="12552" max="12552" width="12.88671875" style="8" bestFit="1" customWidth="1"/>
    <col min="12553" max="12553" width="26.88671875" style="8" customWidth="1"/>
    <col min="12554" max="12554" width="18.5546875" style="8" bestFit="1" customWidth="1"/>
    <col min="12555" max="12555" width="26.109375" style="8" customWidth="1"/>
    <col min="12556" max="12556" width="71.44140625" style="8" bestFit="1" customWidth="1"/>
    <col min="12557" max="12557" width="8.5546875" style="8" bestFit="1" customWidth="1"/>
    <col min="12558" max="12558" width="12" style="8" customWidth="1"/>
    <col min="12559" max="12559" width="11.44140625" style="8" customWidth="1"/>
    <col min="12560" max="12560" width="6.5546875" style="8" bestFit="1" customWidth="1"/>
    <col min="12561" max="12561" width="10.5546875" style="8" bestFit="1" customWidth="1"/>
    <col min="12562" max="12562" width="102" style="8" bestFit="1" customWidth="1"/>
    <col min="12563" max="12563" width="11" style="8" bestFit="1" customWidth="1"/>
    <col min="12564" max="12564" width="9.5546875" style="8" bestFit="1" customWidth="1"/>
    <col min="12565" max="12565" width="6.5546875" style="8" bestFit="1" customWidth="1"/>
    <col min="12566" max="12566" width="10.5546875" style="8" bestFit="1" customWidth="1"/>
    <col min="12567" max="12567" width="14.109375" style="8" customWidth="1"/>
    <col min="12568" max="12568" width="7.5546875" style="8" bestFit="1" customWidth="1"/>
    <col min="12569" max="12569" width="11.5546875" style="8" bestFit="1" customWidth="1"/>
    <col min="12570" max="12570" width="10.88671875" style="8" bestFit="1" customWidth="1"/>
    <col min="12571" max="12805" width="9.109375" style="8"/>
    <col min="12806" max="12806" width="7.5546875" style="8" bestFit="1" customWidth="1"/>
    <col min="12807" max="12807" width="25.5546875" style="8" bestFit="1" customWidth="1"/>
    <col min="12808" max="12808" width="12.88671875" style="8" bestFit="1" customWidth="1"/>
    <col min="12809" max="12809" width="26.88671875" style="8" customWidth="1"/>
    <col min="12810" max="12810" width="18.5546875" style="8" bestFit="1" customWidth="1"/>
    <col min="12811" max="12811" width="26.109375" style="8" customWidth="1"/>
    <col min="12812" max="12812" width="71.44140625" style="8" bestFit="1" customWidth="1"/>
    <col min="12813" max="12813" width="8.5546875" style="8" bestFit="1" customWidth="1"/>
    <col min="12814" max="12814" width="12" style="8" customWidth="1"/>
    <col min="12815" max="12815" width="11.44140625" style="8" customWidth="1"/>
    <col min="12816" max="12816" width="6.5546875" style="8" bestFit="1" customWidth="1"/>
    <col min="12817" max="12817" width="10.5546875" style="8" bestFit="1" customWidth="1"/>
    <col min="12818" max="12818" width="102" style="8" bestFit="1" customWidth="1"/>
    <col min="12819" max="12819" width="11" style="8" bestFit="1" customWidth="1"/>
    <col min="12820" max="12820" width="9.5546875" style="8" bestFit="1" customWidth="1"/>
    <col min="12821" max="12821" width="6.5546875" style="8" bestFit="1" customWidth="1"/>
    <col min="12822" max="12822" width="10.5546875" style="8" bestFit="1" customWidth="1"/>
    <col min="12823" max="12823" width="14.109375" style="8" customWidth="1"/>
    <col min="12824" max="12824" width="7.5546875" style="8" bestFit="1" customWidth="1"/>
    <col min="12825" max="12825" width="11.5546875" style="8" bestFit="1" customWidth="1"/>
    <col min="12826" max="12826" width="10.88671875" style="8" bestFit="1" customWidth="1"/>
    <col min="12827" max="13061" width="9.109375" style="8"/>
    <col min="13062" max="13062" width="7.5546875" style="8" bestFit="1" customWidth="1"/>
    <col min="13063" max="13063" width="25.5546875" style="8" bestFit="1" customWidth="1"/>
    <col min="13064" max="13064" width="12.88671875" style="8" bestFit="1" customWidth="1"/>
    <col min="13065" max="13065" width="26.88671875" style="8" customWidth="1"/>
    <col min="13066" max="13066" width="18.5546875" style="8" bestFit="1" customWidth="1"/>
    <col min="13067" max="13067" width="26.109375" style="8" customWidth="1"/>
    <col min="13068" max="13068" width="71.44140625" style="8" bestFit="1" customWidth="1"/>
    <col min="13069" max="13069" width="8.5546875" style="8" bestFit="1" customWidth="1"/>
    <col min="13070" max="13070" width="12" style="8" customWidth="1"/>
    <col min="13071" max="13071" width="11.44140625" style="8" customWidth="1"/>
    <col min="13072" max="13072" width="6.5546875" style="8" bestFit="1" customWidth="1"/>
    <col min="13073" max="13073" width="10.5546875" style="8" bestFit="1" customWidth="1"/>
    <col min="13074" max="13074" width="102" style="8" bestFit="1" customWidth="1"/>
    <col min="13075" max="13075" width="11" style="8" bestFit="1" customWidth="1"/>
    <col min="13076" max="13076" width="9.5546875" style="8" bestFit="1" customWidth="1"/>
    <col min="13077" max="13077" width="6.5546875" style="8" bestFit="1" customWidth="1"/>
    <col min="13078" max="13078" width="10.5546875" style="8" bestFit="1" customWidth="1"/>
    <col min="13079" max="13079" width="14.109375" style="8" customWidth="1"/>
    <col min="13080" max="13080" width="7.5546875" style="8" bestFit="1" customWidth="1"/>
    <col min="13081" max="13081" width="11.5546875" style="8" bestFit="1" customWidth="1"/>
    <col min="13082" max="13082" width="10.88671875" style="8" bestFit="1" customWidth="1"/>
    <col min="13083" max="13317" width="9.109375" style="8"/>
    <col min="13318" max="13318" width="7.5546875" style="8" bestFit="1" customWidth="1"/>
    <col min="13319" max="13319" width="25.5546875" style="8" bestFit="1" customWidth="1"/>
    <col min="13320" max="13320" width="12.88671875" style="8" bestFit="1" customWidth="1"/>
    <col min="13321" max="13321" width="26.88671875" style="8" customWidth="1"/>
    <col min="13322" max="13322" width="18.5546875" style="8" bestFit="1" customWidth="1"/>
    <col min="13323" max="13323" width="26.109375" style="8" customWidth="1"/>
    <col min="13324" max="13324" width="71.44140625" style="8" bestFit="1" customWidth="1"/>
    <col min="13325" max="13325" width="8.5546875" style="8" bestFit="1" customWidth="1"/>
    <col min="13326" max="13326" width="12" style="8" customWidth="1"/>
    <col min="13327" max="13327" width="11.44140625" style="8" customWidth="1"/>
    <col min="13328" max="13328" width="6.5546875" style="8" bestFit="1" customWidth="1"/>
    <col min="13329" max="13329" width="10.5546875" style="8" bestFit="1" customWidth="1"/>
    <col min="13330" max="13330" width="102" style="8" bestFit="1" customWidth="1"/>
    <col min="13331" max="13331" width="11" style="8" bestFit="1" customWidth="1"/>
    <col min="13332" max="13332" width="9.5546875" style="8" bestFit="1" customWidth="1"/>
    <col min="13333" max="13333" width="6.5546875" style="8" bestFit="1" customWidth="1"/>
    <col min="13334" max="13334" width="10.5546875" style="8" bestFit="1" customWidth="1"/>
    <col min="13335" max="13335" width="14.109375" style="8" customWidth="1"/>
    <col min="13336" max="13336" width="7.5546875" style="8" bestFit="1" customWidth="1"/>
    <col min="13337" max="13337" width="11.5546875" style="8" bestFit="1" customWidth="1"/>
    <col min="13338" max="13338" width="10.88671875" style="8" bestFit="1" customWidth="1"/>
    <col min="13339" max="13573" width="9.109375" style="8"/>
    <col min="13574" max="13574" width="7.5546875" style="8" bestFit="1" customWidth="1"/>
    <col min="13575" max="13575" width="25.5546875" style="8" bestFit="1" customWidth="1"/>
    <col min="13576" max="13576" width="12.88671875" style="8" bestFit="1" customWidth="1"/>
    <col min="13577" max="13577" width="26.88671875" style="8" customWidth="1"/>
    <col min="13578" max="13578" width="18.5546875" style="8" bestFit="1" customWidth="1"/>
    <col min="13579" max="13579" width="26.109375" style="8" customWidth="1"/>
    <col min="13580" max="13580" width="71.44140625" style="8" bestFit="1" customWidth="1"/>
    <col min="13581" max="13581" width="8.5546875" style="8" bestFit="1" customWidth="1"/>
    <col min="13582" max="13582" width="12" style="8" customWidth="1"/>
    <col min="13583" max="13583" width="11.44140625" style="8" customWidth="1"/>
    <col min="13584" max="13584" width="6.5546875" style="8" bestFit="1" customWidth="1"/>
    <col min="13585" max="13585" width="10.5546875" style="8" bestFit="1" customWidth="1"/>
    <col min="13586" max="13586" width="102" style="8" bestFit="1" customWidth="1"/>
    <col min="13587" max="13587" width="11" style="8" bestFit="1" customWidth="1"/>
    <col min="13588" max="13588" width="9.5546875" style="8" bestFit="1" customWidth="1"/>
    <col min="13589" max="13589" width="6.5546875" style="8" bestFit="1" customWidth="1"/>
    <col min="13590" max="13590" width="10.5546875" style="8" bestFit="1" customWidth="1"/>
    <col min="13591" max="13591" width="14.109375" style="8" customWidth="1"/>
    <col min="13592" max="13592" width="7.5546875" style="8" bestFit="1" customWidth="1"/>
    <col min="13593" max="13593" width="11.5546875" style="8" bestFit="1" customWidth="1"/>
    <col min="13594" max="13594" width="10.88671875" style="8" bestFit="1" customWidth="1"/>
    <col min="13595" max="13829" width="9.109375" style="8"/>
    <col min="13830" max="13830" width="7.5546875" style="8" bestFit="1" customWidth="1"/>
    <col min="13831" max="13831" width="25.5546875" style="8" bestFit="1" customWidth="1"/>
    <col min="13832" max="13832" width="12.88671875" style="8" bestFit="1" customWidth="1"/>
    <col min="13833" max="13833" width="26.88671875" style="8" customWidth="1"/>
    <col min="13834" max="13834" width="18.5546875" style="8" bestFit="1" customWidth="1"/>
    <col min="13835" max="13835" width="26.109375" style="8" customWidth="1"/>
    <col min="13836" max="13836" width="71.44140625" style="8" bestFit="1" customWidth="1"/>
    <col min="13837" max="13837" width="8.5546875" style="8" bestFit="1" customWidth="1"/>
    <col min="13838" max="13838" width="12" style="8" customWidth="1"/>
    <col min="13839" max="13839" width="11.44140625" style="8" customWidth="1"/>
    <col min="13840" max="13840" width="6.5546875" style="8" bestFit="1" customWidth="1"/>
    <col min="13841" max="13841" width="10.5546875" style="8" bestFit="1" customWidth="1"/>
    <col min="13842" max="13842" width="102" style="8" bestFit="1" customWidth="1"/>
    <col min="13843" max="13843" width="11" style="8" bestFit="1" customWidth="1"/>
    <col min="13844" max="13844" width="9.5546875" style="8" bestFit="1" customWidth="1"/>
    <col min="13845" max="13845" width="6.5546875" style="8" bestFit="1" customWidth="1"/>
    <col min="13846" max="13846" width="10.5546875" style="8" bestFit="1" customWidth="1"/>
    <col min="13847" max="13847" width="14.109375" style="8" customWidth="1"/>
    <col min="13848" max="13848" width="7.5546875" style="8" bestFit="1" customWidth="1"/>
    <col min="13849" max="13849" width="11.5546875" style="8" bestFit="1" customWidth="1"/>
    <col min="13850" max="13850" width="10.88671875" style="8" bestFit="1" customWidth="1"/>
    <col min="13851" max="14085" width="9.109375" style="8"/>
    <col min="14086" max="14086" width="7.5546875" style="8" bestFit="1" customWidth="1"/>
    <col min="14087" max="14087" width="25.5546875" style="8" bestFit="1" customWidth="1"/>
    <col min="14088" max="14088" width="12.88671875" style="8" bestFit="1" customWidth="1"/>
    <col min="14089" max="14089" width="26.88671875" style="8" customWidth="1"/>
    <col min="14090" max="14090" width="18.5546875" style="8" bestFit="1" customWidth="1"/>
    <col min="14091" max="14091" width="26.109375" style="8" customWidth="1"/>
    <col min="14092" max="14092" width="71.44140625" style="8" bestFit="1" customWidth="1"/>
    <col min="14093" max="14093" width="8.5546875" style="8" bestFit="1" customWidth="1"/>
    <col min="14094" max="14094" width="12" style="8" customWidth="1"/>
    <col min="14095" max="14095" width="11.44140625" style="8" customWidth="1"/>
    <col min="14096" max="14096" width="6.5546875" style="8" bestFit="1" customWidth="1"/>
    <col min="14097" max="14097" width="10.5546875" style="8" bestFit="1" customWidth="1"/>
    <col min="14098" max="14098" width="102" style="8" bestFit="1" customWidth="1"/>
    <col min="14099" max="14099" width="11" style="8" bestFit="1" customWidth="1"/>
    <col min="14100" max="14100" width="9.5546875" style="8" bestFit="1" customWidth="1"/>
    <col min="14101" max="14101" width="6.5546875" style="8" bestFit="1" customWidth="1"/>
    <col min="14102" max="14102" width="10.5546875" style="8" bestFit="1" customWidth="1"/>
    <col min="14103" max="14103" width="14.109375" style="8" customWidth="1"/>
    <col min="14104" max="14104" width="7.5546875" style="8" bestFit="1" customWidth="1"/>
    <col min="14105" max="14105" width="11.5546875" style="8" bestFit="1" customWidth="1"/>
    <col min="14106" max="14106" width="10.88671875" style="8" bestFit="1" customWidth="1"/>
    <col min="14107" max="14341" width="9.109375" style="8"/>
    <col min="14342" max="14342" width="7.5546875" style="8" bestFit="1" customWidth="1"/>
    <col min="14343" max="14343" width="25.5546875" style="8" bestFit="1" customWidth="1"/>
    <col min="14344" max="14344" width="12.88671875" style="8" bestFit="1" customWidth="1"/>
    <col min="14345" max="14345" width="26.88671875" style="8" customWidth="1"/>
    <col min="14346" max="14346" width="18.5546875" style="8" bestFit="1" customWidth="1"/>
    <col min="14347" max="14347" width="26.109375" style="8" customWidth="1"/>
    <col min="14348" max="14348" width="71.44140625" style="8" bestFit="1" customWidth="1"/>
    <col min="14349" max="14349" width="8.5546875" style="8" bestFit="1" customWidth="1"/>
    <col min="14350" max="14350" width="12" style="8" customWidth="1"/>
    <col min="14351" max="14351" width="11.44140625" style="8" customWidth="1"/>
    <col min="14352" max="14352" width="6.5546875" style="8" bestFit="1" customWidth="1"/>
    <col min="14353" max="14353" width="10.5546875" style="8" bestFit="1" customWidth="1"/>
    <col min="14354" max="14354" width="102" style="8" bestFit="1" customWidth="1"/>
    <col min="14355" max="14355" width="11" style="8" bestFit="1" customWidth="1"/>
    <col min="14356" max="14356" width="9.5546875" style="8" bestFit="1" customWidth="1"/>
    <col min="14357" max="14357" width="6.5546875" style="8" bestFit="1" customWidth="1"/>
    <col min="14358" max="14358" width="10.5546875" style="8" bestFit="1" customWidth="1"/>
    <col min="14359" max="14359" width="14.109375" style="8" customWidth="1"/>
    <col min="14360" max="14360" width="7.5546875" style="8" bestFit="1" customWidth="1"/>
    <col min="14361" max="14361" width="11.5546875" style="8" bestFit="1" customWidth="1"/>
    <col min="14362" max="14362" width="10.88671875" style="8" bestFit="1" customWidth="1"/>
    <col min="14363" max="14597" width="9.109375" style="8"/>
    <col min="14598" max="14598" width="7.5546875" style="8" bestFit="1" customWidth="1"/>
    <col min="14599" max="14599" width="25.5546875" style="8" bestFit="1" customWidth="1"/>
    <col min="14600" max="14600" width="12.88671875" style="8" bestFit="1" customWidth="1"/>
    <col min="14601" max="14601" width="26.88671875" style="8" customWidth="1"/>
    <col min="14602" max="14602" width="18.5546875" style="8" bestFit="1" customWidth="1"/>
    <col min="14603" max="14603" width="26.109375" style="8" customWidth="1"/>
    <col min="14604" max="14604" width="71.44140625" style="8" bestFit="1" customWidth="1"/>
    <col min="14605" max="14605" width="8.5546875" style="8" bestFit="1" customWidth="1"/>
    <col min="14606" max="14606" width="12" style="8" customWidth="1"/>
    <col min="14607" max="14607" width="11.44140625" style="8" customWidth="1"/>
    <col min="14608" max="14608" width="6.5546875" style="8" bestFit="1" customWidth="1"/>
    <col min="14609" max="14609" width="10.5546875" style="8" bestFit="1" customWidth="1"/>
    <col min="14610" max="14610" width="102" style="8" bestFit="1" customWidth="1"/>
    <col min="14611" max="14611" width="11" style="8" bestFit="1" customWidth="1"/>
    <col min="14612" max="14612" width="9.5546875" style="8" bestFit="1" customWidth="1"/>
    <col min="14613" max="14613" width="6.5546875" style="8" bestFit="1" customWidth="1"/>
    <col min="14614" max="14614" width="10.5546875" style="8" bestFit="1" customWidth="1"/>
    <col min="14615" max="14615" width="14.109375" style="8" customWidth="1"/>
    <col min="14616" max="14616" width="7.5546875" style="8" bestFit="1" customWidth="1"/>
    <col min="14617" max="14617" width="11.5546875" style="8" bestFit="1" customWidth="1"/>
    <col min="14618" max="14618" width="10.88671875" style="8" bestFit="1" customWidth="1"/>
    <col min="14619" max="14853" width="9.109375" style="8"/>
    <col min="14854" max="14854" width="7.5546875" style="8" bestFit="1" customWidth="1"/>
    <col min="14855" max="14855" width="25.5546875" style="8" bestFit="1" customWidth="1"/>
    <col min="14856" max="14856" width="12.88671875" style="8" bestFit="1" customWidth="1"/>
    <col min="14857" max="14857" width="26.88671875" style="8" customWidth="1"/>
    <col min="14858" max="14858" width="18.5546875" style="8" bestFit="1" customWidth="1"/>
    <col min="14859" max="14859" width="26.109375" style="8" customWidth="1"/>
    <col min="14860" max="14860" width="71.44140625" style="8" bestFit="1" customWidth="1"/>
    <col min="14861" max="14861" width="8.5546875" style="8" bestFit="1" customWidth="1"/>
    <col min="14862" max="14862" width="12" style="8" customWidth="1"/>
    <col min="14863" max="14863" width="11.44140625" style="8" customWidth="1"/>
    <col min="14864" max="14864" width="6.5546875" style="8" bestFit="1" customWidth="1"/>
    <col min="14865" max="14865" width="10.5546875" style="8" bestFit="1" customWidth="1"/>
    <col min="14866" max="14866" width="102" style="8" bestFit="1" customWidth="1"/>
    <col min="14867" max="14867" width="11" style="8" bestFit="1" customWidth="1"/>
    <col min="14868" max="14868" width="9.5546875" style="8" bestFit="1" customWidth="1"/>
    <col min="14869" max="14869" width="6.5546875" style="8" bestFit="1" customWidth="1"/>
    <col min="14870" max="14870" width="10.5546875" style="8" bestFit="1" customWidth="1"/>
    <col min="14871" max="14871" width="14.109375" style="8" customWidth="1"/>
    <col min="14872" max="14872" width="7.5546875" style="8" bestFit="1" customWidth="1"/>
    <col min="14873" max="14873" width="11.5546875" style="8" bestFit="1" customWidth="1"/>
    <col min="14874" max="14874" width="10.88671875" style="8" bestFit="1" customWidth="1"/>
    <col min="14875" max="15109" width="9.109375" style="8"/>
    <col min="15110" max="15110" width="7.5546875" style="8" bestFit="1" customWidth="1"/>
    <col min="15111" max="15111" width="25.5546875" style="8" bestFit="1" customWidth="1"/>
    <col min="15112" max="15112" width="12.88671875" style="8" bestFit="1" customWidth="1"/>
    <col min="15113" max="15113" width="26.88671875" style="8" customWidth="1"/>
    <col min="15114" max="15114" width="18.5546875" style="8" bestFit="1" customWidth="1"/>
    <col min="15115" max="15115" width="26.109375" style="8" customWidth="1"/>
    <col min="15116" max="15116" width="71.44140625" style="8" bestFit="1" customWidth="1"/>
    <col min="15117" max="15117" width="8.5546875" style="8" bestFit="1" customWidth="1"/>
    <col min="15118" max="15118" width="12" style="8" customWidth="1"/>
    <col min="15119" max="15119" width="11.44140625" style="8" customWidth="1"/>
    <col min="15120" max="15120" width="6.5546875" style="8" bestFit="1" customWidth="1"/>
    <col min="15121" max="15121" width="10.5546875" style="8" bestFit="1" customWidth="1"/>
    <col min="15122" max="15122" width="102" style="8" bestFit="1" customWidth="1"/>
    <col min="15123" max="15123" width="11" style="8" bestFit="1" customWidth="1"/>
    <col min="15124" max="15124" width="9.5546875" style="8" bestFit="1" customWidth="1"/>
    <col min="15125" max="15125" width="6.5546875" style="8" bestFit="1" customWidth="1"/>
    <col min="15126" max="15126" width="10.5546875" style="8" bestFit="1" customWidth="1"/>
    <col min="15127" max="15127" width="14.109375" style="8" customWidth="1"/>
    <col min="15128" max="15128" width="7.5546875" style="8" bestFit="1" customWidth="1"/>
    <col min="15129" max="15129" width="11.5546875" style="8" bestFit="1" customWidth="1"/>
    <col min="15130" max="15130" width="10.88671875" style="8" bestFit="1" customWidth="1"/>
    <col min="15131" max="15365" width="9.109375" style="8"/>
    <col min="15366" max="15366" width="7.5546875" style="8" bestFit="1" customWidth="1"/>
    <col min="15367" max="15367" width="25.5546875" style="8" bestFit="1" customWidth="1"/>
    <col min="15368" max="15368" width="12.88671875" style="8" bestFit="1" customWidth="1"/>
    <col min="15369" max="15369" width="26.88671875" style="8" customWidth="1"/>
    <col min="15370" max="15370" width="18.5546875" style="8" bestFit="1" customWidth="1"/>
    <col min="15371" max="15371" width="26.109375" style="8" customWidth="1"/>
    <col min="15372" max="15372" width="71.44140625" style="8" bestFit="1" customWidth="1"/>
    <col min="15373" max="15373" width="8.5546875" style="8" bestFit="1" customWidth="1"/>
    <col min="15374" max="15374" width="12" style="8" customWidth="1"/>
    <col min="15375" max="15375" width="11.44140625" style="8" customWidth="1"/>
    <col min="15376" max="15376" width="6.5546875" style="8" bestFit="1" customWidth="1"/>
    <col min="15377" max="15377" width="10.5546875" style="8" bestFit="1" customWidth="1"/>
    <col min="15378" max="15378" width="102" style="8" bestFit="1" customWidth="1"/>
    <col min="15379" max="15379" width="11" style="8" bestFit="1" customWidth="1"/>
    <col min="15380" max="15380" width="9.5546875" style="8" bestFit="1" customWidth="1"/>
    <col min="15381" max="15381" width="6.5546875" style="8" bestFit="1" customWidth="1"/>
    <col min="15382" max="15382" width="10.5546875" style="8" bestFit="1" customWidth="1"/>
    <col min="15383" max="15383" width="14.109375" style="8" customWidth="1"/>
    <col min="15384" max="15384" width="7.5546875" style="8" bestFit="1" customWidth="1"/>
    <col min="15385" max="15385" width="11.5546875" style="8" bestFit="1" customWidth="1"/>
    <col min="15386" max="15386" width="10.88671875" style="8" bestFit="1" customWidth="1"/>
    <col min="15387" max="15621" width="9.109375" style="8"/>
    <col min="15622" max="15622" width="7.5546875" style="8" bestFit="1" customWidth="1"/>
    <col min="15623" max="15623" width="25.5546875" style="8" bestFit="1" customWidth="1"/>
    <col min="15624" max="15624" width="12.88671875" style="8" bestFit="1" customWidth="1"/>
    <col min="15625" max="15625" width="26.88671875" style="8" customWidth="1"/>
    <col min="15626" max="15626" width="18.5546875" style="8" bestFit="1" customWidth="1"/>
    <col min="15627" max="15627" width="26.109375" style="8" customWidth="1"/>
    <col min="15628" max="15628" width="71.44140625" style="8" bestFit="1" customWidth="1"/>
    <col min="15629" max="15629" width="8.5546875" style="8" bestFit="1" customWidth="1"/>
    <col min="15630" max="15630" width="12" style="8" customWidth="1"/>
    <col min="15631" max="15631" width="11.44140625" style="8" customWidth="1"/>
    <col min="15632" max="15632" width="6.5546875" style="8" bestFit="1" customWidth="1"/>
    <col min="15633" max="15633" width="10.5546875" style="8" bestFit="1" customWidth="1"/>
    <col min="15634" max="15634" width="102" style="8" bestFit="1" customWidth="1"/>
    <col min="15635" max="15635" width="11" style="8" bestFit="1" customWidth="1"/>
    <col min="15636" max="15636" width="9.5546875" style="8" bestFit="1" customWidth="1"/>
    <col min="15637" max="15637" width="6.5546875" style="8" bestFit="1" customWidth="1"/>
    <col min="15638" max="15638" width="10.5546875" style="8" bestFit="1" customWidth="1"/>
    <col min="15639" max="15639" width="14.109375" style="8" customWidth="1"/>
    <col min="15640" max="15640" width="7.5546875" style="8" bestFit="1" customWidth="1"/>
    <col min="15641" max="15641" width="11.5546875" style="8" bestFit="1" customWidth="1"/>
    <col min="15642" max="15642" width="10.88671875" style="8" bestFit="1" customWidth="1"/>
    <col min="15643" max="15877" width="9.109375" style="8"/>
    <col min="15878" max="15878" width="7.5546875" style="8" bestFit="1" customWidth="1"/>
    <col min="15879" max="15879" width="25.5546875" style="8" bestFit="1" customWidth="1"/>
    <col min="15880" max="15880" width="12.88671875" style="8" bestFit="1" customWidth="1"/>
    <col min="15881" max="15881" width="26.88671875" style="8" customWidth="1"/>
    <col min="15882" max="15882" width="18.5546875" style="8" bestFit="1" customWidth="1"/>
    <col min="15883" max="15883" width="26.109375" style="8" customWidth="1"/>
    <col min="15884" max="15884" width="71.44140625" style="8" bestFit="1" customWidth="1"/>
    <col min="15885" max="15885" width="8.5546875" style="8" bestFit="1" customWidth="1"/>
    <col min="15886" max="15886" width="12" style="8" customWidth="1"/>
    <col min="15887" max="15887" width="11.44140625" style="8" customWidth="1"/>
    <col min="15888" max="15888" width="6.5546875" style="8" bestFit="1" customWidth="1"/>
    <col min="15889" max="15889" width="10.5546875" style="8" bestFit="1" customWidth="1"/>
    <col min="15890" max="15890" width="102" style="8" bestFit="1" customWidth="1"/>
    <col min="15891" max="15891" width="11" style="8" bestFit="1" customWidth="1"/>
    <col min="15892" max="15892" width="9.5546875" style="8" bestFit="1" customWidth="1"/>
    <col min="15893" max="15893" width="6.5546875" style="8" bestFit="1" customWidth="1"/>
    <col min="15894" max="15894" width="10.5546875" style="8" bestFit="1" customWidth="1"/>
    <col min="15895" max="15895" width="14.109375" style="8" customWidth="1"/>
    <col min="15896" max="15896" width="7.5546875" style="8" bestFit="1" customWidth="1"/>
    <col min="15897" max="15897" width="11.5546875" style="8" bestFit="1" customWidth="1"/>
    <col min="15898" max="15898" width="10.88671875" style="8" bestFit="1" customWidth="1"/>
    <col min="15899" max="16133" width="9.109375" style="8"/>
    <col min="16134" max="16134" width="7.5546875" style="8" bestFit="1" customWidth="1"/>
    <col min="16135" max="16135" width="25.5546875" style="8" bestFit="1" customWidth="1"/>
    <col min="16136" max="16136" width="12.88671875" style="8" bestFit="1" customWidth="1"/>
    <col min="16137" max="16137" width="26.88671875" style="8" customWidth="1"/>
    <col min="16138" max="16138" width="18.5546875" style="8" bestFit="1" customWidth="1"/>
    <col min="16139" max="16139" width="26.109375" style="8" customWidth="1"/>
    <col min="16140" max="16140" width="71.44140625" style="8" bestFit="1" customWidth="1"/>
    <col min="16141" max="16141" width="8.5546875" style="8" bestFit="1" customWidth="1"/>
    <col min="16142" max="16142" width="12" style="8" customWidth="1"/>
    <col min="16143" max="16143" width="11.44140625" style="8" customWidth="1"/>
    <col min="16144" max="16144" width="6.5546875" style="8" bestFit="1" customWidth="1"/>
    <col min="16145" max="16145" width="10.5546875" style="8" bestFit="1" customWidth="1"/>
    <col min="16146" max="16146" width="102" style="8" bestFit="1" customWidth="1"/>
    <col min="16147" max="16147" width="11" style="8" bestFit="1" customWidth="1"/>
    <col min="16148" max="16148" width="9.5546875" style="8" bestFit="1" customWidth="1"/>
    <col min="16149" max="16149" width="6.5546875" style="8" bestFit="1" customWidth="1"/>
    <col min="16150" max="16150" width="10.5546875" style="8" bestFit="1" customWidth="1"/>
    <col min="16151" max="16151" width="14.109375" style="8" customWidth="1"/>
    <col min="16152" max="16152" width="7.5546875" style="8" bestFit="1" customWidth="1"/>
    <col min="16153" max="16153" width="11.5546875" style="8" bestFit="1" customWidth="1"/>
    <col min="16154" max="16154" width="10.88671875" style="8" bestFit="1" customWidth="1"/>
    <col min="16155" max="16384" width="9.109375" style="8"/>
  </cols>
  <sheetData>
    <row r="1" spans="1:26" s="7" customFormat="1" x14ac:dyDescent="0.3">
      <c r="B1" s="670" t="s">
        <v>12</v>
      </c>
      <c r="C1" s="674" t="s">
        <v>13</v>
      </c>
      <c r="D1" s="677" t="s">
        <v>14</v>
      </c>
      <c r="E1" s="672" t="s">
        <v>3</v>
      </c>
      <c r="F1" s="680" t="s">
        <v>15</v>
      </c>
      <c r="G1" s="673" t="s">
        <v>1</v>
      </c>
      <c r="H1" s="681" t="s">
        <v>16</v>
      </c>
      <c r="I1" s="669" t="s">
        <v>10</v>
      </c>
      <c r="J1" s="665" t="s">
        <v>4</v>
      </c>
      <c r="K1" s="665"/>
      <c r="L1" s="665"/>
      <c r="M1" s="665"/>
      <c r="N1" s="665" t="s">
        <v>18</v>
      </c>
      <c r="O1" s="666" t="s">
        <v>363</v>
      </c>
      <c r="P1" s="667"/>
      <c r="Q1" s="667"/>
      <c r="R1" s="668"/>
      <c r="S1" s="665" t="s">
        <v>5</v>
      </c>
      <c r="T1" s="665"/>
      <c r="U1" s="665"/>
      <c r="V1" s="665"/>
      <c r="W1" s="669" t="s">
        <v>20</v>
      </c>
      <c r="X1" s="665" t="s">
        <v>19</v>
      </c>
      <c r="Y1" s="665" t="s">
        <v>21</v>
      </c>
      <c r="Z1" s="669" t="s">
        <v>497</v>
      </c>
    </row>
    <row r="2" spans="1:26" s="7" customFormat="1" ht="64.8" x14ac:dyDescent="0.3">
      <c r="B2" s="671"/>
      <c r="C2" s="675"/>
      <c r="D2" s="677"/>
      <c r="E2" s="672"/>
      <c r="F2" s="680"/>
      <c r="G2" s="673"/>
      <c r="H2" s="682"/>
      <c r="I2" s="665"/>
      <c r="J2" s="4" t="s">
        <v>2</v>
      </c>
      <c r="K2" s="4" t="s">
        <v>6</v>
      </c>
      <c r="L2" s="5" t="s">
        <v>7</v>
      </c>
      <c r="M2" s="4" t="s">
        <v>17</v>
      </c>
      <c r="N2" s="665"/>
      <c r="O2" s="4" t="s">
        <v>359</v>
      </c>
      <c r="P2" s="4" t="s">
        <v>360</v>
      </c>
      <c r="Q2" s="4" t="s">
        <v>361</v>
      </c>
      <c r="R2" s="4" t="s">
        <v>362</v>
      </c>
      <c r="S2" s="4" t="s">
        <v>2</v>
      </c>
      <c r="T2" s="4" t="s">
        <v>6</v>
      </c>
      <c r="U2" s="5" t="s">
        <v>7</v>
      </c>
      <c r="V2" s="4" t="s">
        <v>17</v>
      </c>
      <c r="W2" s="665"/>
      <c r="X2" s="665"/>
      <c r="Y2" s="665"/>
      <c r="Z2" s="669"/>
    </row>
    <row r="3" spans="1:26" s="7" customFormat="1" x14ac:dyDescent="0.3">
      <c r="A3" s="7" t="s">
        <v>336</v>
      </c>
      <c r="B3" s="671"/>
      <c r="C3" s="675"/>
      <c r="D3" s="677"/>
      <c r="E3" s="672"/>
      <c r="F3" s="680"/>
      <c r="G3" s="673"/>
      <c r="H3" s="683"/>
      <c r="I3" s="665"/>
      <c r="J3" s="61" t="s">
        <v>8</v>
      </c>
      <c r="K3" s="61" t="s">
        <v>51</v>
      </c>
      <c r="L3" s="61" t="s">
        <v>41</v>
      </c>
      <c r="M3" s="61" t="s">
        <v>9</v>
      </c>
      <c r="N3" s="665"/>
      <c r="O3" s="109"/>
      <c r="P3" s="109"/>
      <c r="Q3" s="109"/>
      <c r="R3" s="109"/>
      <c r="S3" s="61" t="s">
        <v>8</v>
      </c>
      <c r="T3" s="61" t="s">
        <v>51</v>
      </c>
      <c r="U3" s="61" t="s">
        <v>41</v>
      </c>
      <c r="V3" s="61" t="s">
        <v>9</v>
      </c>
      <c r="W3" s="665"/>
      <c r="X3" s="665"/>
      <c r="Y3" s="665"/>
      <c r="Z3" s="669"/>
    </row>
    <row r="4" spans="1:26" s="13" customFormat="1" x14ac:dyDescent="0.3">
      <c r="A4" s="13">
        <v>1</v>
      </c>
      <c r="B4" s="28" t="str">
        <f>CONCATENATE("M2-",A4)</f>
        <v>M2-1</v>
      </c>
      <c r="C4" s="32" t="s">
        <v>221</v>
      </c>
      <c r="D4" s="35" t="s">
        <v>23</v>
      </c>
      <c r="E4" s="26" t="s">
        <v>222</v>
      </c>
      <c r="F4" s="37" t="s">
        <v>122</v>
      </c>
      <c r="G4" s="39" t="s">
        <v>589</v>
      </c>
      <c r="H4" s="41" t="s">
        <v>224</v>
      </c>
      <c r="I4" s="9" t="s">
        <v>25</v>
      </c>
      <c r="J4" s="10" t="s">
        <v>35</v>
      </c>
      <c r="K4" s="10" t="s">
        <v>36</v>
      </c>
      <c r="L4" s="12">
        <f t="shared" ref="L4:L20" si="0">IF(K4="Eliminated", 21, IF(OR(J4="-",K4="-"),"-", (IF(J4="Catastrophic",IF(K4="Frequent",1,IF(K4="Probable",2,IF(K4="Occasional",4,IF(K4="Remote",8,IF(K4="Improbable",12,"Error"))))),IF(J4="Critical",IF(K4="Frequent",3,IF(K4="Probable",5,IF(K4="Occasional",6,IF(K4="Remote",10,IF(K4="Improbable",15,"Error"))))), IF(J4="Marginal",IF(K4="Frequent",7,IF(K4="Probable",9,IF(K4="Occasional",11,IF(K4="Remote",14,IF(K4="Improbable",17,"Error"))))), IF(J4="Negligible",IF(K4="Frequent",13,IF(K4="Probable",16,IF(K4="Occasional",18,IF(K4="Remote",19,IF(K4="Improbable",20,"Error"))))),"Error")))))))</f>
        <v>8</v>
      </c>
      <c r="M4" s="10" t="str">
        <f t="shared" ref="M4:M20" si="1">IF(OR(L4="-",L4="Error"),"-",IF(L4&gt;20,"N/A",IF(L4&gt;17,"Low",IF(L4&gt;9, "Medium", IF(L4&gt;5, "Serious", "High")))))</f>
        <v>Serious</v>
      </c>
      <c r="N4" s="11" t="s">
        <v>223</v>
      </c>
      <c r="O4" s="10" t="s">
        <v>364</v>
      </c>
      <c r="P4" s="10"/>
      <c r="Q4" s="10" t="s">
        <v>364</v>
      </c>
      <c r="R4" s="10" t="s">
        <v>364</v>
      </c>
      <c r="S4" s="10" t="s">
        <v>11</v>
      </c>
      <c r="T4" s="10" t="s">
        <v>11</v>
      </c>
      <c r="U4" s="12" t="str">
        <f t="shared" ref="U4:U20" si="2">IF(T4="Eliminated", 21, IF(OR(S4="-",T4="-"),"-", (IF(S4="Catastrophic",IF(T4="Frequent",1,IF(T4="Probable",2,IF(T4="Occasional",4,IF(T4="Remote",8,IF(T4="Improbable",12,"Error"))))),IF(S4="Critical",IF(T4="Frequent",3,IF(T4="Probable",5,IF(T4="Occasional",6,IF(T4="Remote",10,IF(T4="Improbable",15,"Error"))))), IF(S4="Marginal",IF(T4="Frequent",7,IF(T4="Probable",9,IF(T4="Occasional",11,IF(T4="Remote",14,IF(T4="Improbable",17,"Error"))))), IF(S4="Negligible",IF(T4="Frequent",13,IF(T4="Probable",16,IF(T4="Occasional",18,IF(T4="Remote",19,IF(T4="Improbable",20,"Error"))))),"Error")))))))</f>
        <v>-</v>
      </c>
      <c r="V4" s="10" t="str">
        <f t="shared" ref="V4:V20" si="3">IF(OR(U4="-",U4="Error"),"-",IF(U4&gt;20,"N/A",IF(U4&gt;17,"Low",IF(U4&gt;9, "Medium", IF(U4&gt;5, "Serious", "High")))))</f>
        <v>-</v>
      </c>
      <c r="W4" s="9" t="s">
        <v>236</v>
      </c>
      <c r="X4" s="9"/>
      <c r="Y4" s="9"/>
      <c r="Z4" s="9"/>
    </row>
    <row r="5" spans="1:26" s="13" customFormat="1" x14ac:dyDescent="0.3">
      <c r="A5" s="13">
        <v>2</v>
      </c>
      <c r="B5" s="28" t="str">
        <f t="shared" ref="B5:B25" si="4">CONCATENATE("M2-",A5)</f>
        <v>M2-2</v>
      </c>
      <c r="C5" s="32" t="s">
        <v>221</v>
      </c>
      <c r="D5" s="35" t="s">
        <v>23</v>
      </c>
      <c r="E5" s="26" t="s">
        <v>222</v>
      </c>
      <c r="F5" s="37" t="s">
        <v>122</v>
      </c>
      <c r="G5" s="39" t="s">
        <v>589</v>
      </c>
      <c r="H5" s="41" t="s">
        <v>225</v>
      </c>
      <c r="I5" s="9" t="s">
        <v>25</v>
      </c>
      <c r="J5" s="10" t="s">
        <v>35</v>
      </c>
      <c r="K5" s="10" t="s">
        <v>36</v>
      </c>
      <c r="L5" s="12">
        <f t="shared" si="0"/>
        <v>8</v>
      </c>
      <c r="M5" s="10" t="str">
        <f t="shared" si="1"/>
        <v>Serious</v>
      </c>
      <c r="N5" s="11" t="s">
        <v>447</v>
      </c>
      <c r="O5" s="10"/>
      <c r="P5" s="10"/>
      <c r="Q5" s="10" t="s">
        <v>364</v>
      </c>
      <c r="R5" s="10"/>
      <c r="S5" s="10" t="s">
        <v>11</v>
      </c>
      <c r="T5" s="10" t="s">
        <v>11</v>
      </c>
      <c r="U5" s="12" t="str">
        <f t="shared" si="2"/>
        <v>-</v>
      </c>
      <c r="V5" s="10" t="str">
        <f t="shared" si="3"/>
        <v>-</v>
      </c>
      <c r="W5" s="9" t="s">
        <v>236</v>
      </c>
      <c r="X5" s="9"/>
      <c r="Y5" s="9"/>
      <c r="Z5" s="9"/>
    </row>
    <row r="6" spans="1:26" s="13" customFormat="1" ht="28.8" x14ac:dyDescent="0.3">
      <c r="A6" s="13">
        <v>3</v>
      </c>
      <c r="B6" s="28" t="str">
        <f t="shared" si="4"/>
        <v>M2-3</v>
      </c>
      <c r="C6" s="32" t="s">
        <v>221</v>
      </c>
      <c r="D6" s="35" t="s">
        <v>23</v>
      </c>
      <c r="E6" s="26" t="s">
        <v>222</v>
      </c>
      <c r="F6" s="37" t="s">
        <v>605</v>
      </c>
      <c r="G6" s="100" t="s">
        <v>686</v>
      </c>
      <c r="H6" s="41" t="s">
        <v>226</v>
      </c>
      <c r="I6" s="9" t="s">
        <v>25</v>
      </c>
      <c r="J6" s="10" t="s">
        <v>35</v>
      </c>
      <c r="K6" s="10" t="s">
        <v>31</v>
      </c>
      <c r="L6" s="12">
        <f t="shared" si="0"/>
        <v>4</v>
      </c>
      <c r="M6" s="10" t="str">
        <f t="shared" si="1"/>
        <v>High</v>
      </c>
      <c r="N6" s="11" t="s">
        <v>448</v>
      </c>
      <c r="O6" s="10"/>
      <c r="P6" s="10" t="s">
        <v>364</v>
      </c>
      <c r="Q6" s="10" t="s">
        <v>364</v>
      </c>
      <c r="R6" s="10"/>
      <c r="S6" s="10" t="s">
        <v>11</v>
      </c>
      <c r="T6" s="10" t="s">
        <v>11</v>
      </c>
      <c r="U6" s="12" t="str">
        <f t="shared" si="2"/>
        <v>-</v>
      </c>
      <c r="V6" s="10" t="str">
        <f t="shared" si="3"/>
        <v>-</v>
      </c>
      <c r="W6" s="9" t="s">
        <v>236</v>
      </c>
      <c r="X6" s="9"/>
      <c r="Y6" s="9"/>
      <c r="Z6" s="9" t="s">
        <v>475</v>
      </c>
    </row>
    <row r="7" spans="1:26" s="13" customFormat="1" x14ac:dyDescent="0.3">
      <c r="A7" s="13">
        <v>4</v>
      </c>
      <c r="B7" s="28" t="str">
        <f t="shared" si="4"/>
        <v>M2-4</v>
      </c>
      <c r="C7" s="32" t="s">
        <v>221</v>
      </c>
      <c r="D7" s="35" t="s">
        <v>23</v>
      </c>
      <c r="E7" s="26" t="s">
        <v>222</v>
      </c>
      <c r="F7" s="37" t="s">
        <v>122</v>
      </c>
      <c r="G7" s="39" t="s">
        <v>589</v>
      </c>
      <c r="H7" s="41" t="s">
        <v>245</v>
      </c>
      <c r="I7" s="9" t="s">
        <v>25</v>
      </c>
      <c r="J7" s="10" t="s">
        <v>26</v>
      </c>
      <c r="K7" s="10" t="s">
        <v>38</v>
      </c>
      <c r="L7" s="12">
        <f t="shared" si="0"/>
        <v>15</v>
      </c>
      <c r="M7" s="10" t="str">
        <f t="shared" si="1"/>
        <v>Medium</v>
      </c>
      <c r="N7" s="20" t="s">
        <v>449</v>
      </c>
      <c r="O7" s="10"/>
      <c r="P7" s="10" t="s">
        <v>364</v>
      </c>
      <c r="Q7" s="10"/>
      <c r="R7" s="10"/>
      <c r="S7" s="10" t="s">
        <v>11</v>
      </c>
      <c r="T7" s="10" t="s">
        <v>11</v>
      </c>
      <c r="U7" s="12" t="str">
        <f t="shared" si="2"/>
        <v>-</v>
      </c>
      <c r="V7" s="10" t="str">
        <f t="shared" si="3"/>
        <v>-</v>
      </c>
      <c r="W7" s="9" t="s">
        <v>237</v>
      </c>
      <c r="X7" s="9"/>
      <c r="Y7" s="9"/>
      <c r="Z7" s="9"/>
    </row>
    <row r="8" spans="1:26" s="13" customFormat="1" x14ac:dyDescent="0.3">
      <c r="A8" s="13">
        <v>5</v>
      </c>
      <c r="B8" s="28" t="str">
        <f t="shared" si="4"/>
        <v>M2-5</v>
      </c>
      <c r="C8" s="32" t="s">
        <v>221</v>
      </c>
      <c r="D8" s="35" t="s">
        <v>23</v>
      </c>
      <c r="E8" s="26" t="s">
        <v>222</v>
      </c>
      <c r="F8" s="37" t="s">
        <v>122</v>
      </c>
      <c r="G8" s="39" t="s">
        <v>124</v>
      </c>
      <c r="H8" s="41" t="s">
        <v>246</v>
      </c>
      <c r="I8" s="9" t="s">
        <v>25</v>
      </c>
      <c r="J8" s="10" t="s">
        <v>26</v>
      </c>
      <c r="K8" s="10" t="s">
        <v>36</v>
      </c>
      <c r="L8" s="12">
        <f t="shared" si="0"/>
        <v>10</v>
      </c>
      <c r="M8" s="10" t="str">
        <f t="shared" si="1"/>
        <v>Medium</v>
      </c>
      <c r="N8" s="11" t="s">
        <v>450</v>
      </c>
      <c r="O8" s="10"/>
      <c r="P8" s="10" t="s">
        <v>364</v>
      </c>
      <c r="Q8" s="10"/>
      <c r="R8" s="10"/>
      <c r="S8" s="10" t="s">
        <v>11</v>
      </c>
      <c r="T8" s="10" t="s">
        <v>11</v>
      </c>
      <c r="U8" s="12" t="str">
        <f t="shared" si="2"/>
        <v>-</v>
      </c>
      <c r="V8" s="10" t="str">
        <f t="shared" si="3"/>
        <v>-</v>
      </c>
      <c r="W8" s="9" t="s">
        <v>237</v>
      </c>
      <c r="X8" s="9"/>
      <c r="Y8" s="9"/>
      <c r="Z8" s="9"/>
    </row>
    <row r="9" spans="1:26" s="13" customFormat="1" x14ac:dyDescent="0.3">
      <c r="A9" s="13">
        <v>6</v>
      </c>
      <c r="B9" s="28" t="str">
        <f t="shared" si="4"/>
        <v>M2-6</v>
      </c>
      <c r="C9" s="32" t="s">
        <v>221</v>
      </c>
      <c r="D9" s="35" t="s">
        <v>23</v>
      </c>
      <c r="E9" s="26" t="s">
        <v>222</v>
      </c>
      <c r="F9" s="37" t="s">
        <v>122</v>
      </c>
      <c r="G9" s="39" t="s">
        <v>124</v>
      </c>
      <c r="H9" s="41" t="s">
        <v>247</v>
      </c>
      <c r="I9" s="9" t="s">
        <v>25</v>
      </c>
      <c r="J9" s="10" t="s">
        <v>26</v>
      </c>
      <c r="K9" s="10" t="s">
        <v>36</v>
      </c>
      <c r="L9" s="12">
        <f t="shared" si="0"/>
        <v>10</v>
      </c>
      <c r="M9" s="10" t="str">
        <f t="shared" si="1"/>
        <v>Medium</v>
      </c>
      <c r="N9" s="11" t="s">
        <v>451</v>
      </c>
      <c r="O9" s="10"/>
      <c r="P9" s="10" t="s">
        <v>364</v>
      </c>
      <c r="Q9" s="10"/>
      <c r="R9" s="10" t="s">
        <v>364</v>
      </c>
      <c r="S9" s="10" t="s">
        <v>11</v>
      </c>
      <c r="T9" s="10" t="s">
        <v>11</v>
      </c>
      <c r="U9" s="12" t="str">
        <f t="shared" si="2"/>
        <v>-</v>
      </c>
      <c r="V9" s="10" t="str">
        <f t="shared" si="3"/>
        <v>-</v>
      </c>
      <c r="W9" s="9" t="s">
        <v>237</v>
      </c>
      <c r="X9" s="9"/>
      <c r="Y9" s="9"/>
      <c r="Z9" s="9"/>
    </row>
    <row r="10" spans="1:26" s="13" customFormat="1" x14ac:dyDescent="0.3">
      <c r="A10" s="13">
        <v>7</v>
      </c>
      <c r="B10" s="28" t="str">
        <f t="shared" si="4"/>
        <v>M2-7</v>
      </c>
      <c r="C10" s="32" t="s">
        <v>221</v>
      </c>
      <c r="D10" s="35" t="s">
        <v>23</v>
      </c>
      <c r="E10" s="26" t="s">
        <v>222</v>
      </c>
      <c r="F10" s="37" t="s">
        <v>122</v>
      </c>
      <c r="G10" s="100" t="s">
        <v>563</v>
      </c>
      <c r="H10" s="41" t="s">
        <v>248</v>
      </c>
      <c r="I10" s="9" t="s">
        <v>25</v>
      </c>
      <c r="J10" s="10" t="s">
        <v>63</v>
      </c>
      <c r="K10" s="10" t="s">
        <v>42</v>
      </c>
      <c r="L10" s="12">
        <f t="shared" si="0"/>
        <v>9</v>
      </c>
      <c r="M10" s="10" t="str">
        <f t="shared" si="1"/>
        <v>Serious</v>
      </c>
      <c r="N10" s="11" t="s">
        <v>452</v>
      </c>
      <c r="O10" s="10"/>
      <c r="P10" s="10" t="s">
        <v>364</v>
      </c>
      <c r="Q10" s="10" t="s">
        <v>364</v>
      </c>
      <c r="R10" s="10" t="s">
        <v>364</v>
      </c>
      <c r="S10" s="10"/>
      <c r="T10" s="10"/>
      <c r="U10" s="12"/>
      <c r="V10" s="10"/>
      <c r="W10" s="9" t="s">
        <v>170</v>
      </c>
      <c r="X10" s="9"/>
      <c r="Y10" s="9"/>
      <c r="Z10" s="9"/>
    </row>
    <row r="11" spans="1:26" s="13" customFormat="1" ht="28.8" x14ac:dyDescent="0.3">
      <c r="A11" s="13">
        <v>8</v>
      </c>
      <c r="B11" s="28" t="str">
        <f t="shared" si="4"/>
        <v>M2-8</v>
      </c>
      <c r="C11" s="32" t="s">
        <v>221</v>
      </c>
      <c r="D11" s="35" t="s">
        <v>23</v>
      </c>
      <c r="E11" s="26" t="s">
        <v>222</v>
      </c>
      <c r="F11" s="37" t="s">
        <v>142</v>
      </c>
      <c r="G11" s="100" t="s">
        <v>564</v>
      </c>
      <c r="H11" s="41" t="s">
        <v>358</v>
      </c>
      <c r="I11" s="9" t="s">
        <v>25</v>
      </c>
      <c r="J11" s="10" t="s">
        <v>35</v>
      </c>
      <c r="K11" s="10" t="s">
        <v>31</v>
      </c>
      <c r="L11" s="12">
        <f t="shared" si="0"/>
        <v>4</v>
      </c>
      <c r="M11" s="10" t="str">
        <f t="shared" si="1"/>
        <v>High</v>
      </c>
      <c r="N11" s="9" t="s">
        <v>453</v>
      </c>
      <c r="O11" s="10"/>
      <c r="P11" s="10" t="s">
        <v>364</v>
      </c>
      <c r="Q11" s="10"/>
      <c r="R11" s="10"/>
      <c r="S11" s="10" t="s">
        <v>11</v>
      </c>
      <c r="T11" s="10" t="s">
        <v>11</v>
      </c>
      <c r="U11" s="12" t="str">
        <f t="shared" si="2"/>
        <v>-</v>
      </c>
      <c r="V11" s="10" t="str">
        <f t="shared" si="3"/>
        <v>-</v>
      </c>
      <c r="W11" s="9" t="s">
        <v>236</v>
      </c>
      <c r="X11" s="9"/>
      <c r="Y11" s="9"/>
      <c r="Z11" s="9" t="s">
        <v>480</v>
      </c>
    </row>
    <row r="12" spans="1:26" s="13" customFormat="1" ht="28.8" x14ac:dyDescent="0.3">
      <c r="A12" s="13">
        <v>9</v>
      </c>
      <c r="B12" s="28" t="str">
        <f t="shared" si="4"/>
        <v>M2-9</v>
      </c>
      <c r="C12" s="32" t="s">
        <v>221</v>
      </c>
      <c r="D12" s="35" t="s">
        <v>23</v>
      </c>
      <c r="E12" s="26" t="s">
        <v>687</v>
      </c>
      <c r="F12" s="37" t="s">
        <v>142</v>
      </c>
      <c r="G12" s="100" t="s">
        <v>564</v>
      </c>
      <c r="H12" s="41" t="s">
        <v>279</v>
      </c>
      <c r="I12" s="9" t="s">
        <v>25</v>
      </c>
      <c r="J12" s="10" t="s">
        <v>35</v>
      </c>
      <c r="K12" s="10" t="s">
        <v>31</v>
      </c>
      <c r="L12" s="12">
        <f t="shared" si="0"/>
        <v>4</v>
      </c>
      <c r="M12" s="10" t="str">
        <f t="shared" si="1"/>
        <v>High</v>
      </c>
      <c r="N12" s="11" t="s">
        <v>454</v>
      </c>
      <c r="O12" s="10"/>
      <c r="P12" s="10" t="s">
        <v>364</v>
      </c>
      <c r="Q12" s="10"/>
      <c r="R12" s="10"/>
      <c r="S12" s="10" t="s">
        <v>11</v>
      </c>
      <c r="T12" s="10" t="s">
        <v>11</v>
      </c>
      <c r="U12" s="12" t="str">
        <f t="shared" si="2"/>
        <v>-</v>
      </c>
      <c r="V12" s="10" t="str">
        <f t="shared" si="3"/>
        <v>-</v>
      </c>
      <c r="W12" s="9" t="s">
        <v>236</v>
      </c>
      <c r="X12" s="9"/>
      <c r="Y12" s="9"/>
      <c r="Z12" s="9" t="s">
        <v>477</v>
      </c>
    </row>
    <row r="13" spans="1:26" s="13" customFormat="1" x14ac:dyDescent="0.3">
      <c r="A13" s="13">
        <v>10</v>
      </c>
      <c r="B13" s="28" t="str">
        <f t="shared" si="4"/>
        <v>M2-10</v>
      </c>
      <c r="C13" s="32" t="s">
        <v>221</v>
      </c>
      <c r="D13" s="35" t="s">
        <v>23</v>
      </c>
      <c r="E13" s="26" t="s">
        <v>687</v>
      </c>
      <c r="F13" s="37" t="s">
        <v>142</v>
      </c>
      <c r="G13" s="39" t="s">
        <v>555</v>
      </c>
      <c r="H13" s="41" t="s">
        <v>242</v>
      </c>
      <c r="I13" s="9" t="s">
        <v>25</v>
      </c>
      <c r="J13" s="10" t="s">
        <v>35</v>
      </c>
      <c r="K13" s="10" t="s">
        <v>36</v>
      </c>
      <c r="L13" s="12">
        <f t="shared" si="0"/>
        <v>8</v>
      </c>
      <c r="M13" s="10" t="str">
        <f t="shared" si="1"/>
        <v>Serious</v>
      </c>
      <c r="N13" s="11" t="s">
        <v>455</v>
      </c>
      <c r="O13" s="10"/>
      <c r="P13" s="10" t="s">
        <v>364</v>
      </c>
      <c r="Q13" s="10"/>
      <c r="R13" s="10" t="s">
        <v>364</v>
      </c>
      <c r="S13" s="10" t="s">
        <v>11</v>
      </c>
      <c r="T13" s="10" t="s">
        <v>11</v>
      </c>
      <c r="U13" s="12" t="str">
        <f t="shared" si="2"/>
        <v>-</v>
      </c>
      <c r="V13" s="10" t="str">
        <f t="shared" si="3"/>
        <v>-</v>
      </c>
      <c r="W13" s="9" t="s">
        <v>236</v>
      </c>
      <c r="X13" s="9"/>
      <c r="Y13" s="9"/>
      <c r="Z13" s="9"/>
    </row>
    <row r="14" spans="1:26" s="13" customFormat="1" ht="28.8" x14ac:dyDescent="0.3">
      <c r="A14" s="13">
        <v>11</v>
      </c>
      <c r="B14" s="28" t="str">
        <f t="shared" si="4"/>
        <v>M2-11</v>
      </c>
      <c r="C14" s="32" t="s">
        <v>221</v>
      </c>
      <c r="D14" s="35" t="s">
        <v>23</v>
      </c>
      <c r="E14" s="26" t="s">
        <v>687</v>
      </c>
      <c r="F14" s="37" t="s">
        <v>122</v>
      </c>
      <c r="G14" s="100" t="s">
        <v>565</v>
      </c>
      <c r="H14" s="41" t="s">
        <v>566</v>
      </c>
      <c r="I14" s="9" t="s">
        <v>25</v>
      </c>
      <c r="J14" s="10" t="s">
        <v>35</v>
      </c>
      <c r="K14" s="10" t="s">
        <v>36</v>
      </c>
      <c r="L14" s="12">
        <f t="shared" si="0"/>
        <v>8</v>
      </c>
      <c r="M14" s="10" t="str">
        <f t="shared" si="1"/>
        <v>Serious</v>
      </c>
      <c r="N14" s="11" t="s">
        <v>456</v>
      </c>
      <c r="O14" s="10"/>
      <c r="P14" s="10"/>
      <c r="Q14" s="10" t="s">
        <v>364</v>
      </c>
      <c r="R14" s="10" t="s">
        <v>364</v>
      </c>
      <c r="S14" s="10" t="s">
        <v>11</v>
      </c>
      <c r="T14" s="10" t="s">
        <v>11</v>
      </c>
      <c r="U14" s="12" t="str">
        <f t="shared" si="2"/>
        <v>-</v>
      </c>
      <c r="V14" s="10" t="str">
        <f t="shared" si="3"/>
        <v>-</v>
      </c>
      <c r="W14" s="9" t="s">
        <v>170</v>
      </c>
      <c r="X14" s="9"/>
      <c r="Y14" s="9"/>
      <c r="Z14" s="9"/>
    </row>
    <row r="15" spans="1:26" s="13" customFormat="1" ht="28.8" x14ac:dyDescent="0.3">
      <c r="A15" s="13">
        <v>12</v>
      </c>
      <c r="B15" s="28" t="str">
        <f t="shared" si="4"/>
        <v>M2-12</v>
      </c>
      <c r="C15" s="32" t="s">
        <v>221</v>
      </c>
      <c r="D15" s="35" t="s">
        <v>23</v>
      </c>
      <c r="E15" s="26" t="s">
        <v>222</v>
      </c>
      <c r="F15" s="37" t="s">
        <v>138</v>
      </c>
      <c r="G15" s="100" t="s">
        <v>567</v>
      </c>
      <c r="H15" s="41" t="s">
        <v>228</v>
      </c>
      <c r="I15" s="9" t="s">
        <v>25</v>
      </c>
      <c r="J15" s="10" t="s">
        <v>26</v>
      </c>
      <c r="K15" s="10" t="s">
        <v>36</v>
      </c>
      <c r="L15" s="12">
        <f t="shared" si="0"/>
        <v>10</v>
      </c>
      <c r="M15" s="10" t="str">
        <f t="shared" si="1"/>
        <v>Medium</v>
      </c>
      <c r="N15" s="11" t="s">
        <v>457</v>
      </c>
      <c r="O15" s="10"/>
      <c r="P15" s="10" t="s">
        <v>364</v>
      </c>
      <c r="Q15" s="10" t="s">
        <v>364</v>
      </c>
      <c r="R15" s="10"/>
      <c r="S15" s="10" t="s">
        <v>11</v>
      </c>
      <c r="T15" s="10" t="s">
        <v>11</v>
      </c>
      <c r="U15" s="12" t="str">
        <f t="shared" si="2"/>
        <v>-</v>
      </c>
      <c r="V15" s="10" t="str">
        <f t="shared" si="3"/>
        <v>-</v>
      </c>
      <c r="W15" s="9" t="s">
        <v>236</v>
      </c>
      <c r="X15" s="9"/>
      <c r="Y15" s="9"/>
      <c r="Z15" s="9"/>
    </row>
    <row r="16" spans="1:26" s="13" customFormat="1" x14ac:dyDescent="0.3">
      <c r="A16" s="13">
        <v>13</v>
      </c>
      <c r="B16" s="28" t="str">
        <f t="shared" si="4"/>
        <v>M2-13</v>
      </c>
      <c r="C16" s="32" t="s">
        <v>221</v>
      </c>
      <c r="D16" s="35" t="s">
        <v>23</v>
      </c>
      <c r="E16" s="26" t="s">
        <v>83</v>
      </c>
      <c r="F16" s="37" t="s">
        <v>122</v>
      </c>
      <c r="G16" s="39" t="s">
        <v>330</v>
      </c>
      <c r="H16" s="41" t="s">
        <v>229</v>
      </c>
      <c r="I16" s="9" t="s">
        <v>25</v>
      </c>
      <c r="J16" s="10" t="s">
        <v>26</v>
      </c>
      <c r="K16" s="10" t="s">
        <v>36</v>
      </c>
      <c r="L16" s="12">
        <f t="shared" si="0"/>
        <v>10</v>
      </c>
      <c r="M16" s="10" t="str">
        <f t="shared" si="1"/>
        <v>Medium</v>
      </c>
      <c r="N16" s="11" t="s">
        <v>458</v>
      </c>
      <c r="O16" s="10"/>
      <c r="P16" s="10" t="s">
        <v>364</v>
      </c>
      <c r="Q16" s="10"/>
      <c r="R16" s="10"/>
      <c r="S16" s="10" t="s">
        <v>11</v>
      </c>
      <c r="T16" s="10" t="s">
        <v>11</v>
      </c>
      <c r="U16" s="12" t="str">
        <f t="shared" si="2"/>
        <v>-</v>
      </c>
      <c r="V16" s="10" t="str">
        <f t="shared" si="3"/>
        <v>-</v>
      </c>
      <c r="W16" s="9" t="s">
        <v>236</v>
      </c>
      <c r="X16" s="9"/>
      <c r="Y16" s="9"/>
      <c r="Z16" s="9"/>
    </row>
    <row r="17" spans="1:26" s="13" customFormat="1" ht="28.8" x14ac:dyDescent="0.3">
      <c r="A17" s="13">
        <v>14</v>
      </c>
      <c r="B17" s="28" t="str">
        <f t="shared" si="4"/>
        <v>M2-14</v>
      </c>
      <c r="C17" s="32" t="s">
        <v>221</v>
      </c>
      <c r="D17" s="35" t="s">
        <v>23</v>
      </c>
      <c r="E17" s="26" t="s">
        <v>222</v>
      </c>
      <c r="F17" s="37" t="s">
        <v>142</v>
      </c>
      <c r="G17" s="100" t="s">
        <v>564</v>
      </c>
      <c r="H17" s="41" t="s">
        <v>230</v>
      </c>
      <c r="I17" s="9" t="s">
        <v>25</v>
      </c>
      <c r="J17" s="10" t="s">
        <v>35</v>
      </c>
      <c r="K17" s="10" t="s">
        <v>31</v>
      </c>
      <c r="L17" s="12">
        <f t="shared" si="0"/>
        <v>4</v>
      </c>
      <c r="M17" s="10" t="str">
        <f t="shared" si="1"/>
        <v>High</v>
      </c>
      <c r="N17" s="11" t="s">
        <v>459</v>
      </c>
      <c r="O17" s="10"/>
      <c r="P17" s="10" t="s">
        <v>364</v>
      </c>
      <c r="Q17" s="10"/>
      <c r="R17" s="10"/>
      <c r="S17" s="10" t="s">
        <v>11</v>
      </c>
      <c r="T17" s="10" t="s">
        <v>11</v>
      </c>
      <c r="U17" s="12" t="str">
        <f t="shared" si="2"/>
        <v>-</v>
      </c>
      <c r="V17" s="10" t="str">
        <f t="shared" si="3"/>
        <v>-</v>
      </c>
      <c r="W17" s="9" t="s">
        <v>236</v>
      </c>
      <c r="X17" s="9"/>
      <c r="Y17" s="9"/>
      <c r="Z17" s="9" t="s">
        <v>476</v>
      </c>
    </row>
    <row r="18" spans="1:26" s="13" customFormat="1" ht="28.8" x14ac:dyDescent="0.3">
      <c r="A18" s="13">
        <v>15</v>
      </c>
      <c r="B18" s="28" t="str">
        <f t="shared" si="4"/>
        <v>M2-15</v>
      </c>
      <c r="C18" s="32" t="s">
        <v>221</v>
      </c>
      <c r="D18" s="35" t="s">
        <v>23</v>
      </c>
      <c r="E18" s="26" t="s">
        <v>222</v>
      </c>
      <c r="F18" s="37" t="s">
        <v>142</v>
      </c>
      <c r="G18" s="100" t="s">
        <v>564</v>
      </c>
      <c r="H18" s="42" t="s">
        <v>243</v>
      </c>
      <c r="I18" s="9" t="s">
        <v>25</v>
      </c>
      <c r="J18" s="10" t="s">
        <v>35</v>
      </c>
      <c r="K18" s="10" t="s">
        <v>36</v>
      </c>
      <c r="L18" s="12">
        <f t="shared" si="0"/>
        <v>8</v>
      </c>
      <c r="M18" s="10" t="str">
        <f t="shared" si="1"/>
        <v>Serious</v>
      </c>
      <c r="N18" s="11" t="s">
        <v>460</v>
      </c>
      <c r="O18" s="10"/>
      <c r="P18" s="10" t="s">
        <v>364</v>
      </c>
      <c r="Q18" s="10"/>
      <c r="R18" s="10"/>
      <c r="S18" s="10" t="s">
        <v>11</v>
      </c>
      <c r="T18" s="10" t="s">
        <v>11</v>
      </c>
      <c r="U18" s="12" t="str">
        <f t="shared" si="2"/>
        <v>-</v>
      </c>
      <c r="V18" s="10" t="str">
        <f t="shared" si="3"/>
        <v>-</v>
      </c>
      <c r="W18" s="9" t="s">
        <v>237</v>
      </c>
      <c r="X18" s="9"/>
      <c r="Y18" s="9"/>
      <c r="Z18" s="9"/>
    </row>
    <row r="19" spans="1:26" s="13" customFormat="1" ht="28.8" x14ac:dyDescent="0.3">
      <c r="A19" s="13">
        <v>16</v>
      </c>
      <c r="B19" s="28" t="str">
        <f t="shared" si="4"/>
        <v>M2-16</v>
      </c>
      <c r="C19" s="32" t="s">
        <v>221</v>
      </c>
      <c r="D19" s="35" t="s">
        <v>23</v>
      </c>
      <c r="E19" s="26" t="s">
        <v>233</v>
      </c>
      <c r="F19" s="37" t="s">
        <v>142</v>
      </c>
      <c r="G19" s="100" t="s">
        <v>564</v>
      </c>
      <c r="H19" s="41" t="s">
        <v>232</v>
      </c>
      <c r="I19" s="9" t="s">
        <v>25</v>
      </c>
      <c r="J19" s="10" t="s">
        <v>26</v>
      </c>
      <c r="K19" s="10" t="s">
        <v>31</v>
      </c>
      <c r="L19" s="12">
        <f t="shared" si="0"/>
        <v>6</v>
      </c>
      <c r="M19" s="10" t="str">
        <f t="shared" si="1"/>
        <v>Serious</v>
      </c>
      <c r="N19" s="11" t="s">
        <v>461</v>
      </c>
      <c r="O19" s="10"/>
      <c r="P19" s="10"/>
      <c r="Q19" s="10" t="s">
        <v>364</v>
      </c>
      <c r="R19" s="10"/>
      <c r="S19" s="10" t="s">
        <v>11</v>
      </c>
      <c r="T19" s="10" t="s">
        <v>11</v>
      </c>
      <c r="U19" s="12" t="str">
        <f t="shared" si="2"/>
        <v>-</v>
      </c>
      <c r="V19" s="10" t="str">
        <f t="shared" si="3"/>
        <v>-</v>
      </c>
      <c r="W19" s="9" t="s">
        <v>236</v>
      </c>
      <c r="X19" s="9"/>
      <c r="Y19" s="9"/>
      <c r="Z19" s="9"/>
    </row>
    <row r="20" spans="1:26" s="16" customFormat="1" ht="28.8" x14ac:dyDescent="0.3">
      <c r="A20" s="13">
        <v>17</v>
      </c>
      <c r="B20" s="28" t="str">
        <f t="shared" si="4"/>
        <v>M2-17</v>
      </c>
      <c r="C20" s="32" t="s">
        <v>221</v>
      </c>
      <c r="D20" s="35" t="s">
        <v>23</v>
      </c>
      <c r="E20" s="26" t="s">
        <v>233</v>
      </c>
      <c r="F20" s="37" t="s">
        <v>142</v>
      </c>
      <c r="G20" s="100" t="s">
        <v>568</v>
      </c>
      <c r="H20" s="41" t="s">
        <v>231</v>
      </c>
      <c r="I20" s="9" t="s">
        <v>25</v>
      </c>
      <c r="J20" s="10" t="s">
        <v>35</v>
      </c>
      <c r="K20" s="10" t="s">
        <v>36</v>
      </c>
      <c r="L20" s="12">
        <f t="shared" si="0"/>
        <v>8</v>
      </c>
      <c r="M20" s="10" t="str">
        <f t="shared" si="1"/>
        <v>Serious</v>
      </c>
      <c r="N20" s="9" t="s">
        <v>462</v>
      </c>
      <c r="O20" s="10"/>
      <c r="P20" s="10" t="s">
        <v>364</v>
      </c>
      <c r="Q20" s="10" t="s">
        <v>364</v>
      </c>
      <c r="R20" s="10"/>
      <c r="S20" s="10" t="s">
        <v>11</v>
      </c>
      <c r="T20" s="10" t="s">
        <v>11</v>
      </c>
      <c r="U20" s="12" t="str">
        <f t="shared" si="2"/>
        <v>-</v>
      </c>
      <c r="V20" s="10" t="str">
        <f t="shared" si="3"/>
        <v>-</v>
      </c>
      <c r="W20" s="9" t="s">
        <v>236</v>
      </c>
      <c r="X20" s="9"/>
      <c r="Y20" s="9"/>
      <c r="Z20" s="9"/>
    </row>
    <row r="21" spans="1:26" ht="28.8" x14ac:dyDescent="0.3">
      <c r="A21" s="13">
        <v>18</v>
      </c>
      <c r="B21" s="28" t="str">
        <f t="shared" si="4"/>
        <v>M2-18</v>
      </c>
      <c r="C21" s="32" t="s">
        <v>221</v>
      </c>
      <c r="D21" s="35" t="s">
        <v>23</v>
      </c>
      <c r="E21" s="26" t="s">
        <v>222</v>
      </c>
      <c r="F21" s="37" t="s">
        <v>122</v>
      </c>
      <c r="G21" s="39" t="s">
        <v>227</v>
      </c>
      <c r="H21" s="41" t="s">
        <v>569</v>
      </c>
      <c r="I21" s="9" t="s">
        <v>25</v>
      </c>
      <c r="J21" s="10" t="s">
        <v>35</v>
      </c>
      <c r="K21" s="10" t="s">
        <v>36</v>
      </c>
      <c r="L21" s="12">
        <f>IF(K21="Eliminated", 21, IF(OR(J21="-",K21="-"),"-", (IF(J21="Catastrophic",IF(K21="Frequent",1,IF(K21="Probable",2,IF(K21="Occasional",4,IF(K21="Remote",8,IF(K21="Improbable",12,"Error"))))),IF(J21="Critical",IF(K21="Frequent",3,IF(K21="Probable",5,IF(K21="Occasional",6,IF(K21="Remote",10,IF(K21="Improbable",15,"Error"))))), IF(J21="Marginal",IF(K21="Frequent",7,IF(K21="Probable",9,IF(K21="Occasional",11,IF(K21="Remote",14,IF(K21="Improbable",17,"Error"))))), IF(J21="Negligible",IF(K21="Frequent",13,IF(K21="Probable",16,IF(K21="Occasional",18,IF(K21="Remote",19,IF(K21="Improbable",20,"Error"))))),"Error")))))))</f>
        <v>8</v>
      </c>
      <c r="M21" s="10" t="str">
        <f>IF(OR(L21="-",L21="Error"),"-",IF(L21&gt;20,"N/A",IF(L21&gt;17,"Low",IF(L21&gt;9, "Medium", IF(L21&gt;5, "Serious", "High")))))</f>
        <v>Serious</v>
      </c>
      <c r="N21" s="11" t="s">
        <v>251</v>
      </c>
      <c r="O21" s="10"/>
      <c r="P21" s="10" t="s">
        <v>364</v>
      </c>
      <c r="Q21" s="10" t="s">
        <v>364</v>
      </c>
      <c r="R21" s="10" t="s">
        <v>364</v>
      </c>
      <c r="S21" s="10" t="s">
        <v>11</v>
      </c>
      <c r="T21" s="10" t="s">
        <v>11</v>
      </c>
      <c r="U21" s="12" t="str">
        <f>IF(T21="Eliminated", 21, IF(OR(S21="-",T21="-"),"-", (IF(S21="Catastrophic",IF(T21="Frequent",1,IF(T21="Probable",2,IF(T21="Occasional",4,IF(T21="Remote",8,IF(T21="Improbable",12,"Error"))))),IF(S21="Critical",IF(T21="Frequent",3,IF(T21="Probable",5,IF(T21="Occasional",6,IF(T21="Remote",10,IF(T21="Improbable",15,"Error"))))), IF(S21="Marginal",IF(T21="Frequent",7,IF(T21="Probable",9,IF(T21="Occasional",11,IF(T21="Remote",14,IF(T21="Improbable",17,"Error"))))), IF(S21="Negligible",IF(T21="Frequent",13,IF(T21="Probable",16,IF(T21="Occasional",18,IF(T21="Remote",19,IF(T21="Improbable",20,"Error"))))),"Error")))))))</f>
        <v>-</v>
      </c>
      <c r="V21" s="10" t="str">
        <f>IF(OR(U21="-",U21="Error"),"-",IF(U21&gt;20,"N/A",IF(U21&gt;17,"Low",IF(U21&gt;9, "Medium", IF(U21&gt;5, "Serious", "High")))))</f>
        <v>-</v>
      </c>
      <c r="W21" s="9" t="s">
        <v>170</v>
      </c>
      <c r="X21" s="9"/>
      <c r="Y21" s="9"/>
      <c r="Z21" s="9"/>
    </row>
    <row r="22" spans="1:26" x14ac:dyDescent="0.3">
      <c r="A22" s="13">
        <v>19</v>
      </c>
      <c r="B22" s="28" t="str">
        <f t="shared" si="4"/>
        <v>M2-19</v>
      </c>
      <c r="C22" s="32" t="s">
        <v>221</v>
      </c>
      <c r="D22" s="35" t="s">
        <v>23</v>
      </c>
      <c r="E22" s="26" t="s">
        <v>234</v>
      </c>
      <c r="F22" s="37" t="s">
        <v>122</v>
      </c>
      <c r="G22" s="39" t="s">
        <v>570</v>
      </c>
      <c r="H22" s="41" t="s">
        <v>235</v>
      </c>
      <c r="I22" s="9" t="s">
        <v>25</v>
      </c>
      <c r="J22" s="10" t="s">
        <v>63</v>
      </c>
      <c r="K22" s="10" t="s">
        <v>38</v>
      </c>
      <c r="L22" s="12">
        <f>IF(K22="Eliminated", 21, IF(OR(J22="-",K22="-"),"-", (IF(J22="Catastrophic",IF(K22="Frequent",1,IF(K22="Probable",2,IF(K22="Occasional",4,IF(K22="Remote",8,IF(K22="Improbable",12,"Error"))))),IF(J22="Critical",IF(K22="Frequent",3,IF(K22="Probable",5,IF(K22="Occasional",6,IF(K22="Remote",10,IF(K22="Improbable",15,"Error"))))), IF(J22="Marginal",IF(K22="Frequent",7,IF(K22="Probable",9,IF(K22="Occasional",11,IF(K22="Remote",14,IF(K22="Improbable",17,"Error"))))), IF(J22="Negligible",IF(K22="Frequent",13,IF(K22="Probable",16,IF(K22="Occasional",18,IF(K22="Remote",19,IF(K22="Improbable",20,"Error"))))),"Error")))))))</f>
        <v>17</v>
      </c>
      <c r="M22" s="10" t="str">
        <f>IF(OR(L22="-",L22="Error"),"-",IF(L22&gt;20,"N/A",IF(L22&gt;17,"Low",IF(L22&gt;9, "Medium", IF(L22&gt;5, "Serious", "High")))))</f>
        <v>Medium</v>
      </c>
      <c r="N22" s="11" t="s">
        <v>463</v>
      </c>
      <c r="O22" s="10"/>
      <c r="P22" s="10" t="s">
        <v>364</v>
      </c>
      <c r="Q22" s="10"/>
      <c r="R22" s="10" t="s">
        <v>364</v>
      </c>
      <c r="S22" s="10" t="s">
        <v>11</v>
      </c>
      <c r="T22" s="10" t="s">
        <v>11</v>
      </c>
      <c r="U22" s="12" t="str">
        <f>IF(T22="Eliminated", 21, IF(OR(S22="-",T22="-"),"-", (IF(S22="Catastrophic",IF(T22="Frequent",1,IF(T22="Probable",2,IF(T22="Occasional",4,IF(T22="Remote",8,IF(T22="Improbable",12,"Error"))))),IF(S22="Critical",IF(T22="Frequent",3,IF(T22="Probable",5,IF(T22="Occasional",6,IF(T22="Remote",10,IF(T22="Improbable",15,"Error"))))), IF(S22="Marginal",IF(T22="Frequent",7,IF(T22="Probable",9,IF(T22="Occasional",11,IF(T22="Remote",14,IF(T22="Improbable",17,"Error"))))), IF(S22="Negligible",IF(T22="Frequent",13,IF(T22="Probable",16,IF(T22="Occasional",18,IF(T22="Remote",19,IF(T22="Improbable",20,"Error"))))),"Error")))))))</f>
        <v>-</v>
      </c>
      <c r="V22" s="10" t="str">
        <f>IF(OR(U22="-",U22="Error"),"-",IF(U22&gt;20,"N/A",IF(U22&gt;17,"Low",IF(U22&gt;9, "Medium", IF(U22&gt;5, "Serious", "High")))))</f>
        <v>-</v>
      </c>
      <c r="W22" s="9" t="s">
        <v>236</v>
      </c>
      <c r="X22" s="9"/>
      <c r="Y22" s="9"/>
      <c r="Z22" s="9"/>
    </row>
    <row r="23" spans="1:26" ht="34.5" customHeight="1" x14ac:dyDescent="0.3">
      <c r="A23" s="13">
        <v>20</v>
      </c>
      <c r="B23" s="28" t="str">
        <f t="shared" si="4"/>
        <v>M2-20</v>
      </c>
      <c r="C23" s="32" t="s">
        <v>221</v>
      </c>
      <c r="D23" s="35" t="s">
        <v>23</v>
      </c>
      <c r="E23" s="26" t="s">
        <v>240</v>
      </c>
      <c r="F23" s="37" t="s">
        <v>142</v>
      </c>
      <c r="G23" s="100" t="s">
        <v>556</v>
      </c>
      <c r="H23" s="41" t="s">
        <v>244</v>
      </c>
      <c r="I23" s="9" t="s">
        <v>25</v>
      </c>
      <c r="J23" s="10" t="s">
        <v>35</v>
      </c>
      <c r="K23" s="10" t="s">
        <v>36</v>
      </c>
      <c r="L23" s="12">
        <f>IF(K23="Eliminated", 21, IF(OR(J23="-",K23="-"),"-", (IF(J23="Catastrophic",IF(K23="Frequent",1,IF(K23="Probable",2,IF(K23="Occasional",4,IF(K23="Remote",8,IF(K23="Improbable",12,"Error"))))),IF(J23="Critical",IF(K23="Frequent",3,IF(K23="Probable",5,IF(K23="Occasional",6,IF(K23="Remote",10,IF(K23="Improbable",15,"Error"))))), IF(J23="Marginal",IF(K23="Frequent",7,IF(K23="Probable",9,IF(K23="Occasional",11,IF(K23="Remote",14,IF(K23="Improbable",17,"Error"))))), IF(J23="Negligible",IF(K23="Frequent",13,IF(K23="Probable",16,IF(K23="Occasional",18,IF(K23="Remote",19,IF(K23="Improbable",20,"Error"))))),"Error")))))))</f>
        <v>8</v>
      </c>
      <c r="M23" s="10" t="str">
        <f>IF(OR(L23="-",L23="Error"),"-",IF(L23&gt;20,"N/A",IF(L23&gt;17,"Low",IF(L23&gt;9, "Medium", IF(L23&gt;5, "Serious", "High")))))</f>
        <v>Serious</v>
      </c>
      <c r="N23" s="11" t="s">
        <v>464</v>
      </c>
      <c r="O23" s="10"/>
      <c r="P23" s="10" t="s">
        <v>364</v>
      </c>
      <c r="Q23" s="10"/>
      <c r="R23" s="10"/>
      <c r="S23" s="10" t="s">
        <v>11</v>
      </c>
      <c r="T23" s="10" t="s">
        <v>11</v>
      </c>
      <c r="U23" s="12" t="str">
        <f>IF(T23="Eliminated", 21, IF(OR(S23="-",T23="-"),"-", (IF(S23="Catastrophic",IF(T23="Frequent",1,IF(T23="Probable",2,IF(T23="Occasional",4,IF(T23="Remote",8,IF(T23="Improbable",12,"Error"))))),IF(S23="Critical",IF(T23="Frequent",3,IF(T23="Probable",5,IF(T23="Occasional",6,IF(T23="Remote",10,IF(T23="Improbable",15,"Error"))))), IF(S23="Marginal",IF(T23="Frequent",7,IF(T23="Probable",9,IF(T23="Occasional",11,IF(T23="Remote",14,IF(T23="Improbable",17,"Error"))))), IF(S23="Negligible",IF(T23="Frequent",13,IF(T23="Probable",16,IF(T23="Occasional",18,IF(T23="Remote",19,IF(T23="Improbable",20,"Error"))))),"Error")))))))</f>
        <v>-</v>
      </c>
      <c r="V23" s="10" t="str">
        <f>IF(OR(U23="-",U23="Error"),"-",IF(U23&gt;20,"N/A",IF(U23&gt;17,"Low",IF(U23&gt;9, "Medium", IF(U23&gt;5, "Serious", "High")))))</f>
        <v>-</v>
      </c>
      <c r="W23" s="9" t="s">
        <v>236</v>
      </c>
      <c r="X23" s="9"/>
      <c r="Y23" s="9"/>
      <c r="Z23" s="9"/>
    </row>
    <row r="24" spans="1:26" ht="34.5" customHeight="1" x14ac:dyDescent="0.3">
      <c r="A24" s="13">
        <v>21</v>
      </c>
      <c r="B24" s="28" t="str">
        <f t="shared" si="4"/>
        <v>M2-21</v>
      </c>
      <c r="C24" s="32" t="s">
        <v>221</v>
      </c>
      <c r="D24" s="35" t="s">
        <v>23</v>
      </c>
      <c r="E24" s="26" t="s">
        <v>240</v>
      </c>
      <c r="F24" s="37" t="s">
        <v>142</v>
      </c>
      <c r="G24" s="100" t="s">
        <v>556</v>
      </c>
      <c r="H24" s="41" t="s">
        <v>241</v>
      </c>
      <c r="I24" s="9" t="s">
        <v>25</v>
      </c>
      <c r="J24" s="10" t="s">
        <v>35</v>
      </c>
      <c r="K24" s="10" t="s">
        <v>36</v>
      </c>
      <c r="L24" s="12">
        <f>IF(K24="Eliminated", 21, IF(OR(J24="-",K24="-"),"-", (IF(J24="Catastrophic",IF(K24="Frequent",1,IF(K24="Probable",2,IF(K24="Occasional",4,IF(K24="Remote",8,IF(K24="Improbable",12,"Error"))))),IF(J24="Critical",IF(K24="Frequent",3,IF(K24="Probable",5,IF(K24="Occasional",6,IF(K24="Remote",10,IF(K24="Improbable",15,"Error"))))), IF(J24="Marginal",IF(K24="Frequent",7,IF(K24="Probable",9,IF(K24="Occasional",11,IF(K24="Remote",14,IF(K24="Improbable",17,"Error"))))), IF(J24="Negligible",IF(K24="Frequent",13,IF(K24="Probable",16,IF(K24="Occasional",18,IF(K24="Remote",19,IF(K24="Improbable",20,"Error"))))),"Error")))))))</f>
        <v>8</v>
      </c>
      <c r="M24" s="10" t="str">
        <f>IF(OR(L24="-",L24="Error"),"-",IF(L24&gt;20,"N/A",IF(L24&gt;17,"Low",IF(L24&gt;9, "Medium", IF(L24&gt;5, "Serious", "High")))))</f>
        <v>Serious</v>
      </c>
      <c r="N24" s="11" t="s">
        <v>465</v>
      </c>
      <c r="O24" s="10"/>
      <c r="P24" s="10" t="s">
        <v>364</v>
      </c>
      <c r="Q24" s="10"/>
      <c r="R24" s="10"/>
      <c r="S24" s="10" t="s">
        <v>11</v>
      </c>
      <c r="T24" s="10" t="s">
        <v>11</v>
      </c>
      <c r="U24" s="12" t="str">
        <f>IF(T24="Eliminated", 21, IF(OR(S24="-",T24="-"),"-", (IF(S24="Catastrophic",IF(T24="Frequent",1,IF(T24="Probable",2,IF(T24="Occasional",4,IF(T24="Remote",8,IF(T24="Improbable",12,"Error"))))),IF(S24="Critical",IF(T24="Frequent",3,IF(T24="Probable",5,IF(T24="Occasional",6,IF(T24="Remote",10,IF(T24="Improbable",15,"Error"))))), IF(S24="Marginal",IF(T24="Frequent",7,IF(T24="Probable",9,IF(T24="Occasional",11,IF(T24="Remote",14,IF(T24="Improbable",17,"Error"))))), IF(S24="Negligible",IF(T24="Frequent",13,IF(T24="Probable",16,IF(T24="Occasional",18,IF(T24="Remote",19,IF(T24="Improbable",20,"Error"))))),"Error")))))))</f>
        <v>-</v>
      </c>
      <c r="V24" s="10" t="str">
        <f>IF(OR(U24="-",U24="Error"),"-",IF(U24&gt;20,"N/A",IF(U24&gt;17,"Low",IF(U24&gt;9, "Medium", IF(U24&gt;5, "Serious", "High")))))</f>
        <v>-</v>
      </c>
      <c r="W24" s="9" t="s">
        <v>236</v>
      </c>
      <c r="X24" s="9"/>
      <c r="Y24" s="9"/>
      <c r="Z24" s="9"/>
    </row>
    <row r="25" spans="1:26" ht="34.5" customHeight="1" x14ac:dyDescent="0.3">
      <c r="A25" s="13">
        <v>22</v>
      </c>
      <c r="B25" s="28" t="str">
        <f t="shared" si="4"/>
        <v>M2-22</v>
      </c>
      <c r="C25" s="32" t="s">
        <v>221</v>
      </c>
      <c r="D25" s="35" t="s">
        <v>23</v>
      </c>
      <c r="E25" s="26" t="s">
        <v>249</v>
      </c>
      <c r="F25" s="37" t="s">
        <v>142</v>
      </c>
      <c r="G25" s="100" t="s">
        <v>556</v>
      </c>
      <c r="H25" s="41" t="s">
        <v>250</v>
      </c>
      <c r="I25" s="9" t="s">
        <v>25</v>
      </c>
      <c r="J25" s="10" t="s">
        <v>35</v>
      </c>
      <c r="K25" s="10" t="s">
        <v>38</v>
      </c>
      <c r="L25" s="12">
        <f>IF(K25="Eliminated", 21, IF(OR(J25="-",K25="-"),"-", (IF(J25="Catastrophic",IF(K25="Frequent",1,IF(K25="Probable",2,IF(K25="Occasional",4,IF(K25="Remote",8,IF(K25="Improbable",12,"Error"))))),IF(J25="Critical",IF(K25="Frequent",3,IF(K25="Probable",5,IF(K25="Occasional",6,IF(K25="Remote",10,IF(K25="Improbable",15,"Error"))))), IF(J25="Marginal",IF(K25="Frequent",7,IF(K25="Probable",9,IF(K25="Occasional",11,IF(K25="Remote",14,IF(K25="Improbable",17,"Error"))))), IF(J25="Negligible",IF(K25="Frequent",13,IF(K25="Probable",16,IF(K25="Occasional",18,IF(K25="Remote",19,IF(K25="Improbable",20,"Error"))))),"Error")))))))</f>
        <v>12</v>
      </c>
      <c r="M25" s="10" t="str">
        <f>IF(OR(L25="-",L25="Error"),"-",IF(L25&gt;20,"N/A",IF(L25&gt;17,"Low",IF(L25&gt;9, "Medium", IF(L25&gt;5, "Serious", "High")))))</f>
        <v>Medium</v>
      </c>
      <c r="N25" s="11" t="s">
        <v>466</v>
      </c>
      <c r="O25" s="10"/>
      <c r="P25" s="10" t="s">
        <v>364</v>
      </c>
      <c r="Q25" s="10"/>
      <c r="R25" s="10"/>
      <c r="S25" s="10" t="s">
        <v>11</v>
      </c>
      <c r="T25" s="10" t="s">
        <v>11</v>
      </c>
      <c r="U25" s="12" t="str">
        <f>IF(T25="Eliminated", 21, IF(OR(S25="-",T25="-"),"-", (IF(S25="Catastrophic",IF(T25="Frequent",1,IF(T25="Probable",2,IF(T25="Occasional",4,IF(T25="Remote",8,IF(T25="Improbable",12,"Error"))))),IF(S25="Critical",IF(T25="Frequent",3,IF(T25="Probable",5,IF(T25="Occasional",6,IF(T25="Remote",10,IF(T25="Improbable",15,"Error"))))), IF(S25="Marginal",IF(T25="Frequent",7,IF(T25="Probable",9,IF(T25="Occasional",11,IF(T25="Remote",14,IF(T25="Improbable",17,"Error"))))), IF(S25="Negligible",IF(T25="Frequent",13,IF(T25="Probable",16,IF(T25="Occasional",18,IF(T25="Remote",19,IF(T25="Improbable",20,"Error"))))),"Error")))))))</f>
        <v>-</v>
      </c>
      <c r="V25" s="10" t="str">
        <f>IF(OR(U25="-",U25="Error"),"-",IF(U25&gt;20,"N/A",IF(U25&gt;17,"Low",IF(U25&gt;9, "Medium", IF(U25&gt;5, "Serious", "High")))))</f>
        <v>-</v>
      </c>
      <c r="W25" s="9" t="s">
        <v>237</v>
      </c>
      <c r="X25" s="9"/>
      <c r="Y25" s="9"/>
      <c r="Z25" s="9"/>
    </row>
    <row r="26" spans="1:26" x14ac:dyDescent="0.3">
      <c r="O26" s="112">
        <f>COUNTIF(O4:O25,"x")</f>
        <v>1</v>
      </c>
      <c r="P26" s="112">
        <f>COUNTIF(P4:P25,"x")</f>
        <v>18</v>
      </c>
      <c r="Q26" s="112">
        <f>COUNTIF(Q4:Q25,"x")</f>
        <v>9</v>
      </c>
      <c r="R26" s="112">
        <f>COUNTIF(R4:R25,"x")</f>
        <v>7</v>
      </c>
    </row>
  </sheetData>
  <autoFilter ref="B1:H26"/>
  <customSheetViews>
    <customSheetView guid="{F303A4F1-407D-4D90-8001-6BD66E901407}" showAutoFilter="1" topLeftCell="A10">
      <selection activeCell="M13" sqref="M13"/>
      <pageMargins left="0.7" right="0.7" top="0.75" bottom="0.75" header="0.3" footer="0.3"/>
      <pageSetup orientation="portrait" r:id="rId1"/>
      <autoFilter ref="B1:H26"/>
    </customSheetView>
    <customSheetView guid="{47023082-66C0-4F7B-8463-547DD0FD8156}" showAutoFilter="1" topLeftCell="A13">
      <selection activeCell="M13" sqref="M13"/>
      <pageMargins left="0.7" right="0.7" top="0.75" bottom="0.75" header="0.3" footer="0.3"/>
      <pageSetup orientation="portrait" r:id="rId2"/>
      <autoFilter ref="B1:H26"/>
    </customSheetView>
    <customSheetView guid="{C038A17F-6E16-40FA-94C4-C33FA9628714}" showAutoFilter="1" hiddenColumns="1">
      <selection activeCell="H27" sqref="H27"/>
      <pageMargins left="0.7" right="0.7" top="0.75" bottom="0.75" header="0.3" footer="0.3"/>
      <pageSetup orientation="portrait" r:id="rId3"/>
      <autoFilter ref="B1:H26"/>
    </customSheetView>
    <customSheetView guid="{A78C0979-9BC8-4B25-B49C-6C9D156FE6DA}" showAutoFilter="1" hiddenColumns="1">
      <selection activeCell="H27" sqref="H27"/>
      <pageMargins left="0.7" right="0.7" top="0.75" bottom="0.75" header="0.3" footer="0.3"/>
      <pageSetup orientation="portrait" r:id="rId4"/>
      <autoFilter ref="B1:H26"/>
    </customSheetView>
    <customSheetView guid="{1F472304-9C1C-4B70-A843-75624AD2DDF7}" showAutoFilter="1">
      <selection activeCell="B4" sqref="B4:B25"/>
      <pageMargins left="0.7" right="0.7" top="0.75" bottom="0.75" header="0.3" footer="0.3"/>
      <pageSetup orientation="portrait" r:id="rId5"/>
      <autoFilter ref="B1:H25"/>
    </customSheetView>
  </customSheetViews>
  <mergeCells count="16">
    <mergeCell ref="G1:G3"/>
    <mergeCell ref="B1:B3"/>
    <mergeCell ref="C1:C3"/>
    <mergeCell ref="D1:D3"/>
    <mergeCell ref="E1:E3"/>
    <mergeCell ref="F1:F3"/>
    <mergeCell ref="X1:X3"/>
    <mergeCell ref="Y1:Y3"/>
    <mergeCell ref="Z1:Z3"/>
    <mergeCell ref="H1:H3"/>
    <mergeCell ref="I1:I3"/>
    <mergeCell ref="J1:M1"/>
    <mergeCell ref="N1:N3"/>
    <mergeCell ref="S1:V1"/>
    <mergeCell ref="W1:W3"/>
    <mergeCell ref="O1:R1"/>
  </mergeCells>
  <conditionalFormatting sqref="L20:L22">
    <cfRule type="iconSet" priority="34">
      <iconSet iconSet="5Rating" reverse="1">
        <cfvo type="percent" val="0"/>
        <cfvo type="num" val="6"/>
        <cfvo type="num" val="10"/>
        <cfvo type="num" val="18"/>
        <cfvo type="num" val="21"/>
      </iconSet>
    </cfRule>
    <cfRule type="iconSet" priority="35">
      <iconSet iconSet="5Rating">
        <cfvo type="percent" val="0"/>
        <cfvo type="num" val="1"/>
        <cfvo type="num" val="6"/>
        <cfvo type="num" val="10"/>
        <cfvo type="num" val="18"/>
      </iconSet>
    </cfRule>
    <cfRule type="iconSet" priority="36">
      <iconSet iconSet="4TrafficLights">
        <cfvo type="percent" val="0"/>
        <cfvo type="percent" val="25"/>
        <cfvo type="percent" val="50"/>
        <cfvo type="percent" val="75"/>
      </iconSet>
    </cfRule>
  </conditionalFormatting>
  <conditionalFormatting sqref="U20:U22">
    <cfRule type="iconSet" priority="31">
      <iconSet iconSet="5Rating" reverse="1">
        <cfvo type="percent" val="0"/>
        <cfvo type="num" val="6"/>
        <cfvo type="num" val="10"/>
        <cfvo type="num" val="18"/>
        <cfvo type="num" val="21"/>
      </iconSet>
    </cfRule>
    <cfRule type="iconSet" priority="32">
      <iconSet iconSet="5Rating">
        <cfvo type="percent" val="0"/>
        <cfvo type="num" val="1"/>
        <cfvo type="num" val="6"/>
        <cfvo type="num" val="10"/>
        <cfvo type="num" val="18"/>
      </iconSet>
    </cfRule>
    <cfRule type="iconSet" priority="33">
      <iconSet iconSet="4TrafficLights">
        <cfvo type="percent" val="0"/>
        <cfvo type="percent" val="25"/>
        <cfvo type="percent" val="50"/>
        <cfvo type="percent" val="75"/>
      </iconSet>
    </cfRule>
  </conditionalFormatting>
  <conditionalFormatting sqref="U20:U22">
    <cfRule type="iconSet" priority="28">
      <iconSet iconSet="4Rating" reverse="1">
        <cfvo type="percent" val="0"/>
        <cfvo type="num" val="6"/>
        <cfvo type="num" val="10"/>
        <cfvo type="num" val="18"/>
      </iconSet>
    </cfRule>
    <cfRule type="iconSet" priority="29">
      <iconSet iconSet="5Rating">
        <cfvo type="percent" val="0"/>
        <cfvo type="num" val="1"/>
        <cfvo type="num" val="6"/>
        <cfvo type="num" val="10"/>
        <cfvo type="num" val="18"/>
      </iconSet>
    </cfRule>
    <cfRule type="iconSet" priority="30">
      <iconSet iconSet="4TrafficLights">
        <cfvo type="percent" val="0"/>
        <cfvo type="percent" val="25"/>
        <cfvo type="percent" val="50"/>
        <cfvo type="percent" val="75"/>
      </iconSet>
    </cfRule>
  </conditionalFormatting>
  <conditionalFormatting sqref="L4:L19">
    <cfRule type="iconSet" priority="43">
      <iconSet iconSet="5Rating" reverse="1">
        <cfvo type="percent" val="0"/>
        <cfvo type="num" val="6"/>
        <cfvo type="num" val="10"/>
        <cfvo type="num" val="18"/>
        <cfvo type="num" val="21"/>
      </iconSet>
    </cfRule>
    <cfRule type="iconSet" priority="44">
      <iconSet iconSet="5Rating">
        <cfvo type="percent" val="0"/>
        <cfvo type="num" val="1"/>
        <cfvo type="num" val="6"/>
        <cfvo type="num" val="10"/>
        <cfvo type="num" val="18"/>
      </iconSet>
    </cfRule>
    <cfRule type="iconSet" priority="45">
      <iconSet iconSet="4TrafficLights">
        <cfvo type="percent" val="0"/>
        <cfvo type="percent" val="25"/>
        <cfvo type="percent" val="50"/>
        <cfvo type="percent" val="75"/>
      </iconSet>
    </cfRule>
  </conditionalFormatting>
  <conditionalFormatting sqref="U4:U19">
    <cfRule type="iconSet" priority="49">
      <iconSet iconSet="5Rating" reverse="1">
        <cfvo type="percent" val="0"/>
        <cfvo type="num" val="6"/>
        <cfvo type="num" val="10"/>
        <cfvo type="num" val="18"/>
        <cfvo type="num" val="21"/>
      </iconSet>
    </cfRule>
    <cfRule type="iconSet" priority="50">
      <iconSet iconSet="5Rating">
        <cfvo type="percent" val="0"/>
        <cfvo type="num" val="1"/>
        <cfvo type="num" val="6"/>
        <cfvo type="num" val="10"/>
        <cfvo type="num" val="18"/>
      </iconSet>
    </cfRule>
    <cfRule type="iconSet" priority="51">
      <iconSet iconSet="4TrafficLights">
        <cfvo type="percent" val="0"/>
        <cfvo type="percent" val="25"/>
        <cfvo type="percent" val="50"/>
        <cfvo type="percent" val="75"/>
      </iconSet>
    </cfRule>
  </conditionalFormatting>
  <conditionalFormatting sqref="L23">
    <cfRule type="iconSet" priority="25">
      <iconSet iconSet="5Rating" reverse="1">
        <cfvo type="percent" val="0"/>
        <cfvo type="num" val="6"/>
        <cfvo type="num" val="10"/>
        <cfvo type="num" val="18"/>
        <cfvo type="num" val="21"/>
      </iconSet>
    </cfRule>
    <cfRule type="iconSet" priority="26">
      <iconSet iconSet="5Rating">
        <cfvo type="percent" val="0"/>
        <cfvo type="num" val="1"/>
        <cfvo type="num" val="6"/>
        <cfvo type="num" val="10"/>
        <cfvo type="num" val="18"/>
      </iconSet>
    </cfRule>
    <cfRule type="iconSet" priority="27">
      <iconSet iconSet="4TrafficLights">
        <cfvo type="percent" val="0"/>
        <cfvo type="percent" val="25"/>
        <cfvo type="percent" val="50"/>
        <cfvo type="percent" val="75"/>
      </iconSet>
    </cfRule>
  </conditionalFormatting>
  <conditionalFormatting sqref="U23">
    <cfRule type="iconSet" priority="22">
      <iconSet iconSet="5Rating" reverse="1">
        <cfvo type="percent" val="0"/>
        <cfvo type="num" val="6"/>
        <cfvo type="num" val="10"/>
        <cfvo type="num" val="18"/>
        <cfvo type="num" val="21"/>
      </iconSet>
    </cfRule>
    <cfRule type="iconSet" priority="23">
      <iconSet iconSet="5Rating">
        <cfvo type="percent" val="0"/>
        <cfvo type="num" val="1"/>
        <cfvo type="num" val="6"/>
        <cfvo type="num" val="10"/>
        <cfvo type="num" val="18"/>
      </iconSet>
    </cfRule>
    <cfRule type="iconSet" priority="24">
      <iconSet iconSet="4TrafficLights">
        <cfvo type="percent" val="0"/>
        <cfvo type="percent" val="25"/>
        <cfvo type="percent" val="50"/>
        <cfvo type="percent" val="75"/>
      </iconSet>
    </cfRule>
  </conditionalFormatting>
  <conditionalFormatting sqref="U23">
    <cfRule type="iconSet" priority="19">
      <iconSet iconSet="4Rating" reverse="1">
        <cfvo type="percent" val="0"/>
        <cfvo type="num" val="6"/>
        <cfvo type="num" val="10"/>
        <cfvo type="num" val="18"/>
      </iconSet>
    </cfRule>
    <cfRule type="iconSet" priority="20">
      <iconSet iconSet="5Rating">
        <cfvo type="percent" val="0"/>
        <cfvo type="num" val="1"/>
        <cfvo type="num" val="6"/>
        <cfvo type="num" val="10"/>
        <cfvo type="num" val="18"/>
      </iconSet>
    </cfRule>
    <cfRule type="iconSet" priority="21">
      <iconSet iconSet="4TrafficLights">
        <cfvo type="percent" val="0"/>
        <cfvo type="percent" val="25"/>
        <cfvo type="percent" val="50"/>
        <cfvo type="percent" val="75"/>
      </iconSet>
    </cfRule>
  </conditionalFormatting>
  <conditionalFormatting sqref="L24">
    <cfRule type="iconSet" priority="16">
      <iconSet iconSet="5Rating" reverse="1">
        <cfvo type="percent" val="0"/>
        <cfvo type="num" val="6"/>
        <cfvo type="num" val="10"/>
        <cfvo type="num" val="18"/>
        <cfvo type="num" val="21"/>
      </iconSet>
    </cfRule>
    <cfRule type="iconSet" priority="17">
      <iconSet iconSet="5Rating">
        <cfvo type="percent" val="0"/>
        <cfvo type="num" val="1"/>
        <cfvo type="num" val="6"/>
        <cfvo type="num" val="10"/>
        <cfvo type="num" val="18"/>
      </iconSet>
    </cfRule>
    <cfRule type="iconSet" priority="18">
      <iconSet iconSet="4TrafficLights">
        <cfvo type="percent" val="0"/>
        <cfvo type="percent" val="25"/>
        <cfvo type="percent" val="50"/>
        <cfvo type="percent" val="75"/>
      </iconSet>
    </cfRule>
  </conditionalFormatting>
  <conditionalFormatting sqref="U24">
    <cfRule type="iconSet" priority="13">
      <iconSet iconSet="5Rating" reverse="1">
        <cfvo type="percent" val="0"/>
        <cfvo type="num" val="6"/>
        <cfvo type="num" val="10"/>
        <cfvo type="num" val="18"/>
        <cfvo type="num" val="21"/>
      </iconSet>
    </cfRule>
    <cfRule type="iconSet" priority="14">
      <iconSet iconSet="5Rating">
        <cfvo type="percent" val="0"/>
        <cfvo type="num" val="1"/>
        <cfvo type="num" val="6"/>
        <cfvo type="num" val="10"/>
        <cfvo type="num" val="18"/>
      </iconSet>
    </cfRule>
    <cfRule type="iconSet" priority="15">
      <iconSet iconSet="4TrafficLights">
        <cfvo type="percent" val="0"/>
        <cfvo type="percent" val="25"/>
        <cfvo type="percent" val="50"/>
        <cfvo type="percent" val="75"/>
      </iconSet>
    </cfRule>
  </conditionalFormatting>
  <conditionalFormatting sqref="U24">
    <cfRule type="iconSet" priority="10">
      <iconSet iconSet="4Rating" reverse="1">
        <cfvo type="percent" val="0"/>
        <cfvo type="num" val="6"/>
        <cfvo type="num" val="10"/>
        <cfvo type="num" val="18"/>
      </iconSet>
    </cfRule>
    <cfRule type="iconSet" priority="11">
      <iconSet iconSet="5Rating">
        <cfvo type="percent" val="0"/>
        <cfvo type="num" val="1"/>
        <cfvo type="num" val="6"/>
        <cfvo type="num" val="10"/>
        <cfvo type="num" val="18"/>
      </iconSet>
    </cfRule>
    <cfRule type="iconSet" priority="12">
      <iconSet iconSet="4TrafficLights">
        <cfvo type="percent" val="0"/>
        <cfvo type="percent" val="25"/>
        <cfvo type="percent" val="50"/>
        <cfvo type="percent" val="75"/>
      </iconSet>
    </cfRule>
  </conditionalFormatting>
  <conditionalFormatting sqref="L25">
    <cfRule type="iconSet" priority="7">
      <iconSet iconSet="5Rating" reverse="1">
        <cfvo type="percent" val="0"/>
        <cfvo type="num" val="6"/>
        <cfvo type="num" val="10"/>
        <cfvo type="num" val="18"/>
        <cfvo type="num" val="21"/>
      </iconSet>
    </cfRule>
    <cfRule type="iconSet" priority="8">
      <iconSet iconSet="5Rating">
        <cfvo type="percent" val="0"/>
        <cfvo type="num" val="1"/>
        <cfvo type="num" val="6"/>
        <cfvo type="num" val="10"/>
        <cfvo type="num" val="18"/>
      </iconSet>
    </cfRule>
    <cfRule type="iconSet" priority="9">
      <iconSet iconSet="4TrafficLights">
        <cfvo type="percent" val="0"/>
        <cfvo type="percent" val="25"/>
        <cfvo type="percent" val="50"/>
        <cfvo type="percent" val="75"/>
      </iconSet>
    </cfRule>
  </conditionalFormatting>
  <conditionalFormatting sqref="U25">
    <cfRule type="iconSet" priority="4">
      <iconSet iconSet="5Rating" reverse="1">
        <cfvo type="percent" val="0"/>
        <cfvo type="num" val="6"/>
        <cfvo type="num" val="10"/>
        <cfvo type="num" val="18"/>
        <cfvo type="num" val="21"/>
      </iconSet>
    </cfRule>
    <cfRule type="iconSet" priority="5">
      <iconSet iconSet="5Rating">
        <cfvo type="percent" val="0"/>
        <cfvo type="num" val="1"/>
        <cfvo type="num" val="6"/>
        <cfvo type="num" val="10"/>
        <cfvo type="num" val="18"/>
      </iconSet>
    </cfRule>
    <cfRule type="iconSet" priority="6">
      <iconSet iconSet="4TrafficLights">
        <cfvo type="percent" val="0"/>
        <cfvo type="percent" val="25"/>
        <cfvo type="percent" val="50"/>
        <cfvo type="percent" val="75"/>
      </iconSet>
    </cfRule>
  </conditionalFormatting>
  <conditionalFormatting sqref="U25">
    <cfRule type="iconSet" priority="1">
      <iconSet iconSet="4Rating" reverse="1">
        <cfvo type="percent" val="0"/>
        <cfvo type="num" val="6"/>
        <cfvo type="num" val="10"/>
        <cfvo type="num" val="18"/>
      </iconSet>
    </cfRule>
    <cfRule type="iconSet" priority="2">
      <iconSet iconSet="5Rating">
        <cfvo type="percent" val="0"/>
        <cfvo type="num" val="1"/>
        <cfvo type="num" val="6"/>
        <cfvo type="num" val="10"/>
        <cfvo type="num" val="18"/>
      </iconSet>
    </cfRule>
    <cfRule type="iconSet" priority="3">
      <iconSet iconSet="4TrafficLights">
        <cfvo type="percent" val="0"/>
        <cfvo type="percent" val="25"/>
        <cfvo type="percent" val="50"/>
        <cfvo type="percent" val="75"/>
      </iconSet>
    </cfRule>
  </conditionalFormatting>
  <dataValidations count="2">
    <dataValidation type="list" showInputMessage="1" showErrorMessage="1" sqref="S65539:S65554 S4:S25 WVV4:WVV19 WLZ4:WLZ19 WCD4:WCD19 VSH4:VSH19 VIL4:VIL19 UYP4:UYP19 UOT4:UOT19 UEX4:UEX19 TVB4:TVB19 TLF4:TLF19 TBJ4:TBJ19 SRN4:SRN19 SHR4:SHR19 RXV4:RXV19 RNZ4:RNZ19 RED4:RED19 QUH4:QUH19 QKL4:QKL19 QAP4:QAP19 PQT4:PQT19 PGX4:PGX19 OXB4:OXB19 ONF4:ONF19 ODJ4:ODJ19 NTN4:NTN19 NJR4:NJR19 MZV4:MZV19 MPZ4:MPZ19 MGD4:MGD19 LWH4:LWH19 LML4:LML19 LCP4:LCP19 KST4:KST19 KIX4:KIX19 JZB4:JZB19 JPF4:JPF19 JFJ4:JFJ19 IVN4:IVN19 ILR4:ILR19 IBV4:IBV19 HRZ4:HRZ19 HID4:HID19 GYH4:GYH19 GOL4:GOL19 GEP4:GEP19 FUT4:FUT19 FKX4:FKX19 FBB4:FBB19 ERF4:ERF19 EHJ4:EHJ19 DXN4:DXN19 DNR4:DNR19 DDV4:DDV19 CTZ4:CTZ19 CKD4:CKD19 CAH4:CAH19 BQL4:BQL19 BGP4:BGP19 AWT4:AWT19 AMX4:AMX19 ADB4:ADB19 TF4:TF19 JJ4:JJ19 WWA4:WWA19 WME4:WME19 WCI4:WCI19 VSM4:VSM19 VIQ4:VIQ19 UYU4:UYU19 UOY4:UOY19 UFC4:UFC19 TVG4:TVG19 TLK4:TLK19 TBO4:TBO19 SRS4:SRS19 SHW4:SHW19 RYA4:RYA19 ROE4:ROE19 REI4:REI19 QUM4:QUM19 QKQ4:QKQ19 QAU4:QAU19 PQY4:PQY19 PHC4:PHC19 OXG4:OXG19 ONK4:ONK19 ODO4:ODO19 NTS4:NTS19 NJW4:NJW19 NAA4:NAA19 MQE4:MQE19 MGI4:MGI19 LWM4:LWM19 LMQ4:LMQ19 LCU4:LCU19 KSY4:KSY19 KJC4:KJC19 JZG4:JZG19 JPK4:JPK19 JFO4:JFO19 IVS4:IVS19 ILW4:ILW19 ICA4:ICA19 HSE4:HSE19 HII4:HII19 GYM4:GYM19 GOQ4:GOQ19 GEU4:GEU19 FUY4:FUY19 FLC4:FLC19 FBG4:FBG19 ERK4:ERK19 EHO4:EHO19 DXS4:DXS19 DNW4:DNW19 DEA4:DEA19 CUE4:CUE19 CKI4:CKI19 CAM4:CAM19 BQQ4:BQQ19 BGU4:BGU19 AWY4:AWY19 ANC4:ANC19 ADG4:ADG19 TK4:TK19 JO4:JO19 J4:J25 WLZ983043:WLZ983058 WCD983043:WCD983058 VSH983043:VSH983058 VIL983043:VIL983058 UYP983043:UYP983058 UOT983043:UOT983058 UEX983043:UEX983058 TVB983043:TVB983058 TLF983043:TLF983058 TBJ983043:TBJ983058 SRN983043:SRN983058 SHR983043:SHR983058 RXV983043:RXV983058 RNZ983043:RNZ983058 RED983043:RED983058 QUH983043:QUH983058 QKL983043:QKL983058 QAP983043:QAP983058 PQT983043:PQT983058 PGX983043:PGX983058 OXB983043:OXB983058 ONF983043:ONF983058 ODJ983043:ODJ983058 NTN983043:NTN983058 NJR983043:NJR983058 MZV983043:MZV983058 MPZ983043:MPZ983058 MGD983043:MGD983058 LWH983043:LWH983058 LML983043:LML983058 LCP983043:LCP983058 KST983043:KST983058 KIX983043:KIX983058 JZB983043:JZB983058 JPF983043:JPF983058 JFJ983043:JFJ983058 IVN983043:IVN983058 ILR983043:ILR983058 IBV983043:IBV983058 HRZ983043:HRZ983058 HID983043:HID983058 GYH983043:GYH983058 GOL983043:GOL983058 GEP983043:GEP983058 FUT983043:FUT983058 FKX983043:FKX983058 FBB983043:FBB983058 ERF983043:ERF983058 EHJ983043:EHJ983058 DXN983043:DXN983058 DNR983043:DNR983058 DDV983043:DDV983058 CTZ983043:CTZ983058 CKD983043:CKD983058 CAH983043:CAH983058 BQL983043:BQL983058 BGP983043:BGP983058 AWT983043:AWT983058 AMX983043:AMX983058 ADB983043:ADB983058 TF983043:TF983058 JJ983043:JJ983058 J983043:J983058 WVV917507:WVV917522 WLZ917507:WLZ917522 WCD917507:WCD917522 VSH917507:VSH917522 VIL917507:VIL917522 UYP917507:UYP917522 UOT917507:UOT917522 UEX917507:UEX917522 TVB917507:TVB917522 TLF917507:TLF917522 TBJ917507:TBJ917522 SRN917507:SRN917522 SHR917507:SHR917522 RXV917507:RXV917522 RNZ917507:RNZ917522 RED917507:RED917522 QUH917507:QUH917522 QKL917507:QKL917522 QAP917507:QAP917522 PQT917507:PQT917522 PGX917507:PGX917522 OXB917507:OXB917522 ONF917507:ONF917522 ODJ917507:ODJ917522 NTN917507:NTN917522 NJR917507:NJR917522 MZV917507:MZV917522 MPZ917507:MPZ917522 MGD917507:MGD917522 LWH917507:LWH917522 LML917507:LML917522 LCP917507:LCP917522 KST917507:KST917522 KIX917507:KIX917522 JZB917507:JZB917522 JPF917507:JPF917522 JFJ917507:JFJ917522 IVN917507:IVN917522 ILR917507:ILR917522 IBV917507:IBV917522 HRZ917507:HRZ917522 HID917507:HID917522 GYH917507:GYH917522 GOL917507:GOL917522 GEP917507:GEP917522 FUT917507:FUT917522 FKX917507:FKX917522 FBB917507:FBB917522 ERF917507:ERF917522 EHJ917507:EHJ917522 DXN917507:DXN917522 DNR917507:DNR917522 DDV917507:DDV917522 CTZ917507:CTZ917522 CKD917507:CKD917522 CAH917507:CAH917522 BQL917507:BQL917522 BGP917507:BGP917522 AWT917507:AWT917522 AMX917507:AMX917522 ADB917507:ADB917522 TF917507:TF917522 JJ917507:JJ917522 J917507:J917522 WVV851971:WVV851986 WLZ851971:WLZ851986 WCD851971:WCD851986 VSH851971:VSH851986 VIL851971:VIL851986 UYP851971:UYP851986 UOT851971:UOT851986 UEX851971:UEX851986 TVB851971:TVB851986 TLF851971:TLF851986 TBJ851971:TBJ851986 SRN851971:SRN851986 SHR851971:SHR851986 RXV851971:RXV851986 RNZ851971:RNZ851986 RED851971:RED851986 QUH851971:QUH851986 QKL851971:QKL851986 QAP851971:QAP851986 PQT851971:PQT851986 PGX851971:PGX851986 OXB851971:OXB851986 ONF851971:ONF851986 ODJ851971:ODJ851986 NTN851971:NTN851986 NJR851971:NJR851986 MZV851971:MZV851986 MPZ851971:MPZ851986 MGD851971:MGD851986 LWH851971:LWH851986 LML851971:LML851986 LCP851971:LCP851986 KST851971:KST851986 KIX851971:KIX851986 JZB851971:JZB851986 JPF851971:JPF851986 JFJ851971:JFJ851986 IVN851971:IVN851986 ILR851971:ILR851986 IBV851971:IBV851986 HRZ851971:HRZ851986 HID851971:HID851986 GYH851971:GYH851986 GOL851971:GOL851986 GEP851971:GEP851986 FUT851971:FUT851986 FKX851971:FKX851986 FBB851971:FBB851986 ERF851971:ERF851986 EHJ851971:EHJ851986 DXN851971:DXN851986 DNR851971:DNR851986 DDV851971:DDV851986 CTZ851971:CTZ851986 CKD851971:CKD851986 CAH851971:CAH851986 BQL851971:BQL851986 BGP851971:BGP851986 AWT851971:AWT851986 AMX851971:AMX851986 ADB851971:ADB851986 TF851971:TF851986 JJ851971:JJ851986 J851971:J851986 WVV786435:WVV786450 WLZ786435:WLZ786450 WCD786435:WCD786450 VSH786435:VSH786450 VIL786435:VIL786450 UYP786435:UYP786450 UOT786435:UOT786450 UEX786435:UEX786450 TVB786435:TVB786450 TLF786435:TLF786450 TBJ786435:TBJ786450 SRN786435:SRN786450 SHR786435:SHR786450 RXV786435:RXV786450 RNZ786435:RNZ786450 RED786435:RED786450 QUH786435:QUH786450 QKL786435:QKL786450 QAP786435:QAP786450 PQT786435:PQT786450 PGX786435:PGX786450 OXB786435:OXB786450 ONF786435:ONF786450 ODJ786435:ODJ786450 NTN786435:NTN786450 NJR786435:NJR786450 MZV786435:MZV786450 MPZ786435:MPZ786450 MGD786435:MGD786450 LWH786435:LWH786450 LML786435:LML786450 LCP786435:LCP786450 KST786435:KST786450 KIX786435:KIX786450 JZB786435:JZB786450 JPF786435:JPF786450 JFJ786435:JFJ786450 IVN786435:IVN786450 ILR786435:ILR786450 IBV786435:IBV786450 HRZ786435:HRZ786450 HID786435:HID786450 GYH786435:GYH786450 GOL786435:GOL786450 GEP786435:GEP786450 FUT786435:FUT786450 FKX786435:FKX786450 FBB786435:FBB786450 ERF786435:ERF786450 EHJ786435:EHJ786450 DXN786435:DXN786450 DNR786435:DNR786450 DDV786435:DDV786450 CTZ786435:CTZ786450 CKD786435:CKD786450 CAH786435:CAH786450 BQL786435:BQL786450 BGP786435:BGP786450 AWT786435:AWT786450 AMX786435:AMX786450 ADB786435:ADB786450 TF786435:TF786450 JJ786435:JJ786450 J786435:J786450 WVV720899:WVV720914 WLZ720899:WLZ720914 WCD720899:WCD720914 VSH720899:VSH720914 VIL720899:VIL720914 UYP720899:UYP720914 UOT720899:UOT720914 UEX720899:UEX720914 TVB720899:TVB720914 TLF720899:TLF720914 TBJ720899:TBJ720914 SRN720899:SRN720914 SHR720899:SHR720914 RXV720899:RXV720914 RNZ720899:RNZ720914 RED720899:RED720914 QUH720899:QUH720914 QKL720899:QKL720914 QAP720899:QAP720914 PQT720899:PQT720914 PGX720899:PGX720914 OXB720899:OXB720914 ONF720899:ONF720914 ODJ720899:ODJ720914 NTN720899:NTN720914 NJR720899:NJR720914 MZV720899:MZV720914 MPZ720899:MPZ720914 MGD720899:MGD720914 LWH720899:LWH720914 LML720899:LML720914 LCP720899:LCP720914 KST720899:KST720914 KIX720899:KIX720914 JZB720899:JZB720914 JPF720899:JPF720914 JFJ720899:JFJ720914 IVN720899:IVN720914 ILR720899:ILR720914 IBV720899:IBV720914 HRZ720899:HRZ720914 HID720899:HID720914 GYH720899:GYH720914 GOL720899:GOL720914 GEP720899:GEP720914 FUT720899:FUT720914 FKX720899:FKX720914 FBB720899:FBB720914 ERF720899:ERF720914 EHJ720899:EHJ720914 DXN720899:DXN720914 DNR720899:DNR720914 DDV720899:DDV720914 CTZ720899:CTZ720914 CKD720899:CKD720914 CAH720899:CAH720914 BQL720899:BQL720914 BGP720899:BGP720914 AWT720899:AWT720914 AMX720899:AMX720914 ADB720899:ADB720914 TF720899:TF720914 JJ720899:JJ720914 J720899:J720914 WVV655363:WVV655378 WLZ655363:WLZ655378 WCD655363:WCD655378 VSH655363:VSH655378 VIL655363:VIL655378 UYP655363:UYP655378 UOT655363:UOT655378 UEX655363:UEX655378 TVB655363:TVB655378 TLF655363:TLF655378 TBJ655363:TBJ655378 SRN655363:SRN655378 SHR655363:SHR655378 RXV655363:RXV655378 RNZ655363:RNZ655378 RED655363:RED655378 QUH655363:QUH655378 QKL655363:QKL655378 QAP655363:QAP655378 PQT655363:PQT655378 PGX655363:PGX655378 OXB655363:OXB655378 ONF655363:ONF655378 ODJ655363:ODJ655378 NTN655363:NTN655378 NJR655363:NJR655378 MZV655363:MZV655378 MPZ655363:MPZ655378 MGD655363:MGD655378 LWH655363:LWH655378 LML655363:LML655378 LCP655363:LCP655378 KST655363:KST655378 KIX655363:KIX655378 JZB655363:JZB655378 JPF655363:JPF655378 JFJ655363:JFJ655378 IVN655363:IVN655378 ILR655363:ILR655378 IBV655363:IBV655378 HRZ655363:HRZ655378 HID655363:HID655378 GYH655363:GYH655378 GOL655363:GOL655378 GEP655363:GEP655378 FUT655363:FUT655378 FKX655363:FKX655378 FBB655363:FBB655378 ERF655363:ERF655378 EHJ655363:EHJ655378 DXN655363:DXN655378 DNR655363:DNR655378 DDV655363:DDV655378 CTZ655363:CTZ655378 CKD655363:CKD655378 CAH655363:CAH655378 BQL655363:BQL655378 BGP655363:BGP655378 AWT655363:AWT655378 AMX655363:AMX655378 ADB655363:ADB655378 TF655363:TF655378 JJ655363:JJ655378 J655363:J655378 WVV589827:WVV589842 WLZ589827:WLZ589842 WCD589827:WCD589842 VSH589827:VSH589842 VIL589827:VIL589842 UYP589827:UYP589842 UOT589827:UOT589842 UEX589827:UEX589842 TVB589827:TVB589842 TLF589827:TLF589842 TBJ589827:TBJ589842 SRN589827:SRN589842 SHR589827:SHR589842 RXV589827:RXV589842 RNZ589827:RNZ589842 RED589827:RED589842 QUH589827:QUH589842 QKL589827:QKL589842 QAP589827:QAP589842 PQT589827:PQT589842 PGX589827:PGX589842 OXB589827:OXB589842 ONF589827:ONF589842 ODJ589827:ODJ589842 NTN589827:NTN589842 NJR589827:NJR589842 MZV589827:MZV589842 MPZ589827:MPZ589842 MGD589827:MGD589842 LWH589827:LWH589842 LML589827:LML589842 LCP589827:LCP589842 KST589827:KST589842 KIX589827:KIX589842 JZB589827:JZB589842 JPF589827:JPF589842 JFJ589827:JFJ589842 IVN589827:IVN589842 ILR589827:ILR589842 IBV589827:IBV589842 HRZ589827:HRZ589842 HID589827:HID589842 GYH589827:GYH589842 GOL589827:GOL589842 GEP589827:GEP589842 FUT589827:FUT589842 FKX589827:FKX589842 FBB589827:FBB589842 ERF589827:ERF589842 EHJ589827:EHJ589842 DXN589827:DXN589842 DNR589827:DNR589842 DDV589827:DDV589842 CTZ589827:CTZ589842 CKD589827:CKD589842 CAH589827:CAH589842 BQL589827:BQL589842 BGP589827:BGP589842 AWT589827:AWT589842 AMX589827:AMX589842 ADB589827:ADB589842 TF589827:TF589842 JJ589827:JJ589842 J589827:J589842 WVV524291:WVV524306 WLZ524291:WLZ524306 WCD524291:WCD524306 VSH524291:VSH524306 VIL524291:VIL524306 UYP524291:UYP524306 UOT524291:UOT524306 UEX524291:UEX524306 TVB524291:TVB524306 TLF524291:TLF524306 TBJ524291:TBJ524306 SRN524291:SRN524306 SHR524291:SHR524306 RXV524291:RXV524306 RNZ524291:RNZ524306 RED524291:RED524306 QUH524291:QUH524306 QKL524291:QKL524306 QAP524291:QAP524306 PQT524291:PQT524306 PGX524291:PGX524306 OXB524291:OXB524306 ONF524291:ONF524306 ODJ524291:ODJ524306 NTN524291:NTN524306 NJR524291:NJR524306 MZV524291:MZV524306 MPZ524291:MPZ524306 MGD524291:MGD524306 LWH524291:LWH524306 LML524291:LML524306 LCP524291:LCP524306 KST524291:KST524306 KIX524291:KIX524306 JZB524291:JZB524306 JPF524291:JPF524306 JFJ524291:JFJ524306 IVN524291:IVN524306 ILR524291:ILR524306 IBV524291:IBV524306 HRZ524291:HRZ524306 HID524291:HID524306 GYH524291:GYH524306 GOL524291:GOL524306 GEP524291:GEP524306 FUT524291:FUT524306 FKX524291:FKX524306 FBB524291:FBB524306 ERF524291:ERF524306 EHJ524291:EHJ524306 DXN524291:DXN524306 DNR524291:DNR524306 DDV524291:DDV524306 CTZ524291:CTZ524306 CKD524291:CKD524306 CAH524291:CAH524306 BQL524291:BQL524306 BGP524291:BGP524306 AWT524291:AWT524306 AMX524291:AMX524306 ADB524291:ADB524306 TF524291:TF524306 JJ524291:JJ524306 J524291:J524306 WVV458755:WVV458770 WLZ458755:WLZ458770 WCD458755:WCD458770 VSH458755:VSH458770 VIL458755:VIL458770 UYP458755:UYP458770 UOT458755:UOT458770 UEX458755:UEX458770 TVB458755:TVB458770 TLF458755:TLF458770 TBJ458755:TBJ458770 SRN458755:SRN458770 SHR458755:SHR458770 RXV458755:RXV458770 RNZ458755:RNZ458770 RED458755:RED458770 QUH458755:QUH458770 QKL458755:QKL458770 QAP458755:QAP458770 PQT458755:PQT458770 PGX458755:PGX458770 OXB458755:OXB458770 ONF458755:ONF458770 ODJ458755:ODJ458770 NTN458755:NTN458770 NJR458755:NJR458770 MZV458755:MZV458770 MPZ458755:MPZ458770 MGD458755:MGD458770 LWH458755:LWH458770 LML458755:LML458770 LCP458755:LCP458770 KST458755:KST458770 KIX458755:KIX458770 JZB458755:JZB458770 JPF458755:JPF458770 JFJ458755:JFJ458770 IVN458755:IVN458770 ILR458755:ILR458770 IBV458755:IBV458770 HRZ458755:HRZ458770 HID458755:HID458770 GYH458755:GYH458770 GOL458755:GOL458770 GEP458755:GEP458770 FUT458755:FUT458770 FKX458755:FKX458770 FBB458755:FBB458770 ERF458755:ERF458770 EHJ458755:EHJ458770 DXN458755:DXN458770 DNR458755:DNR458770 DDV458755:DDV458770 CTZ458755:CTZ458770 CKD458755:CKD458770 CAH458755:CAH458770 BQL458755:BQL458770 BGP458755:BGP458770 AWT458755:AWT458770 AMX458755:AMX458770 ADB458755:ADB458770 TF458755:TF458770 JJ458755:JJ458770 J458755:J458770 WVV393219:WVV393234 WLZ393219:WLZ393234 WCD393219:WCD393234 VSH393219:VSH393234 VIL393219:VIL393234 UYP393219:UYP393234 UOT393219:UOT393234 UEX393219:UEX393234 TVB393219:TVB393234 TLF393219:TLF393234 TBJ393219:TBJ393234 SRN393219:SRN393234 SHR393219:SHR393234 RXV393219:RXV393234 RNZ393219:RNZ393234 RED393219:RED393234 QUH393219:QUH393234 QKL393219:QKL393234 QAP393219:QAP393234 PQT393219:PQT393234 PGX393219:PGX393234 OXB393219:OXB393234 ONF393219:ONF393234 ODJ393219:ODJ393234 NTN393219:NTN393234 NJR393219:NJR393234 MZV393219:MZV393234 MPZ393219:MPZ393234 MGD393219:MGD393234 LWH393219:LWH393234 LML393219:LML393234 LCP393219:LCP393234 KST393219:KST393234 KIX393219:KIX393234 JZB393219:JZB393234 JPF393219:JPF393234 JFJ393219:JFJ393234 IVN393219:IVN393234 ILR393219:ILR393234 IBV393219:IBV393234 HRZ393219:HRZ393234 HID393219:HID393234 GYH393219:GYH393234 GOL393219:GOL393234 GEP393219:GEP393234 FUT393219:FUT393234 FKX393219:FKX393234 FBB393219:FBB393234 ERF393219:ERF393234 EHJ393219:EHJ393234 DXN393219:DXN393234 DNR393219:DNR393234 DDV393219:DDV393234 CTZ393219:CTZ393234 CKD393219:CKD393234 CAH393219:CAH393234 BQL393219:BQL393234 BGP393219:BGP393234 AWT393219:AWT393234 AMX393219:AMX393234 ADB393219:ADB393234 TF393219:TF393234 JJ393219:JJ393234 J393219:J393234 WVV327683:WVV327698 WLZ327683:WLZ327698 WCD327683:WCD327698 VSH327683:VSH327698 VIL327683:VIL327698 UYP327683:UYP327698 UOT327683:UOT327698 UEX327683:UEX327698 TVB327683:TVB327698 TLF327683:TLF327698 TBJ327683:TBJ327698 SRN327683:SRN327698 SHR327683:SHR327698 RXV327683:RXV327698 RNZ327683:RNZ327698 RED327683:RED327698 QUH327683:QUH327698 QKL327683:QKL327698 QAP327683:QAP327698 PQT327683:PQT327698 PGX327683:PGX327698 OXB327683:OXB327698 ONF327683:ONF327698 ODJ327683:ODJ327698 NTN327683:NTN327698 NJR327683:NJR327698 MZV327683:MZV327698 MPZ327683:MPZ327698 MGD327683:MGD327698 LWH327683:LWH327698 LML327683:LML327698 LCP327683:LCP327698 KST327683:KST327698 KIX327683:KIX327698 JZB327683:JZB327698 JPF327683:JPF327698 JFJ327683:JFJ327698 IVN327683:IVN327698 ILR327683:ILR327698 IBV327683:IBV327698 HRZ327683:HRZ327698 HID327683:HID327698 GYH327683:GYH327698 GOL327683:GOL327698 GEP327683:GEP327698 FUT327683:FUT327698 FKX327683:FKX327698 FBB327683:FBB327698 ERF327683:ERF327698 EHJ327683:EHJ327698 DXN327683:DXN327698 DNR327683:DNR327698 DDV327683:DDV327698 CTZ327683:CTZ327698 CKD327683:CKD327698 CAH327683:CAH327698 BQL327683:BQL327698 BGP327683:BGP327698 AWT327683:AWT327698 AMX327683:AMX327698 ADB327683:ADB327698 TF327683:TF327698 JJ327683:JJ327698 J327683:J327698 WVV262147:WVV262162 WLZ262147:WLZ262162 WCD262147:WCD262162 VSH262147:VSH262162 VIL262147:VIL262162 UYP262147:UYP262162 UOT262147:UOT262162 UEX262147:UEX262162 TVB262147:TVB262162 TLF262147:TLF262162 TBJ262147:TBJ262162 SRN262147:SRN262162 SHR262147:SHR262162 RXV262147:RXV262162 RNZ262147:RNZ262162 RED262147:RED262162 QUH262147:QUH262162 QKL262147:QKL262162 QAP262147:QAP262162 PQT262147:PQT262162 PGX262147:PGX262162 OXB262147:OXB262162 ONF262147:ONF262162 ODJ262147:ODJ262162 NTN262147:NTN262162 NJR262147:NJR262162 MZV262147:MZV262162 MPZ262147:MPZ262162 MGD262147:MGD262162 LWH262147:LWH262162 LML262147:LML262162 LCP262147:LCP262162 KST262147:KST262162 KIX262147:KIX262162 JZB262147:JZB262162 JPF262147:JPF262162 JFJ262147:JFJ262162 IVN262147:IVN262162 ILR262147:ILR262162 IBV262147:IBV262162 HRZ262147:HRZ262162 HID262147:HID262162 GYH262147:GYH262162 GOL262147:GOL262162 GEP262147:GEP262162 FUT262147:FUT262162 FKX262147:FKX262162 FBB262147:FBB262162 ERF262147:ERF262162 EHJ262147:EHJ262162 DXN262147:DXN262162 DNR262147:DNR262162 DDV262147:DDV262162 CTZ262147:CTZ262162 CKD262147:CKD262162 CAH262147:CAH262162 BQL262147:BQL262162 BGP262147:BGP262162 AWT262147:AWT262162 AMX262147:AMX262162 ADB262147:ADB262162 TF262147:TF262162 JJ262147:JJ262162 J262147:J262162 WVV196611:WVV196626 WLZ196611:WLZ196626 WCD196611:WCD196626 VSH196611:VSH196626 VIL196611:VIL196626 UYP196611:UYP196626 UOT196611:UOT196626 UEX196611:UEX196626 TVB196611:TVB196626 TLF196611:TLF196626 TBJ196611:TBJ196626 SRN196611:SRN196626 SHR196611:SHR196626 RXV196611:RXV196626 RNZ196611:RNZ196626 RED196611:RED196626 QUH196611:QUH196626 QKL196611:QKL196626 QAP196611:QAP196626 PQT196611:PQT196626 PGX196611:PGX196626 OXB196611:OXB196626 ONF196611:ONF196626 ODJ196611:ODJ196626 NTN196611:NTN196626 NJR196611:NJR196626 MZV196611:MZV196626 MPZ196611:MPZ196626 MGD196611:MGD196626 LWH196611:LWH196626 LML196611:LML196626 LCP196611:LCP196626 KST196611:KST196626 KIX196611:KIX196626 JZB196611:JZB196626 JPF196611:JPF196626 JFJ196611:JFJ196626 IVN196611:IVN196626 ILR196611:ILR196626 IBV196611:IBV196626 HRZ196611:HRZ196626 HID196611:HID196626 GYH196611:GYH196626 GOL196611:GOL196626 GEP196611:GEP196626 FUT196611:FUT196626 FKX196611:FKX196626 FBB196611:FBB196626 ERF196611:ERF196626 EHJ196611:EHJ196626 DXN196611:DXN196626 DNR196611:DNR196626 DDV196611:DDV196626 CTZ196611:CTZ196626 CKD196611:CKD196626 CAH196611:CAH196626 BQL196611:BQL196626 BGP196611:BGP196626 AWT196611:AWT196626 AMX196611:AMX196626 ADB196611:ADB196626 TF196611:TF196626 JJ196611:JJ196626 J196611:J196626 WVV131075:WVV131090 WLZ131075:WLZ131090 WCD131075:WCD131090 VSH131075:VSH131090 VIL131075:VIL131090 UYP131075:UYP131090 UOT131075:UOT131090 UEX131075:UEX131090 TVB131075:TVB131090 TLF131075:TLF131090 TBJ131075:TBJ131090 SRN131075:SRN131090 SHR131075:SHR131090 RXV131075:RXV131090 RNZ131075:RNZ131090 RED131075:RED131090 QUH131075:QUH131090 QKL131075:QKL131090 QAP131075:QAP131090 PQT131075:PQT131090 PGX131075:PGX131090 OXB131075:OXB131090 ONF131075:ONF131090 ODJ131075:ODJ131090 NTN131075:NTN131090 NJR131075:NJR131090 MZV131075:MZV131090 MPZ131075:MPZ131090 MGD131075:MGD131090 LWH131075:LWH131090 LML131075:LML131090 LCP131075:LCP131090 KST131075:KST131090 KIX131075:KIX131090 JZB131075:JZB131090 JPF131075:JPF131090 JFJ131075:JFJ131090 IVN131075:IVN131090 ILR131075:ILR131090 IBV131075:IBV131090 HRZ131075:HRZ131090 HID131075:HID131090 GYH131075:GYH131090 GOL131075:GOL131090 GEP131075:GEP131090 FUT131075:FUT131090 FKX131075:FKX131090 FBB131075:FBB131090 ERF131075:ERF131090 EHJ131075:EHJ131090 DXN131075:DXN131090 DNR131075:DNR131090 DDV131075:DDV131090 CTZ131075:CTZ131090 CKD131075:CKD131090 CAH131075:CAH131090 BQL131075:BQL131090 BGP131075:BGP131090 AWT131075:AWT131090 AMX131075:AMX131090 ADB131075:ADB131090 TF131075:TF131090 JJ131075:JJ131090 J131075:J131090 WVV65539:WVV65554 WLZ65539:WLZ65554 WCD65539:WCD65554 VSH65539:VSH65554 VIL65539:VIL65554 UYP65539:UYP65554 UOT65539:UOT65554 UEX65539:UEX65554 TVB65539:TVB65554 TLF65539:TLF65554 TBJ65539:TBJ65554 SRN65539:SRN65554 SHR65539:SHR65554 RXV65539:RXV65554 RNZ65539:RNZ65554 RED65539:RED65554 QUH65539:QUH65554 QKL65539:QKL65554 QAP65539:QAP65554 PQT65539:PQT65554 PGX65539:PGX65554 OXB65539:OXB65554 ONF65539:ONF65554 ODJ65539:ODJ65554 NTN65539:NTN65554 NJR65539:NJR65554 MZV65539:MZV65554 MPZ65539:MPZ65554 MGD65539:MGD65554 LWH65539:LWH65554 LML65539:LML65554 LCP65539:LCP65554 KST65539:KST65554 KIX65539:KIX65554 JZB65539:JZB65554 JPF65539:JPF65554 JFJ65539:JFJ65554 IVN65539:IVN65554 ILR65539:ILR65554 IBV65539:IBV65554 HRZ65539:HRZ65554 HID65539:HID65554 GYH65539:GYH65554 GOL65539:GOL65554 GEP65539:GEP65554 FUT65539:FUT65554 FKX65539:FKX65554 FBB65539:FBB65554 ERF65539:ERF65554 EHJ65539:EHJ65554 DXN65539:DXN65554 DNR65539:DNR65554 DDV65539:DDV65554 CTZ65539:CTZ65554 CKD65539:CKD65554 CAH65539:CAH65554 BQL65539:BQL65554 BGP65539:BGP65554 AWT65539:AWT65554 AMX65539:AMX65554 ADB65539:ADB65554 TF65539:TF65554 JJ65539:JJ65554 J65539:J65554 WVV983043:WVV983058 WWA983043:WWA983058 WME983043:WME983058 WCI983043:WCI983058 VSM983043:VSM983058 VIQ983043:VIQ983058 UYU983043:UYU983058 UOY983043:UOY983058 UFC983043:UFC983058 TVG983043:TVG983058 TLK983043:TLK983058 TBO983043:TBO983058 SRS983043:SRS983058 SHW983043:SHW983058 RYA983043:RYA983058 ROE983043:ROE983058 REI983043:REI983058 QUM983043:QUM983058 QKQ983043:QKQ983058 QAU983043:QAU983058 PQY983043:PQY983058 PHC983043:PHC983058 OXG983043:OXG983058 ONK983043:ONK983058 ODO983043:ODO983058 NTS983043:NTS983058 NJW983043:NJW983058 NAA983043:NAA983058 MQE983043:MQE983058 MGI983043:MGI983058 LWM983043:LWM983058 LMQ983043:LMQ983058 LCU983043:LCU983058 KSY983043:KSY983058 KJC983043:KJC983058 JZG983043:JZG983058 JPK983043:JPK983058 JFO983043:JFO983058 IVS983043:IVS983058 ILW983043:ILW983058 ICA983043:ICA983058 HSE983043:HSE983058 HII983043:HII983058 GYM983043:GYM983058 GOQ983043:GOQ983058 GEU983043:GEU983058 FUY983043:FUY983058 FLC983043:FLC983058 FBG983043:FBG983058 ERK983043:ERK983058 EHO983043:EHO983058 DXS983043:DXS983058 DNW983043:DNW983058 DEA983043:DEA983058 CUE983043:CUE983058 CKI983043:CKI983058 CAM983043:CAM983058 BQQ983043:BQQ983058 BGU983043:BGU983058 AWY983043:AWY983058 ANC983043:ANC983058 ADG983043:ADG983058 TK983043:TK983058 JO983043:JO983058 S983043:S983058 WWA917507:WWA917522 WME917507:WME917522 WCI917507:WCI917522 VSM917507:VSM917522 VIQ917507:VIQ917522 UYU917507:UYU917522 UOY917507:UOY917522 UFC917507:UFC917522 TVG917507:TVG917522 TLK917507:TLK917522 TBO917507:TBO917522 SRS917507:SRS917522 SHW917507:SHW917522 RYA917507:RYA917522 ROE917507:ROE917522 REI917507:REI917522 QUM917507:QUM917522 QKQ917507:QKQ917522 QAU917507:QAU917522 PQY917507:PQY917522 PHC917507:PHC917522 OXG917507:OXG917522 ONK917507:ONK917522 ODO917507:ODO917522 NTS917507:NTS917522 NJW917507:NJW917522 NAA917507:NAA917522 MQE917507:MQE917522 MGI917507:MGI917522 LWM917507:LWM917522 LMQ917507:LMQ917522 LCU917507:LCU917522 KSY917507:KSY917522 KJC917507:KJC917522 JZG917507:JZG917522 JPK917507:JPK917522 JFO917507:JFO917522 IVS917507:IVS917522 ILW917507:ILW917522 ICA917507:ICA917522 HSE917507:HSE917522 HII917507:HII917522 GYM917507:GYM917522 GOQ917507:GOQ917522 GEU917507:GEU917522 FUY917507:FUY917522 FLC917507:FLC917522 FBG917507:FBG917522 ERK917507:ERK917522 EHO917507:EHO917522 DXS917507:DXS917522 DNW917507:DNW917522 DEA917507:DEA917522 CUE917507:CUE917522 CKI917507:CKI917522 CAM917507:CAM917522 BQQ917507:BQQ917522 BGU917507:BGU917522 AWY917507:AWY917522 ANC917507:ANC917522 ADG917507:ADG917522 TK917507:TK917522 JO917507:JO917522 S917507:S917522 WWA851971:WWA851986 WME851971:WME851986 WCI851971:WCI851986 VSM851971:VSM851986 VIQ851971:VIQ851986 UYU851971:UYU851986 UOY851971:UOY851986 UFC851971:UFC851986 TVG851971:TVG851986 TLK851971:TLK851986 TBO851971:TBO851986 SRS851971:SRS851986 SHW851971:SHW851986 RYA851971:RYA851986 ROE851971:ROE851986 REI851971:REI851986 QUM851971:QUM851986 QKQ851971:QKQ851986 QAU851971:QAU851986 PQY851971:PQY851986 PHC851971:PHC851986 OXG851971:OXG851986 ONK851971:ONK851986 ODO851971:ODO851986 NTS851971:NTS851986 NJW851971:NJW851986 NAA851971:NAA851986 MQE851971:MQE851986 MGI851971:MGI851986 LWM851971:LWM851986 LMQ851971:LMQ851986 LCU851971:LCU851986 KSY851971:KSY851986 KJC851971:KJC851986 JZG851971:JZG851986 JPK851971:JPK851986 JFO851971:JFO851986 IVS851971:IVS851986 ILW851971:ILW851986 ICA851971:ICA851986 HSE851971:HSE851986 HII851971:HII851986 GYM851971:GYM851986 GOQ851971:GOQ851986 GEU851971:GEU851986 FUY851971:FUY851986 FLC851971:FLC851986 FBG851971:FBG851986 ERK851971:ERK851986 EHO851971:EHO851986 DXS851971:DXS851986 DNW851971:DNW851986 DEA851971:DEA851986 CUE851971:CUE851986 CKI851971:CKI851986 CAM851971:CAM851986 BQQ851971:BQQ851986 BGU851971:BGU851986 AWY851971:AWY851986 ANC851971:ANC851986 ADG851971:ADG851986 TK851971:TK851986 JO851971:JO851986 S851971:S851986 WWA786435:WWA786450 WME786435:WME786450 WCI786435:WCI786450 VSM786435:VSM786450 VIQ786435:VIQ786450 UYU786435:UYU786450 UOY786435:UOY786450 UFC786435:UFC786450 TVG786435:TVG786450 TLK786435:TLK786450 TBO786435:TBO786450 SRS786435:SRS786450 SHW786435:SHW786450 RYA786435:RYA786450 ROE786435:ROE786450 REI786435:REI786450 QUM786435:QUM786450 QKQ786435:QKQ786450 QAU786435:QAU786450 PQY786435:PQY786450 PHC786435:PHC786450 OXG786435:OXG786450 ONK786435:ONK786450 ODO786435:ODO786450 NTS786435:NTS786450 NJW786435:NJW786450 NAA786435:NAA786450 MQE786435:MQE786450 MGI786435:MGI786450 LWM786435:LWM786450 LMQ786435:LMQ786450 LCU786435:LCU786450 KSY786435:KSY786450 KJC786435:KJC786450 JZG786435:JZG786450 JPK786435:JPK786450 JFO786435:JFO786450 IVS786435:IVS786450 ILW786435:ILW786450 ICA786435:ICA786450 HSE786435:HSE786450 HII786435:HII786450 GYM786435:GYM786450 GOQ786435:GOQ786450 GEU786435:GEU786450 FUY786435:FUY786450 FLC786435:FLC786450 FBG786435:FBG786450 ERK786435:ERK786450 EHO786435:EHO786450 DXS786435:DXS786450 DNW786435:DNW786450 DEA786435:DEA786450 CUE786435:CUE786450 CKI786435:CKI786450 CAM786435:CAM786450 BQQ786435:BQQ786450 BGU786435:BGU786450 AWY786435:AWY786450 ANC786435:ANC786450 ADG786435:ADG786450 TK786435:TK786450 JO786435:JO786450 S786435:S786450 WWA720899:WWA720914 WME720899:WME720914 WCI720899:WCI720914 VSM720899:VSM720914 VIQ720899:VIQ720914 UYU720899:UYU720914 UOY720899:UOY720914 UFC720899:UFC720914 TVG720899:TVG720914 TLK720899:TLK720914 TBO720899:TBO720914 SRS720899:SRS720914 SHW720899:SHW720914 RYA720899:RYA720914 ROE720899:ROE720914 REI720899:REI720914 QUM720899:QUM720914 QKQ720899:QKQ720914 QAU720899:QAU720914 PQY720899:PQY720914 PHC720899:PHC720914 OXG720899:OXG720914 ONK720899:ONK720914 ODO720899:ODO720914 NTS720899:NTS720914 NJW720899:NJW720914 NAA720899:NAA720914 MQE720899:MQE720914 MGI720899:MGI720914 LWM720899:LWM720914 LMQ720899:LMQ720914 LCU720899:LCU720914 KSY720899:KSY720914 KJC720899:KJC720914 JZG720899:JZG720914 JPK720899:JPK720914 JFO720899:JFO720914 IVS720899:IVS720914 ILW720899:ILW720914 ICA720899:ICA720914 HSE720899:HSE720914 HII720899:HII720914 GYM720899:GYM720914 GOQ720899:GOQ720914 GEU720899:GEU720914 FUY720899:FUY720914 FLC720899:FLC720914 FBG720899:FBG720914 ERK720899:ERK720914 EHO720899:EHO720914 DXS720899:DXS720914 DNW720899:DNW720914 DEA720899:DEA720914 CUE720899:CUE720914 CKI720899:CKI720914 CAM720899:CAM720914 BQQ720899:BQQ720914 BGU720899:BGU720914 AWY720899:AWY720914 ANC720899:ANC720914 ADG720899:ADG720914 TK720899:TK720914 JO720899:JO720914 S720899:S720914 WWA655363:WWA655378 WME655363:WME655378 WCI655363:WCI655378 VSM655363:VSM655378 VIQ655363:VIQ655378 UYU655363:UYU655378 UOY655363:UOY655378 UFC655363:UFC655378 TVG655363:TVG655378 TLK655363:TLK655378 TBO655363:TBO655378 SRS655363:SRS655378 SHW655363:SHW655378 RYA655363:RYA655378 ROE655363:ROE655378 REI655363:REI655378 QUM655363:QUM655378 QKQ655363:QKQ655378 QAU655363:QAU655378 PQY655363:PQY655378 PHC655363:PHC655378 OXG655363:OXG655378 ONK655363:ONK655378 ODO655363:ODO655378 NTS655363:NTS655378 NJW655363:NJW655378 NAA655363:NAA655378 MQE655363:MQE655378 MGI655363:MGI655378 LWM655363:LWM655378 LMQ655363:LMQ655378 LCU655363:LCU655378 KSY655363:KSY655378 KJC655363:KJC655378 JZG655363:JZG655378 JPK655363:JPK655378 JFO655363:JFO655378 IVS655363:IVS655378 ILW655363:ILW655378 ICA655363:ICA655378 HSE655363:HSE655378 HII655363:HII655378 GYM655363:GYM655378 GOQ655363:GOQ655378 GEU655363:GEU655378 FUY655363:FUY655378 FLC655363:FLC655378 FBG655363:FBG655378 ERK655363:ERK655378 EHO655363:EHO655378 DXS655363:DXS655378 DNW655363:DNW655378 DEA655363:DEA655378 CUE655363:CUE655378 CKI655363:CKI655378 CAM655363:CAM655378 BQQ655363:BQQ655378 BGU655363:BGU655378 AWY655363:AWY655378 ANC655363:ANC655378 ADG655363:ADG655378 TK655363:TK655378 JO655363:JO655378 S655363:S655378 WWA589827:WWA589842 WME589827:WME589842 WCI589827:WCI589842 VSM589827:VSM589842 VIQ589827:VIQ589842 UYU589827:UYU589842 UOY589827:UOY589842 UFC589827:UFC589842 TVG589827:TVG589842 TLK589827:TLK589842 TBO589827:TBO589842 SRS589827:SRS589842 SHW589827:SHW589842 RYA589827:RYA589842 ROE589827:ROE589842 REI589827:REI589842 QUM589827:QUM589842 QKQ589827:QKQ589842 QAU589827:QAU589842 PQY589827:PQY589842 PHC589827:PHC589842 OXG589827:OXG589842 ONK589827:ONK589842 ODO589827:ODO589842 NTS589827:NTS589842 NJW589827:NJW589842 NAA589827:NAA589842 MQE589827:MQE589842 MGI589827:MGI589842 LWM589827:LWM589842 LMQ589827:LMQ589842 LCU589827:LCU589842 KSY589827:KSY589842 KJC589827:KJC589842 JZG589827:JZG589842 JPK589827:JPK589842 JFO589827:JFO589842 IVS589827:IVS589842 ILW589827:ILW589842 ICA589827:ICA589842 HSE589827:HSE589842 HII589827:HII589842 GYM589827:GYM589842 GOQ589827:GOQ589842 GEU589827:GEU589842 FUY589827:FUY589842 FLC589827:FLC589842 FBG589827:FBG589842 ERK589827:ERK589842 EHO589827:EHO589842 DXS589827:DXS589842 DNW589827:DNW589842 DEA589827:DEA589842 CUE589827:CUE589842 CKI589827:CKI589842 CAM589827:CAM589842 BQQ589827:BQQ589842 BGU589827:BGU589842 AWY589827:AWY589842 ANC589827:ANC589842 ADG589827:ADG589842 TK589827:TK589842 JO589827:JO589842 S589827:S589842 WWA524291:WWA524306 WME524291:WME524306 WCI524291:WCI524306 VSM524291:VSM524306 VIQ524291:VIQ524306 UYU524291:UYU524306 UOY524291:UOY524306 UFC524291:UFC524306 TVG524291:TVG524306 TLK524291:TLK524306 TBO524291:TBO524306 SRS524291:SRS524306 SHW524291:SHW524306 RYA524291:RYA524306 ROE524291:ROE524306 REI524291:REI524306 QUM524291:QUM524306 QKQ524291:QKQ524306 QAU524291:QAU524306 PQY524291:PQY524306 PHC524291:PHC524306 OXG524291:OXG524306 ONK524291:ONK524306 ODO524291:ODO524306 NTS524291:NTS524306 NJW524291:NJW524306 NAA524291:NAA524306 MQE524291:MQE524306 MGI524291:MGI524306 LWM524291:LWM524306 LMQ524291:LMQ524306 LCU524291:LCU524306 KSY524291:KSY524306 KJC524291:KJC524306 JZG524291:JZG524306 JPK524291:JPK524306 JFO524291:JFO524306 IVS524291:IVS524306 ILW524291:ILW524306 ICA524291:ICA524306 HSE524291:HSE524306 HII524291:HII524306 GYM524291:GYM524306 GOQ524291:GOQ524306 GEU524291:GEU524306 FUY524291:FUY524306 FLC524291:FLC524306 FBG524291:FBG524306 ERK524291:ERK524306 EHO524291:EHO524306 DXS524291:DXS524306 DNW524291:DNW524306 DEA524291:DEA524306 CUE524291:CUE524306 CKI524291:CKI524306 CAM524291:CAM524306 BQQ524291:BQQ524306 BGU524291:BGU524306 AWY524291:AWY524306 ANC524291:ANC524306 ADG524291:ADG524306 TK524291:TK524306 JO524291:JO524306 S524291:S524306 WWA458755:WWA458770 WME458755:WME458770 WCI458755:WCI458770 VSM458755:VSM458770 VIQ458755:VIQ458770 UYU458755:UYU458770 UOY458755:UOY458770 UFC458755:UFC458770 TVG458755:TVG458770 TLK458755:TLK458770 TBO458755:TBO458770 SRS458755:SRS458770 SHW458755:SHW458770 RYA458755:RYA458770 ROE458755:ROE458770 REI458755:REI458770 QUM458755:QUM458770 QKQ458755:QKQ458770 QAU458755:QAU458770 PQY458755:PQY458770 PHC458755:PHC458770 OXG458755:OXG458770 ONK458755:ONK458770 ODO458755:ODO458770 NTS458755:NTS458770 NJW458755:NJW458770 NAA458755:NAA458770 MQE458755:MQE458770 MGI458755:MGI458770 LWM458755:LWM458770 LMQ458755:LMQ458770 LCU458755:LCU458770 KSY458755:KSY458770 KJC458755:KJC458770 JZG458755:JZG458770 JPK458755:JPK458770 JFO458755:JFO458770 IVS458755:IVS458770 ILW458755:ILW458770 ICA458755:ICA458770 HSE458755:HSE458770 HII458755:HII458770 GYM458755:GYM458770 GOQ458755:GOQ458770 GEU458755:GEU458770 FUY458755:FUY458770 FLC458755:FLC458770 FBG458755:FBG458770 ERK458755:ERK458770 EHO458755:EHO458770 DXS458755:DXS458770 DNW458755:DNW458770 DEA458755:DEA458770 CUE458755:CUE458770 CKI458755:CKI458770 CAM458755:CAM458770 BQQ458755:BQQ458770 BGU458755:BGU458770 AWY458755:AWY458770 ANC458755:ANC458770 ADG458755:ADG458770 TK458755:TK458770 JO458755:JO458770 S458755:S458770 WWA393219:WWA393234 WME393219:WME393234 WCI393219:WCI393234 VSM393219:VSM393234 VIQ393219:VIQ393234 UYU393219:UYU393234 UOY393219:UOY393234 UFC393219:UFC393234 TVG393219:TVG393234 TLK393219:TLK393234 TBO393219:TBO393234 SRS393219:SRS393234 SHW393219:SHW393234 RYA393219:RYA393234 ROE393219:ROE393234 REI393219:REI393234 QUM393219:QUM393234 QKQ393219:QKQ393234 QAU393219:QAU393234 PQY393219:PQY393234 PHC393219:PHC393234 OXG393219:OXG393234 ONK393219:ONK393234 ODO393219:ODO393234 NTS393219:NTS393234 NJW393219:NJW393234 NAA393219:NAA393234 MQE393219:MQE393234 MGI393219:MGI393234 LWM393219:LWM393234 LMQ393219:LMQ393234 LCU393219:LCU393234 KSY393219:KSY393234 KJC393219:KJC393234 JZG393219:JZG393234 JPK393219:JPK393234 JFO393219:JFO393234 IVS393219:IVS393234 ILW393219:ILW393234 ICA393219:ICA393234 HSE393219:HSE393234 HII393219:HII393234 GYM393219:GYM393234 GOQ393219:GOQ393234 GEU393219:GEU393234 FUY393219:FUY393234 FLC393219:FLC393234 FBG393219:FBG393234 ERK393219:ERK393234 EHO393219:EHO393234 DXS393219:DXS393234 DNW393219:DNW393234 DEA393219:DEA393234 CUE393219:CUE393234 CKI393219:CKI393234 CAM393219:CAM393234 BQQ393219:BQQ393234 BGU393219:BGU393234 AWY393219:AWY393234 ANC393219:ANC393234 ADG393219:ADG393234 TK393219:TK393234 JO393219:JO393234 S393219:S393234 WWA327683:WWA327698 WME327683:WME327698 WCI327683:WCI327698 VSM327683:VSM327698 VIQ327683:VIQ327698 UYU327683:UYU327698 UOY327683:UOY327698 UFC327683:UFC327698 TVG327683:TVG327698 TLK327683:TLK327698 TBO327683:TBO327698 SRS327683:SRS327698 SHW327683:SHW327698 RYA327683:RYA327698 ROE327683:ROE327698 REI327683:REI327698 QUM327683:QUM327698 QKQ327683:QKQ327698 QAU327683:QAU327698 PQY327683:PQY327698 PHC327683:PHC327698 OXG327683:OXG327698 ONK327683:ONK327698 ODO327683:ODO327698 NTS327683:NTS327698 NJW327683:NJW327698 NAA327683:NAA327698 MQE327683:MQE327698 MGI327683:MGI327698 LWM327683:LWM327698 LMQ327683:LMQ327698 LCU327683:LCU327698 KSY327683:KSY327698 KJC327683:KJC327698 JZG327683:JZG327698 JPK327683:JPK327698 JFO327683:JFO327698 IVS327683:IVS327698 ILW327683:ILW327698 ICA327683:ICA327698 HSE327683:HSE327698 HII327683:HII327698 GYM327683:GYM327698 GOQ327683:GOQ327698 GEU327683:GEU327698 FUY327683:FUY327698 FLC327683:FLC327698 FBG327683:FBG327698 ERK327683:ERK327698 EHO327683:EHO327698 DXS327683:DXS327698 DNW327683:DNW327698 DEA327683:DEA327698 CUE327683:CUE327698 CKI327683:CKI327698 CAM327683:CAM327698 BQQ327683:BQQ327698 BGU327683:BGU327698 AWY327683:AWY327698 ANC327683:ANC327698 ADG327683:ADG327698 TK327683:TK327698 JO327683:JO327698 S327683:S327698 WWA262147:WWA262162 WME262147:WME262162 WCI262147:WCI262162 VSM262147:VSM262162 VIQ262147:VIQ262162 UYU262147:UYU262162 UOY262147:UOY262162 UFC262147:UFC262162 TVG262147:TVG262162 TLK262147:TLK262162 TBO262147:TBO262162 SRS262147:SRS262162 SHW262147:SHW262162 RYA262147:RYA262162 ROE262147:ROE262162 REI262147:REI262162 QUM262147:QUM262162 QKQ262147:QKQ262162 QAU262147:QAU262162 PQY262147:PQY262162 PHC262147:PHC262162 OXG262147:OXG262162 ONK262147:ONK262162 ODO262147:ODO262162 NTS262147:NTS262162 NJW262147:NJW262162 NAA262147:NAA262162 MQE262147:MQE262162 MGI262147:MGI262162 LWM262147:LWM262162 LMQ262147:LMQ262162 LCU262147:LCU262162 KSY262147:KSY262162 KJC262147:KJC262162 JZG262147:JZG262162 JPK262147:JPK262162 JFO262147:JFO262162 IVS262147:IVS262162 ILW262147:ILW262162 ICA262147:ICA262162 HSE262147:HSE262162 HII262147:HII262162 GYM262147:GYM262162 GOQ262147:GOQ262162 GEU262147:GEU262162 FUY262147:FUY262162 FLC262147:FLC262162 FBG262147:FBG262162 ERK262147:ERK262162 EHO262147:EHO262162 DXS262147:DXS262162 DNW262147:DNW262162 DEA262147:DEA262162 CUE262147:CUE262162 CKI262147:CKI262162 CAM262147:CAM262162 BQQ262147:BQQ262162 BGU262147:BGU262162 AWY262147:AWY262162 ANC262147:ANC262162 ADG262147:ADG262162 TK262147:TK262162 JO262147:JO262162 S262147:S262162 WWA196611:WWA196626 WME196611:WME196626 WCI196611:WCI196626 VSM196611:VSM196626 VIQ196611:VIQ196626 UYU196611:UYU196626 UOY196611:UOY196626 UFC196611:UFC196626 TVG196611:TVG196626 TLK196611:TLK196626 TBO196611:TBO196626 SRS196611:SRS196626 SHW196611:SHW196626 RYA196611:RYA196626 ROE196611:ROE196626 REI196611:REI196626 QUM196611:QUM196626 QKQ196611:QKQ196626 QAU196611:QAU196626 PQY196611:PQY196626 PHC196611:PHC196626 OXG196611:OXG196626 ONK196611:ONK196626 ODO196611:ODO196626 NTS196611:NTS196626 NJW196611:NJW196626 NAA196611:NAA196626 MQE196611:MQE196626 MGI196611:MGI196626 LWM196611:LWM196626 LMQ196611:LMQ196626 LCU196611:LCU196626 KSY196611:KSY196626 KJC196611:KJC196626 JZG196611:JZG196626 JPK196611:JPK196626 JFO196611:JFO196626 IVS196611:IVS196626 ILW196611:ILW196626 ICA196611:ICA196626 HSE196611:HSE196626 HII196611:HII196626 GYM196611:GYM196626 GOQ196611:GOQ196626 GEU196611:GEU196626 FUY196611:FUY196626 FLC196611:FLC196626 FBG196611:FBG196626 ERK196611:ERK196626 EHO196611:EHO196626 DXS196611:DXS196626 DNW196611:DNW196626 DEA196611:DEA196626 CUE196611:CUE196626 CKI196611:CKI196626 CAM196611:CAM196626 BQQ196611:BQQ196626 BGU196611:BGU196626 AWY196611:AWY196626 ANC196611:ANC196626 ADG196611:ADG196626 TK196611:TK196626 JO196611:JO196626 S196611:S196626 WWA131075:WWA131090 WME131075:WME131090 WCI131075:WCI131090 VSM131075:VSM131090 VIQ131075:VIQ131090 UYU131075:UYU131090 UOY131075:UOY131090 UFC131075:UFC131090 TVG131075:TVG131090 TLK131075:TLK131090 TBO131075:TBO131090 SRS131075:SRS131090 SHW131075:SHW131090 RYA131075:RYA131090 ROE131075:ROE131090 REI131075:REI131090 QUM131075:QUM131090 QKQ131075:QKQ131090 QAU131075:QAU131090 PQY131075:PQY131090 PHC131075:PHC131090 OXG131075:OXG131090 ONK131075:ONK131090 ODO131075:ODO131090 NTS131075:NTS131090 NJW131075:NJW131090 NAA131075:NAA131090 MQE131075:MQE131090 MGI131075:MGI131090 LWM131075:LWM131090 LMQ131075:LMQ131090 LCU131075:LCU131090 KSY131075:KSY131090 KJC131075:KJC131090 JZG131075:JZG131090 JPK131075:JPK131090 JFO131075:JFO131090 IVS131075:IVS131090 ILW131075:ILW131090 ICA131075:ICA131090 HSE131075:HSE131090 HII131075:HII131090 GYM131075:GYM131090 GOQ131075:GOQ131090 GEU131075:GEU131090 FUY131075:FUY131090 FLC131075:FLC131090 FBG131075:FBG131090 ERK131075:ERK131090 EHO131075:EHO131090 DXS131075:DXS131090 DNW131075:DNW131090 DEA131075:DEA131090 CUE131075:CUE131090 CKI131075:CKI131090 CAM131075:CAM131090 BQQ131075:BQQ131090 BGU131075:BGU131090 AWY131075:AWY131090 ANC131075:ANC131090 ADG131075:ADG131090 TK131075:TK131090 JO131075:JO131090 S131075:S131090 WWA65539:WWA65554 WME65539:WME65554 WCI65539:WCI65554 VSM65539:VSM65554 VIQ65539:VIQ65554 UYU65539:UYU65554 UOY65539:UOY65554 UFC65539:UFC65554 TVG65539:TVG65554 TLK65539:TLK65554 TBO65539:TBO65554 SRS65539:SRS65554 SHW65539:SHW65554 RYA65539:RYA65554 ROE65539:ROE65554 REI65539:REI65554 QUM65539:QUM65554 QKQ65539:QKQ65554 QAU65539:QAU65554 PQY65539:PQY65554 PHC65539:PHC65554 OXG65539:OXG65554 ONK65539:ONK65554 ODO65539:ODO65554 NTS65539:NTS65554 NJW65539:NJW65554 NAA65539:NAA65554 MQE65539:MQE65554 MGI65539:MGI65554 LWM65539:LWM65554 LMQ65539:LMQ65554 LCU65539:LCU65554 KSY65539:KSY65554 KJC65539:KJC65554 JZG65539:JZG65554 JPK65539:JPK65554 JFO65539:JFO65554 IVS65539:IVS65554 ILW65539:ILW65554 ICA65539:ICA65554 HSE65539:HSE65554 HII65539:HII65554 GYM65539:GYM65554 GOQ65539:GOQ65554 GEU65539:GEU65554 FUY65539:FUY65554 FLC65539:FLC65554 FBG65539:FBG65554 ERK65539:ERK65554 EHO65539:EHO65554 DXS65539:DXS65554 DNW65539:DNW65554 DEA65539:DEA65554 CUE65539:CUE65554 CKI65539:CKI65554 CAM65539:CAM65554 BQQ65539:BQQ65554 BGU65539:BGU65554 AWY65539:AWY65554 ANC65539:ANC65554 ADG65539:ADG65554 TK65539:TK65554 JO65539:JO65554">
      <formula1>"Catastrophic, Critical, Marginal, Negligible, -"</formula1>
    </dataValidation>
    <dataValidation type="list" allowBlank="1" showInputMessage="1" showErrorMessage="1" sqref="T65539:T65554 T4:T25 WVW4:WVW19 WMA4:WMA19 WCE4:WCE19 VSI4:VSI19 VIM4:VIM19 UYQ4:UYQ19 UOU4:UOU19 UEY4:UEY19 TVC4:TVC19 TLG4:TLG19 TBK4:TBK19 SRO4:SRO19 SHS4:SHS19 RXW4:RXW19 ROA4:ROA19 REE4:REE19 QUI4:QUI19 QKM4:QKM19 QAQ4:QAQ19 PQU4:PQU19 PGY4:PGY19 OXC4:OXC19 ONG4:ONG19 ODK4:ODK19 NTO4:NTO19 NJS4:NJS19 MZW4:MZW19 MQA4:MQA19 MGE4:MGE19 LWI4:LWI19 LMM4:LMM19 LCQ4:LCQ19 KSU4:KSU19 KIY4:KIY19 JZC4:JZC19 JPG4:JPG19 JFK4:JFK19 IVO4:IVO19 ILS4:ILS19 IBW4:IBW19 HSA4:HSA19 HIE4:HIE19 GYI4:GYI19 GOM4:GOM19 GEQ4:GEQ19 FUU4:FUU19 FKY4:FKY19 FBC4:FBC19 ERG4:ERG19 EHK4:EHK19 DXO4:DXO19 DNS4:DNS19 DDW4:DDW19 CUA4:CUA19 CKE4:CKE19 CAI4:CAI19 BQM4:BQM19 BGQ4:BGQ19 AWU4:AWU19 AMY4:AMY19 ADC4:ADC19 TG4:TG19 JK4:JK19 WWB4:WWB19 WMF4:WMF19 WCJ4:WCJ19 VSN4:VSN19 VIR4:VIR19 UYV4:UYV19 UOZ4:UOZ19 UFD4:UFD19 TVH4:TVH19 TLL4:TLL19 TBP4:TBP19 SRT4:SRT19 SHX4:SHX19 RYB4:RYB19 ROF4:ROF19 REJ4:REJ19 QUN4:QUN19 QKR4:QKR19 QAV4:QAV19 PQZ4:PQZ19 PHD4:PHD19 OXH4:OXH19 ONL4:ONL19 ODP4:ODP19 NTT4:NTT19 NJX4:NJX19 NAB4:NAB19 MQF4:MQF19 MGJ4:MGJ19 LWN4:LWN19 LMR4:LMR19 LCV4:LCV19 KSZ4:KSZ19 KJD4:KJD19 JZH4:JZH19 JPL4:JPL19 JFP4:JFP19 IVT4:IVT19 ILX4:ILX19 ICB4:ICB19 HSF4:HSF19 HIJ4:HIJ19 GYN4:GYN19 GOR4:GOR19 GEV4:GEV19 FUZ4:FUZ19 FLD4:FLD19 FBH4:FBH19 ERL4:ERL19 EHP4:EHP19 DXT4:DXT19 DNX4:DNX19 DEB4:DEB19 CUF4:CUF19 CKJ4:CKJ19 CAN4:CAN19 BQR4:BQR19 BGV4:BGV19 AWZ4:AWZ19 AND4:AND19 ADH4:ADH19 TL4:TL19 JP4:JP19 K4:K25 WMA983043:WMA983058 WCE983043:WCE983058 VSI983043:VSI983058 VIM983043:VIM983058 UYQ983043:UYQ983058 UOU983043:UOU983058 UEY983043:UEY983058 TVC983043:TVC983058 TLG983043:TLG983058 TBK983043:TBK983058 SRO983043:SRO983058 SHS983043:SHS983058 RXW983043:RXW983058 ROA983043:ROA983058 REE983043:REE983058 QUI983043:QUI983058 QKM983043:QKM983058 QAQ983043:QAQ983058 PQU983043:PQU983058 PGY983043:PGY983058 OXC983043:OXC983058 ONG983043:ONG983058 ODK983043:ODK983058 NTO983043:NTO983058 NJS983043:NJS983058 MZW983043:MZW983058 MQA983043:MQA983058 MGE983043:MGE983058 LWI983043:LWI983058 LMM983043:LMM983058 LCQ983043:LCQ983058 KSU983043:KSU983058 KIY983043:KIY983058 JZC983043:JZC983058 JPG983043:JPG983058 JFK983043:JFK983058 IVO983043:IVO983058 ILS983043:ILS983058 IBW983043:IBW983058 HSA983043:HSA983058 HIE983043:HIE983058 GYI983043:GYI983058 GOM983043:GOM983058 GEQ983043:GEQ983058 FUU983043:FUU983058 FKY983043:FKY983058 FBC983043:FBC983058 ERG983043:ERG983058 EHK983043:EHK983058 DXO983043:DXO983058 DNS983043:DNS983058 DDW983043:DDW983058 CUA983043:CUA983058 CKE983043:CKE983058 CAI983043:CAI983058 BQM983043:BQM983058 BGQ983043:BGQ983058 AWU983043:AWU983058 AMY983043:AMY983058 ADC983043:ADC983058 TG983043:TG983058 JK983043:JK983058 K983043:K983058 WVW917507:WVW917522 WMA917507:WMA917522 WCE917507:WCE917522 VSI917507:VSI917522 VIM917507:VIM917522 UYQ917507:UYQ917522 UOU917507:UOU917522 UEY917507:UEY917522 TVC917507:TVC917522 TLG917507:TLG917522 TBK917507:TBK917522 SRO917507:SRO917522 SHS917507:SHS917522 RXW917507:RXW917522 ROA917507:ROA917522 REE917507:REE917522 QUI917507:QUI917522 QKM917507:QKM917522 QAQ917507:QAQ917522 PQU917507:PQU917522 PGY917507:PGY917522 OXC917507:OXC917522 ONG917507:ONG917522 ODK917507:ODK917522 NTO917507:NTO917522 NJS917507:NJS917522 MZW917507:MZW917522 MQA917507:MQA917522 MGE917507:MGE917522 LWI917507:LWI917522 LMM917507:LMM917522 LCQ917507:LCQ917522 KSU917507:KSU917522 KIY917507:KIY917522 JZC917507:JZC917522 JPG917507:JPG917522 JFK917507:JFK917522 IVO917507:IVO917522 ILS917507:ILS917522 IBW917507:IBW917522 HSA917507:HSA917522 HIE917507:HIE917522 GYI917507:GYI917522 GOM917507:GOM917522 GEQ917507:GEQ917522 FUU917507:FUU917522 FKY917507:FKY917522 FBC917507:FBC917522 ERG917507:ERG917522 EHK917507:EHK917522 DXO917507:DXO917522 DNS917507:DNS917522 DDW917507:DDW917522 CUA917507:CUA917522 CKE917507:CKE917522 CAI917507:CAI917522 BQM917507:BQM917522 BGQ917507:BGQ917522 AWU917507:AWU917522 AMY917507:AMY917522 ADC917507:ADC917522 TG917507:TG917522 JK917507:JK917522 K917507:K917522 WVW851971:WVW851986 WMA851971:WMA851986 WCE851971:WCE851986 VSI851971:VSI851986 VIM851971:VIM851986 UYQ851971:UYQ851986 UOU851971:UOU851986 UEY851971:UEY851986 TVC851971:TVC851986 TLG851971:TLG851986 TBK851971:TBK851986 SRO851971:SRO851986 SHS851971:SHS851986 RXW851971:RXW851986 ROA851971:ROA851986 REE851971:REE851986 QUI851971:QUI851986 QKM851971:QKM851986 QAQ851971:QAQ851986 PQU851971:PQU851986 PGY851971:PGY851986 OXC851971:OXC851986 ONG851971:ONG851986 ODK851971:ODK851986 NTO851971:NTO851986 NJS851971:NJS851986 MZW851971:MZW851986 MQA851971:MQA851986 MGE851971:MGE851986 LWI851971:LWI851986 LMM851971:LMM851986 LCQ851971:LCQ851986 KSU851971:KSU851986 KIY851971:KIY851986 JZC851971:JZC851986 JPG851971:JPG851986 JFK851971:JFK851986 IVO851971:IVO851986 ILS851971:ILS851986 IBW851971:IBW851986 HSA851971:HSA851986 HIE851971:HIE851986 GYI851971:GYI851986 GOM851971:GOM851986 GEQ851971:GEQ851986 FUU851971:FUU851986 FKY851971:FKY851986 FBC851971:FBC851986 ERG851971:ERG851986 EHK851971:EHK851986 DXO851971:DXO851986 DNS851971:DNS851986 DDW851971:DDW851986 CUA851971:CUA851986 CKE851971:CKE851986 CAI851971:CAI851986 BQM851971:BQM851986 BGQ851971:BGQ851986 AWU851971:AWU851986 AMY851971:AMY851986 ADC851971:ADC851986 TG851971:TG851986 JK851971:JK851986 K851971:K851986 WVW786435:WVW786450 WMA786435:WMA786450 WCE786435:WCE786450 VSI786435:VSI786450 VIM786435:VIM786450 UYQ786435:UYQ786450 UOU786435:UOU786450 UEY786435:UEY786450 TVC786435:TVC786450 TLG786435:TLG786450 TBK786435:TBK786450 SRO786435:SRO786450 SHS786435:SHS786450 RXW786435:RXW786450 ROA786435:ROA786450 REE786435:REE786450 QUI786435:QUI786450 QKM786435:QKM786450 QAQ786435:QAQ786450 PQU786435:PQU786450 PGY786435:PGY786450 OXC786435:OXC786450 ONG786435:ONG786450 ODK786435:ODK786450 NTO786435:NTO786450 NJS786435:NJS786450 MZW786435:MZW786450 MQA786435:MQA786450 MGE786435:MGE786450 LWI786435:LWI786450 LMM786435:LMM786450 LCQ786435:LCQ786450 KSU786435:KSU786450 KIY786435:KIY786450 JZC786435:JZC786450 JPG786435:JPG786450 JFK786435:JFK786450 IVO786435:IVO786450 ILS786435:ILS786450 IBW786435:IBW786450 HSA786435:HSA786450 HIE786435:HIE786450 GYI786435:GYI786450 GOM786435:GOM786450 GEQ786435:GEQ786450 FUU786435:FUU786450 FKY786435:FKY786450 FBC786435:FBC786450 ERG786435:ERG786450 EHK786435:EHK786450 DXO786435:DXO786450 DNS786435:DNS786450 DDW786435:DDW786450 CUA786435:CUA786450 CKE786435:CKE786450 CAI786435:CAI786450 BQM786435:BQM786450 BGQ786435:BGQ786450 AWU786435:AWU786450 AMY786435:AMY786450 ADC786435:ADC786450 TG786435:TG786450 JK786435:JK786450 K786435:K786450 WVW720899:WVW720914 WMA720899:WMA720914 WCE720899:WCE720914 VSI720899:VSI720914 VIM720899:VIM720914 UYQ720899:UYQ720914 UOU720899:UOU720914 UEY720899:UEY720914 TVC720899:TVC720914 TLG720899:TLG720914 TBK720899:TBK720914 SRO720899:SRO720914 SHS720899:SHS720914 RXW720899:RXW720914 ROA720899:ROA720914 REE720899:REE720914 QUI720899:QUI720914 QKM720899:QKM720914 QAQ720899:QAQ720914 PQU720899:PQU720914 PGY720899:PGY720914 OXC720899:OXC720914 ONG720899:ONG720914 ODK720899:ODK720914 NTO720899:NTO720914 NJS720899:NJS720914 MZW720899:MZW720914 MQA720899:MQA720914 MGE720899:MGE720914 LWI720899:LWI720914 LMM720899:LMM720914 LCQ720899:LCQ720914 KSU720899:KSU720914 KIY720899:KIY720914 JZC720899:JZC720914 JPG720899:JPG720914 JFK720899:JFK720914 IVO720899:IVO720914 ILS720899:ILS720914 IBW720899:IBW720914 HSA720899:HSA720914 HIE720899:HIE720914 GYI720899:GYI720914 GOM720899:GOM720914 GEQ720899:GEQ720914 FUU720899:FUU720914 FKY720899:FKY720914 FBC720899:FBC720914 ERG720899:ERG720914 EHK720899:EHK720914 DXO720899:DXO720914 DNS720899:DNS720914 DDW720899:DDW720914 CUA720899:CUA720914 CKE720899:CKE720914 CAI720899:CAI720914 BQM720899:BQM720914 BGQ720899:BGQ720914 AWU720899:AWU720914 AMY720899:AMY720914 ADC720899:ADC720914 TG720899:TG720914 JK720899:JK720914 K720899:K720914 WVW655363:WVW655378 WMA655363:WMA655378 WCE655363:WCE655378 VSI655363:VSI655378 VIM655363:VIM655378 UYQ655363:UYQ655378 UOU655363:UOU655378 UEY655363:UEY655378 TVC655363:TVC655378 TLG655363:TLG655378 TBK655363:TBK655378 SRO655363:SRO655378 SHS655363:SHS655378 RXW655363:RXW655378 ROA655363:ROA655378 REE655363:REE655378 QUI655363:QUI655378 QKM655363:QKM655378 QAQ655363:QAQ655378 PQU655363:PQU655378 PGY655363:PGY655378 OXC655363:OXC655378 ONG655363:ONG655378 ODK655363:ODK655378 NTO655363:NTO655378 NJS655363:NJS655378 MZW655363:MZW655378 MQA655363:MQA655378 MGE655363:MGE655378 LWI655363:LWI655378 LMM655363:LMM655378 LCQ655363:LCQ655378 KSU655363:KSU655378 KIY655363:KIY655378 JZC655363:JZC655378 JPG655363:JPG655378 JFK655363:JFK655378 IVO655363:IVO655378 ILS655363:ILS655378 IBW655363:IBW655378 HSA655363:HSA655378 HIE655363:HIE655378 GYI655363:GYI655378 GOM655363:GOM655378 GEQ655363:GEQ655378 FUU655363:FUU655378 FKY655363:FKY655378 FBC655363:FBC655378 ERG655363:ERG655378 EHK655363:EHK655378 DXO655363:DXO655378 DNS655363:DNS655378 DDW655363:DDW655378 CUA655363:CUA655378 CKE655363:CKE655378 CAI655363:CAI655378 BQM655363:BQM655378 BGQ655363:BGQ655378 AWU655363:AWU655378 AMY655363:AMY655378 ADC655363:ADC655378 TG655363:TG655378 JK655363:JK655378 K655363:K655378 WVW589827:WVW589842 WMA589827:WMA589842 WCE589827:WCE589842 VSI589827:VSI589842 VIM589827:VIM589842 UYQ589827:UYQ589842 UOU589827:UOU589842 UEY589827:UEY589842 TVC589827:TVC589842 TLG589827:TLG589842 TBK589827:TBK589842 SRO589827:SRO589842 SHS589827:SHS589842 RXW589827:RXW589842 ROA589827:ROA589842 REE589827:REE589842 QUI589827:QUI589842 QKM589827:QKM589842 QAQ589827:QAQ589842 PQU589827:PQU589842 PGY589827:PGY589842 OXC589827:OXC589842 ONG589827:ONG589842 ODK589827:ODK589842 NTO589827:NTO589842 NJS589827:NJS589842 MZW589827:MZW589842 MQA589827:MQA589842 MGE589827:MGE589842 LWI589827:LWI589842 LMM589827:LMM589842 LCQ589827:LCQ589842 KSU589827:KSU589842 KIY589827:KIY589842 JZC589827:JZC589842 JPG589827:JPG589842 JFK589827:JFK589842 IVO589827:IVO589842 ILS589827:ILS589842 IBW589827:IBW589842 HSA589827:HSA589842 HIE589827:HIE589842 GYI589827:GYI589842 GOM589827:GOM589842 GEQ589827:GEQ589842 FUU589827:FUU589842 FKY589827:FKY589842 FBC589827:FBC589842 ERG589827:ERG589842 EHK589827:EHK589842 DXO589827:DXO589842 DNS589827:DNS589842 DDW589827:DDW589842 CUA589827:CUA589842 CKE589827:CKE589842 CAI589827:CAI589842 BQM589827:BQM589842 BGQ589827:BGQ589842 AWU589827:AWU589842 AMY589827:AMY589842 ADC589827:ADC589842 TG589827:TG589842 JK589827:JK589842 K589827:K589842 WVW524291:WVW524306 WMA524291:WMA524306 WCE524291:WCE524306 VSI524291:VSI524306 VIM524291:VIM524306 UYQ524291:UYQ524306 UOU524291:UOU524306 UEY524291:UEY524306 TVC524291:TVC524306 TLG524291:TLG524306 TBK524291:TBK524306 SRO524291:SRO524306 SHS524291:SHS524306 RXW524291:RXW524306 ROA524291:ROA524306 REE524291:REE524306 QUI524291:QUI524306 QKM524291:QKM524306 QAQ524291:QAQ524306 PQU524291:PQU524306 PGY524291:PGY524306 OXC524291:OXC524306 ONG524291:ONG524306 ODK524291:ODK524306 NTO524291:NTO524306 NJS524291:NJS524306 MZW524291:MZW524306 MQA524291:MQA524306 MGE524291:MGE524306 LWI524291:LWI524306 LMM524291:LMM524306 LCQ524291:LCQ524306 KSU524291:KSU524306 KIY524291:KIY524306 JZC524291:JZC524306 JPG524291:JPG524306 JFK524291:JFK524306 IVO524291:IVO524306 ILS524291:ILS524306 IBW524291:IBW524306 HSA524291:HSA524306 HIE524291:HIE524306 GYI524291:GYI524306 GOM524291:GOM524306 GEQ524291:GEQ524306 FUU524291:FUU524306 FKY524291:FKY524306 FBC524291:FBC524306 ERG524291:ERG524306 EHK524291:EHK524306 DXO524291:DXO524306 DNS524291:DNS524306 DDW524291:DDW524306 CUA524291:CUA524306 CKE524291:CKE524306 CAI524291:CAI524306 BQM524291:BQM524306 BGQ524291:BGQ524306 AWU524291:AWU524306 AMY524291:AMY524306 ADC524291:ADC524306 TG524291:TG524306 JK524291:JK524306 K524291:K524306 WVW458755:WVW458770 WMA458755:WMA458770 WCE458755:WCE458770 VSI458755:VSI458770 VIM458755:VIM458770 UYQ458755:UYQ458770 UOU458755:UOU458770 UEY458755:UEY458770 TVC458755:TVC458770 TLG458755:TLG458770 TBK458755:TBK458770 SRO458755:SRO458770 SHS458755:SHS458770 RXW458755:RXW458770 ROA458755:ROA458770 REE458755:REE458770 QUI458755:QUI458770 QKM458755:QKM458770 QAQ458755:QAQ458770 PQU458755:PQU458770 PGY458755:PGY458770 OXC458755:OXC458770 ONG458755:ONG458770 ODK458755:ODK458770 NTO458755:NTO458770 NJS458755:NJS458770 MZW458755:MZW458770 MQA458755:MQA458770 MGE458755:MGE458770 LWI458755:LWI458770 LMM458755:LMM458770 LCQ458755:LCQ458770 KSU458755:KSU458770 KIY458755:KIY458770 JZC458755:JZC458770 JPG458755:JPG458770 JFK458755:JFK458770 IVO458755:IVO458770 ILS458755:ILS458770 IBW458755:IBW458770 HSA458755:HSA458770 HIE458755:HIE458770 GYI458755:GYI458770 GOM458755:GOM458770 GEQ458755:GEQ458770 FUU458755:FUU458770 FKY458755:FKY458770 FBC458755:FBC458770 ERG458755:ERG458770 EHK458755:EHK458770 DXO458755:DXO458770 DNS458755:DNS458770 DDW458755:DDW458770 CUA458755:CUA458770 CKE458755:CKE458770 CAI458755:CAI458770 BQM458755:BQM458770 BGQ458755:BGQ458770 AWU458755:AWU458770 AMY458755:AMY458770 ADC458755:ADC458770 TG458755:TG458770 JK458755:JK458770 K458755:K458770 WVW393219:WVW393234 WMA393219:WMA393234 WCE393219:WCE393234 VSI393219:VSI393234 VIM393219:VIM393234 UYQ393219:UYQ393234 UOU393219:UOU393234 UEY393219:UEY393234 TVC393219:TVC393234 TLG393219:TLG393234 TBK393219:TBK393234 SRO393219:SRO393234 SHS393219:SHS393234 RXW393219:RXW393234 ROA393219:ROA393234 REE393219:REE393234 QUI393219:QUI393234 QKM393219:QKM393234 QAQ393219:QAQ393234 PQU393219:PQU393234 PGY393219:PGY393234 OXC393219:OXC393234 ONG393219:ONG393234 ODK393219:ODK393234 NTO393219:NTO393234 NJS393219:NJS393234 MZW393219:MZW393234 MQA393219:MQA393234 MGE393219:MGE393234 LWI393219:LWI393234 LMM393219:LMM393234 LCQ393219:LCQ393234 KSU393219:KSU393234 KIY393219:KIY393234 JZC393219:JZC393234 JPG393219:JPG393234 JFK393219:JFK393234 IVO393219:IVO393234 ILS393219:ILS393234 IBW393219:IBW393234 HSA393219:HSA393234 HIE393219:HIE393234 GYI393219:GYI393234 GOM393219:GOM393234 GEQ393219:GEQ393234 FUU393219:FUU393234 FKY393219:FKY393234 FBC393219:FBC393234 ERG393219:ERG393234 EHK393219:EHK393234 DXO393219:DXO393234 DNS393219:DNS393234 DDW393219:DDW393234 CUA393219:CUA393234 CKE393219:CKE393234 CAI393219:CAI393234 BQM393219:BQM393234 BGQ393219:BGQ393234 AWU393219:AWU393234 AMY393219:AMY393234 ADC393219:ADC393234 TG393219:TG393234 JK393219:JK393234 K393219:K393234 WVW327683:WVW327698 WMA327683:WMA327698 WCE327683:WCE327698 VSI327683:VSI327698 VIM327683:VIM327698 UYQ327683:UYQ327698 UOU327683:UOU327698 UEY327683:UEY327698 TVC327683:TVC327698 TLG327683:TLG327698 TBK327683:TBK327698 SRO327683:SRO327698 SHS327683:SHS327698 RXW327683:RXW327698 ROA327683:ROA327698 REE327683:REE327698 QUI327683:QUI327698 QKM327683:QKM327698 QAQ327683:QAQ327698 PQU327683:PQU327698 PGY327683:PGY327698 OXC327683:OXC327698 ONG327683:ONG327698 ODK327683:ODK327698 NTO327683:NTO327698 NJS327683:NJS327698 MZW327683:MZW327698 MQA327683:MQA327698 MGE327683:MGE327698 LWI327683:LWI327698 LMM327683:LMM327698 LCQ327683:LCQ327698 KSU327683:KSU327698 KIY327683:KIY327698 JZC327683:JZC327698 JPG327683:JPG327698 JFK327683:JFK327698 IVO327683:IVO327698 ILS327683:ILS327698 IBW327683:IBW327698 HSA327683:HSA327698 HIE327683:HIE327698 GYI327683:GYI327698 GOM327683:GOM327698 GEQ327683:GEQ327698 FUU327683:FUU327698 FKY327683:FKY327698 FBC327683:FBC327698 ERG327683:ERG327698 EHK327683:EHK327698 DXO327683:DXO327698 DNS327683:DNS327698 DDW327683:DDW327698 CUA327683:CUA327698 CKE327683:CKE327698 CAI327683:CAI327698 BQM327683:BQM327698 BGQ327683:BGQ327698 AWU327683:AWU327698 AMY327683:AMY327698 ADC327683:ADC327698 TG327683:TG327698 JK327683:JK327698 K327683:K327698 WVW262147:WVW262162 WMA262147:WMA262162 WCE262147:WCE262162 VSI262147:VSI262162 VIM262147:VIM262162 UYQ262147:UYQ262162 UOU262147:UOU262162 UEY262147:UEY262162 TVC262147:TVC262162 TLG262147:TLG262162 TBK262147:TBK262162 SRO262147:SRO262162 SHS262147:SHS262162 RXW262147:RXW262162 ROA262147:ROA262162 REE262147:REE262162 QUI262147:QUI262162 QKM262147:QKM262162 QAQ262147:QAQ262162 PQU262147:PQU262162 PGY262147:PGY262162 OXC262147:OXC262162 ONG262147:ONG262162 ODK262147:ODK262162 NTO262147:NTO262162 NJS262147:NJS262162 MZW262147:MZW262162 MQA262147:MQA262162 MGE262147:MGE262162 LWI262147:LWI262162 LMM262147:LMM262162 LCQ262147:LCQ262162 KSU262147:KSU262162 KIY262147:KIY262162 JZC262147:JZC262162 JPG262147:JPG262162 JFK262147:JFK262162 IVO262147:IVO262162 ILS262147:ILS262162 IBW262147:IBW262162 HSA262147:HSA262162 HIE262147:HIE262162 GYI262147:GYI262162 GOM262147:GOM262162 GEQ262147:GEQ262162 FUU262147:FUU262162 FKY262147:FKY262162 FBC262147:FBC262162 ERG262147:ERG262162 EHK262147:EHK262162 DXO262147:DXO262162 DNS262147:DNS262162 DDW262147:DDW262162 CUA262147:CUA262162 CKE262147:CKE262162 CAI262147:CAI262162 BQM262147:BQM262162 BGQ262147:BGQ262162 AWU262147:AWU262162 AMY262147:AMY262162 ADC262147:ADC262162 TG262147:TG262162 JK262147:JK262162 K262147:K262162 WVW196611:WVW196626 WMA196611:WMA196626 WCE196611:WCE196626 VSI196611:VSI196626 VIM196611:VIM196626 UYQ196611:UYQ196626 UOU196611:UOU196626 UEY196611:UEY196626 TVC196611:TVC196626 TLG196611:TLG196626 TBK196611:TBK196626 SRO196611:SRO196626 SHS196611:SHS196626 RXW196611:RXW196626 ROA196611:ROA196626 REE196611:REE196626 QUI196611:QUI196626 QKM196611:QKM196626 QAQ196611:QAQ196626 PQU196611:PQU196626 PGY196611:PGY196626 OXC196611:OXC196626 ONG196611:ONG196626 ODK196611:ODK196626 NTO196611:NTO196626 NJS196611:NJS196626 MZW196611:MZW196626 MQA196611:MQA196626 MGE196611:MGE196626 LWI196611:LWI196626 LMM196611:LMM196626 LCQ196611:LCQ196626 KSU196611:KSU196626 KIY196611:KIY196626 JZC196611:JZC196626 JPG196611:JPG196626 JFK196611:JFK196626 IVO196611:IVO196626 ILS196611:ILS196626 IBW196611:IBW196626 HSA196611:HSA196626 HIE196611:HIE196626 GYI196611:GYI196626 GOM196611:GOM196626 GEQ196611:GEQ196626 FUU196611:FUU196626 FKY196611:FKY196626 FBC196611:FBC196626 ERG196611:ERG196626 EHK196611:EHK196626 DXO196611:DXO196626 DNS196611:DNS196626 DDW196611:DDW196626 CUA196611:CUA196626 CKE196611:CKE196626 CAI196611:CAI196626 BQM196611:BQM196626 BGQ196611:BGQ196626 AWU196611:AWU196626 AMY196611:AMY196626 ADC196611:ADC196626 TG196611:TG196626 JK196611:JK196626 K196611:K196626 WVW131075:WVW131090 WMA131075:WMA131090 WCE131075:WCE131090 VSI131075:VSI131090 VIM131075:VIM131090 UYQ131075:UYQ131090 UOU131075:UOU131090 UEY131075:UEY131090 TVC131075:TVC131090 TLG131075:TLG131090 TBK131075:TBK131090 SRO131075:SRO131090 SHS131075:SHS131090 RXW131075:RXW131090 ROA131075:ROA131090 REE131075:REE131090 QUI131075:QUI131090 QKM131075:QKM131090 QAQ131075:QAQ131090 PQU131075:PQU131090 PGY131075:PGY131090 OXC131075:OXC131090 ONG131075:ONG131090 ODK131075:ODK131090 NTO131075:NTO131090 NJS131075:NJS131090 MZW131075:MZW131090 MQA131075:MQA131090 MGE131075:MGE131090 LWI131075:LWI131090 LMM131075:LMM131090 LCQ131075:LCQ131090 KSU131075:KSU131090 KIY131075:KIY131090 JZC131075:JZC131090 JPG131075:JPG131090 JFK131075:JFK131090 IVO131075:IVO131090 ILS131075:ILS131090 IBW131075:IBW131090 HSA131075:HSA131090 HIE131075:HIE131090 GYI131075:GYI131090 GOM131075:GOM131090 GEQ131075:GEQ131090 FUU131075:FUU131090 FKY131075:FKY131090 FBC131075:FBC131090 ERG131075:ERG131090 EHK131075:EHK131090 DXO131075:DXO131090 DNS131075:DNS131090 DDW131075:DDW131090 CUA131075:CUA131090 CKE131075:CKE131090 CAI131075:CAI131090 BQM131075:BQM131090 BGQ131075:BGQ131090 AWU131075:AWU131090 AMY131075:AMY131090 ADC131075:ADC131090 TG131075:TG131090 JK131075:JK131090 K131075:K131090 WVW65539:WVW65554 WMA65539:WMA65554 WCE65539:WCE65554 VSI65539:VSI65554 VIM65539:VIM65554 UYQ65539:UYQ65554 UOU65539:UOU65554 UEY65539:UEY65554 TVC65539:TVC65554 TLG65539:TLG65554 TBK65539:TBK65554 SRO65539:SRO65554 SHS65539:SHS65554 RXW65539:RXW65554 ROA65539:ROA65554 REE65539:REE65554 QUI65539:QUI65554 QKM65539:QKM65554 QAQ65539:QAQ65554 PQU65539:PQU65554 PGY65539:PGY65554 OXC65539:OXC65554 ONG65539:ONG65554 ODK65539:ODK65554 NTO65539:NTO65554 NJS65539:NJS65554 MZW65539:MZW65554 MQA65539:MQA65554 MGE65539:MGE65554 LWI65539:LWI65554 LMM65539:LMM65554 LCQ65539:LCQ65554 KSU65539:KSU65554 KIY65539:KIY65554 JZC65539:JZC65554 JPG65539:JPG65554 JFK65539:JFK65554 IVO65539:IVO65554 ILS65539:ILS65554 IBW65539:IBW65554 HSA65539:HSA65554 HIE65539:HIE65554 GYI65539:GYI65554 GOM65539:GOM65554 GEQ65539:GEQ65554 FUU65539:FUU65554 FKY65539:FKY65554 FBC65539:FBC65554 ERG65539:ERG65554 EHK65539:EHK65554 DXO65539:DXO65554 DNS65539:DNS65554 DDW65539:DDW65554 CUA65539:CUA65554 CKE65539:CKE65554 CAI65539:CAI65554 BQM65539:BQM65554 BGQ65539:BGQ65554 AWU65539:AWU65554 AMY65539:AMY65554 ADC65539:ADC65554 TG65539:TG65554 JK65539:JK65554 K65539:K65554 WVW983043:WVW983058 WWB983043:WWB983058 WMF983043:WMF983058 WCJ983043:WCJ983058 VSN983043:VSN983058 VIR983043:VIR983058 UYV983043:UYV983058 UOZ983043:UOZ983058 UFD983043:UFD983058 TVH983043:TVH983058 TLL983043:TLL983058 TBP983043:TBP983058 SRT983043:SRT983058 SHX983043:SHX983058 RYB983043:RYB983058 ROF983043:ROF983058 REJ983043:REJ983058 QUN983043:QUN983058 QKR983043:QKR983058 QAV983043:QAV983058 PQZ983043:PQZ983058 PHD983043:PHD983058 OXH983043:OXH983058 ONL983043:ONL983058 ODP983043:ODP983058 NTT983043:NTT983058 NJX983043:NJX983058 NAB983043:NAB983058 MQF983043:MQF983058 MGJ983043:MGJ983058 LWN983043:LWN983058 LMR983043:LMR983058 LCV983043:LCV983058 KSZ983043:KSZ983058 KJD983043:KJD983058 JZH983043:JZH983058 JPL983043:JPL983058 JFP983043:JFP983058 IVT983043:IVT983058 ILX983043:ILX983058 ICB983043:ICB983058 HSF983043:HSF983058 HIJ983043:HIJ983058 GYN983043:GYN983058 GOR983043:GOR983058 GEV983043:GEV983058 FUZ983043:FUZ983058 FLD983043:FLD983058 FBH983043:FBH983058 ERL983043:ERL983058 EHP983043:EHP983058 DXT983043:DXT983058 DNX983043:DNX983058 DEB983043:DEB983058 CUF983043:CUF983058 CKJ983043:CKJ983058 CAN983043:CAN983058 BQR983043:BQR983058 BGV983043:BGV983058 AWZ983043:AWZ983058 AND983043:AND983058 ADH983043:ADH983058 TL983043:TL983058 JP983043:JP983058 T983043:T983058 WWB917507:WWB917522 WMF917507:WMF917522 WCJ917507:WCJ917522 VSN917507:VSN917522 VIR917507:VIR917522 UYV917507:UYV917522 UOZ917507:UOZ917522 UFD917507:UFD917522 TVH917507:TVH917522 TLL917507:TLL917522 TBP917507:TBP917522 SRT917507:SRT917522 SHX917507:SHX917522 RYB917507:RYB917522 ROF917507:ROF917522 REJ917507:REJ917522 QUN917507:QUN917522 QKR917507:QKR917522 QAV917507:QAV917522 PQZ917507:PQZ917522 PHD917507:PHD917522 OXH917507:OXH917522 ONL917507:ONL917522 ODP917507:ODP917522 NTT917507:NTT917522 NJX917507:NJX917522 NAB917507:NAB917522 MQF917507:MQF917522 MGJ917507:MGJ917522 LWN917507:LWN917522 LMR917507:LMR917522 LCV917507:LCV917522 KSZ917507:KSZ917522 KJD917507:KJD917522 JZH917507:JZH917522 JPL917507:JPL917522 JFP917507:JFP917522 IVT917507:IVT917522 ILX917507:ILX917522 ICB917507:ICB917522 HSF917507:HSF917522 HIJ917507:HIJ917522 GYN917507:GYN917522 GOR917507:GOR917522 GEV917507:GEV917522 FUZ917507:FUZ917522 FLD917507:FLD917522 FBH917507:FBH917522 ERL917507:ERL917522 EHP917507:EHP917522 DXT917507:DXT917522 DNX917507:DNX917522 DEB917507:DEB917522 CUF917507:CUF917522 CKJ917507:CKJ917522 CAN917507:CAN917522 BQR917507:BQR917522 BGV917507:BGV917522 AWZ917507:AWZ917522 AND917507:AND917522 ADH917507:ADH917522 TL917507:TL917522 JP917507:JP917522 T917507:T917522 WWB851971:WWB851986 WMF851971:WMF851986 WCJ851971:WCJ851986 VSN851971:VSN851986 VIR851971:VIR851986 UYV851971:UYV851986 UOZ851971:UOZ851986 UFD851971:UFD851986 TVH851971:TVH851986 TLL851971:TLL851986 TBP851971:TBP851986 SRT851971:SRT851986 SHX851971:SHX851986 RYB851971:RYB851986 ROF851971:ROF851986 REJ851971:REJ851986 QUN851971:QUN851986 QKR851971:QKR851986 QAV851971:QAV851986 PQZ851971:PQZ851986 PHD851971:PHD851986 OXH851971:OXH851986 ONL851971:ONL851986 ODP851971:ODP851986 NTT851971:NTT851986 NJX851971:NJX851986 NAB851971:NAB851986 MQF851971:MQF851986 MGJ851971:MGJ851986 LWN851971:LWN851986 LMR851971:LMR851986 LCV851971:LCV851986 KSZ851971:KSZ851986 KJD851971:KJD851986 JZH851971:JZH851986 JPL851971:JPL851986 JFP851971:JFP851986 IVT851971:IVT851986 ILX851971:ILX851986 ICB851971:ICB851986 HSF851971:HSF851986 HIJ851971:HIJ851986 GYN851971:GYN851986 GOR851971:GOR851986 GEV851971:GEV851986 FUZ851971:FUZ851986 FLD851971:FLD851986 FBH851971:FBH851986 ERL851971:ERL851986 EHP851971:EHP851986 DXT851971:DXT851986 DNX851971:DNX851986 DEB851971:DEB851986 CUF851971:CUF851986 CKJ851971:CKJ851986 CAN851971:CAN851986 BQR851971:BQR851986 BGV851971:BGV851986 AWZ851971:AWZ851986 AND851971:AND851986 ADH851971:ADH851986 TL851971:TL851986 JP851971:JP851986 T851971:T851986 WWB786435:WWB786450 WMF786435:WMF786450 WCJ786435:WCJ786450 VSN786435:VSN786450 VIR786435:VIR786450 UYV786435:UYV786450 UOZ786435:UOZ786450 UFD786435:UFD786450 TVH786435:TVH786450 TLL786435:TLL786450 TBP786435:TBP786450 SRT786435:SRT786450 SHX786435:SHX786450 RYB786435:RYB786450 ROF786435:ROF786450 REJ786435:REJ786450 QUN786435:QUN786450 QKR786435:QKR786450 QAV786435:QAV786450 PQZ786435:PQZ786450 PHD786435:PHD786450 OXH786435:OXH786450 ONL786435:ONL786450 ODP786435:ODP786450 NTT786435:NTT786450 NJX786435:NJX786450 NAB786435:NAB786450 MQF786435:MQF786450 MGJ786435:MGJ786450 LWN786435:LWN786450 LMR786435:LMR786450 LCV786435:LCV786450 KSZ786435:KSZ786450 KJD786435:KJD786450 JZH786435:JZH786450 JPL786435:JPL786450 JFP786435:JFP786450 IVT786435:IVT786450 ILX786435:ILX786450 ICB786435:ICB786450 HSF786435:HSF786450 HIJ786435:HIJ786450 GYN786435:GYN786450 GOR786435:GOR786450 GEV786435:GEV786450 FUZ786435:FUZ786450 FLD786435:FLD786450 FBH786435:FBH786450 ERL786435:ERL786450 EHP786435:EHP786450 DXT786435:DXT786450 DNX786435:DNX786450 DEB786435:DEB786450 CUF786435:CUF786450 CKJ786435:CKJ786450 CAN786435:CAN786450 BQR786435:BQR786450 BGV786435:BGV786450 AWZ786435:AWZ786450 AND786435:AND786450 ADH786435:ADH786450 TL786435:TL786450 JP786435:JP786450 T786435:T786450 WWB720899:WWB720914 WMF720899:WMF720914 WCJ720899:WCJ720914 VSN720899:VSN720914 VIR720899:VIR720914 UYV720899:UYV720914 UOZ720899:UOZ720914 UFD720899:UFD720914 TVH720899:TVH720914 TLL720899:TLL720914 TBP720899:TBP720914 SRT720899:SRT720914 SHX720899:SHX720914 RYB720899:RYB720914 ROF720899:ROF720914 REJ720899:REJ720914 QUN720899:QUN720914 QKR720899:QKR720914 QAV720899:QAV720914 PQZ720899:PQZ720914 PHD720899:PHD720914 OXH720899:OXH720914 ONL720899:ONL720914 ODP720899:ODP720914 NTT720899:NTT720914 NJX720899:NJX720914 NAB720899:NAB720914 MQF720899:MQF720914 MGJ720899:MGJ720914 LWN720899:LWN720914 LMR720899:LMR720914 LCV720899:LCV720914 KSZ720899:KSZ720914 KJD720899:KJD720914 JZH720899:JZH720914 JPL720899:JPL720914 JFP720899:JFP720914 IVT720899:IVT720914 ILX720899:ILX720914 ICB720899:ICB720914 HSF720899:HSF720914 HIJ720899:HIJ720914 GYN720899:GYN720914 GOR720899:GOR720914 GEV720899:GEV720914 FUZ720899:FUZ720914 FLD720899:FLD720914 FBH720899:FBH720914 ERL720899:ERL720914 EHP720899:EHP720914 DXT720899:DXT720914 DNX720899:DNX720914 DEB720899:DEB720914 CUF720899:CUF720914 CKJ720899:CKJ720914 CAN720899:CAN720914 BQR720899:BQR720914 BGV720899:BGV720914 AWZ720899:AWZ720914 AND720899:AND720914 ADH720899:ADH720914 TL720899:TL720914 JP720899:JP720914 T720899:T720914 WWB655363:WWB655378 WMF655363:WMF655378 WCJ655363:WCJ655378 VSN655363:VSN655378 VIR655363:VIR655378 UYV655363:UYV655378 UOZ655363:UOZ655378 UFD655363:UFD655378 TVH655363:TVH655378 TLL655363:TLL655378 TBP655363:TBP655378 SRT655363:SRT655378 SHX655363:SHX655378 RYB655363:RYB655378 ROF655363:ROF655378 REJ655363:REJ655378 QUN655363:QUN655378 QKR655363:QKR655378 QAV655363:QAV655378 PQZ655363:PQZ655378 PHD655363:PHD655378 OXH655363:OXH655378 ONL655363:ONL655378 ODP655363:ODP655378 NTT655363:NTT655378 NJX655363:NJX655378 NAB655363:NAB655378 MQF655363:MQF655378 MGJ655363:MGJ655378 LWN655363:LWN655378 LMR655363:LMR655378 LCV655363:LCV655378 KSZ655363:KSZ655378 KJD655363:KJD655378 JZH655363:JZH655378 JPL655363:JPL655378 JFP655363:JFP655378 IVT655363:IVT655378 ILX655363:ILX655378 ICB655363:ICB655378 HSF655363:HSF655378 HIJ655363:HIJ655378 GYN655363:GYN655378 GOR655363:GOR655378 GEV655363:GEV655378 FUZ655363:FUZ655378 FLD655363:FLD655378 FBH655363:FBH655378 ERL655363:ERL655378 EHP655363:EHP655378 DXT655363:DXT655378 DNX655363:DNX655378 DEB655363:DEB655378 CUF655363:CUF655378 CKJ655363:CKJ655378 CAN655363:CAN655378 BQR655363:BQR655378 BGV655363:BGV655378 AWZ655363:AWZ655378 AND655363:AND655378 ADH655363:ADH655378 TL655363:TL655378 JP655363:JP655378 T655363:T655378 WWB589827:WWB589842 WMF589827:WMF589842 WCJ589827:WCJ589842 VSN589827:VSN589842 VIR589827:VIR589842 UYV589827:UYV589842 UOZ589827:UOZ589842 UFD589827:UFD589842 TVH589827:TVH589842 TLL589827:TLL589842 TBP589827:TBP589842 SRT589827:SRT589842 SHX589827:SHX589842 RYB589827:RYB589842 ROF589827:ROF589842 REJ589827:REJ589842 QUN589827:QUN589842 QKR589827:QKR589842 QAV589827:QAV589842 PQZ589827:PQZ589842 PHD589827:PHD589842 OXH589827:OXH589842 ONL589827:ONL589842 ODP589827:ODP589842 NTT589827:NTT589842 NJX589827:NJX589842 NAB589827:NAB589842 MQF589827:MQF589842 MGJ589827:MGJ589842 LWN589827:LWN589842 LMR589827:LMR589842 LCV589827:LCV589842 KSZ589827:KSZ589842 KJD589827:KJD589842 JZH589827:JZH589842 JPL589827:JPL589842 JFP589827:JFP589842 IVT589827:IVT589842 ILX589827:ILX589842 ICB589827:ICB589842 HSF589827:HSF589842 HIJ589827:HIJ589842 GYN589827:GYN589842 GOR589827:GOR589842 GEV589827:GEV589842 FUZ589827:FUZ589842 FLD589827:FLD589842 FBH589827:FBH589842 ERL589827:ERL589842 EHP589827:EHP589842 DXT589827:DXT589842 DNX589827:DNX589842 DEB589827:DEB589842 CUF589827:CUF589842 CKJ589827:CKJ589842 CAN589827:CAN589842 BQR589827:BQR589842 BGV589827:BGV589842 AWZ589827:AWZ589842 AND589827:AND589842 ADH589827:ADH589842 TL589827:TL589842 JP589827:JP589842 T589827:T589842 WWB524291:WWB524306 WMF524291:WMF524306 WCJ524291:WCJ524306 VSN524291:VSN524306 VIR524291:VIR524306 UYV524291:UYV524306 UOZ524291:UOZ524306 UFD524291:UFD524306 TVH524291:TVH524306 TLL524291:TLL524306 TBP524291:TBP524306 SRT524291:SRT524306 SHX524291:SHX524306 RYB524291:RYB524306 ROF524291:ROF524306 REJ524291:REJ524306 QUN524291:QUN524306 QKR524291:QKR524306 QAV524291:QAV524306 PQZ524291:PQZ524306 PHD524291:PHD524306 OXH524291:OXH524306 ONL524291:ONL524306 ODP524291:ODP524306 NTT524291:NTT524306 NJX524291:NJX524306 NAB524291:NAB524306 MQF524291:MQF524306 MGJ524291:MGJ524306 LWN524291:LWN524306 LMR524291:LMR524306 LCV524291:LCV524306 KSZ524291:KSZ524306 KJD524291:KJD524306 JZH524291:JZH524306 JPL524291:JPL524306 JFP524291:JFP524306 IVT524291:IVT524306 ILX524291:ILX524306 ICB524291:ICB524306 HSF524291:HSF524306 HIJ524291:HIJ524306 GYN524291:GYN524306 GOR524291:GOR524306 GEV524291:GEV524306 FUZ524291:FUZ524306 FLD524291:FLD524306 FBH524291:FBH524306 ERL524291:ERL524306 EHP524291:EHP524306 DXT524291:DXT524306 DNX524291:DNX524306 DEB524291:DEB524306 CUF524291:CUF524306 CKJ524291:CKJ524306 CAN524291:CAN524306 BQR524291:BQR524306 BGV524291:BGV524306 AWZ524291:AWZ524306 AND524291:AND524306 ADH524291:ADH524306 TL524291:TL524306 JP524291:JP524306 T524291:T524306 WWB458755:WWB458770 WMF458755:WMF458770 WCJ458755:WCJ458770 VSN458755:VSN458770 VIR458755:VIR458770 UYV458755:UYV458770 UOZ458755:UOZ458770 UFD458755:UFD458770 TVH458755:TVH458770 TLL458755:TLL458770 TBP458755:TBP458770 SRT458755:SRT458770 SHX458755:SHX458770 RYB458755:RYB458770 ROF458755:ROF458770 REJ458755:REJ458770 QUN458755:QUN458770 QKR458755:QKR458770 QAV458755:QAV458770 PQZ458755:PQZ458770 PHD458755:PHD458770 OXH458755:OXH458770 ONL458755:ONL458770 ODP458755:ODP458770 NTT458755:NTT458770 NJX458755:NJX458770 NAB458755:NAB458770 MQF458755:MQF458770 MGJ458755:MGJ458770 LWN458755:LWN458770 LMR458755:LMR458770 LCV458755:LCV458770 KSZ458755:KSZ458770 KJD458755:KJD458770 JZH458755:JZH458770 JPL458755:JPL458770 JFP458755:JFP458770 IVT458755:IVT458770 ILX458755:ILX458770 ICB458755:ICB458770 HSF458755:HSF458770 HIJ458755:HIJ458770 GYN458755:GYN458770 GOR458755:GOR458770 GEV458755:GEV458770 FUZ458755:FUZ458770 FLD458755:FLD458770 FBH458755:FBH458770 ERL458755:ERL458770 EHP458755:EHP458770 DXT458755:DXT458770 DNX458755:DNX458770 DEB458755:DEB458770 CUF458755:CUF458770 CKJ458755:CKJ458770 CAN458755:CAN458770 BQR458755:BQR458770 BGV458755:BGV458770 AWZ458755:AWZ458770 AND458755:AND458770 ADH458755:ADH458770 TL458755:TL458770 JP458755:JP458770 T458755:T458770 WWB393219:WWB393234 WMF393219:WMF393234 WCJ393219:WCJ393234 VSN393219:VSN393234 VIR393219:VIR393234 UYV393219:UYV393234 UOZ393219:UOZ393234 UFD393219:UFD393234 TVH393219:TVH393234 TLL393219:TLL393234 TBP393219:TBP393234 SRT393219:SRT393234 SHX393219:SHX393234 RYB393219:RYB393234 ROF393219:ROF393234 REJ393219:REJ393234 QUN393219:QUN393234 QKR393219:QKR393234 QAV393219:QAV393234 PQZ393219:PQZ393234 PHD393219:PHD393234 OXH393219:OXH393234 ONL393219:ONL393234 ODP393219:ODP393234 NTT393219:NTT393234 NJX393219:NJX393234 NAB393219:NAB393234 MQF393219:MQF393234 MGJ393219:MGJ393234 LWN393219:LWN393234 LMR393219:LMR393234 LCV393219:LCV393234 KSZ393219:KSZ393234 KJD393219:KJD393234 JZH393219:JZH393234 JPL393219:JPL393234 JFP393219:JFP393234 IVT393219:IVT393234 ILX393219:ILX393234 ICB393219:ICB393234 HSF393219:HSF393234 HIJ393219:HIJ393234 GYN393219:GYN393234 GOR393219:GOR393234 GEV393219:GEV393234 FUZ393219:FUZ393234 FLD393219:FLD393234 FBH393219:FBH393234 ERL393219:ERL393234 EHP393219:EHP393234 DXT393219:DXT393234 DNX393219:DNX393234 DEB393219:DEB393234 CUF393219:CUF393234 CKJ393219:CKJ393234 CAN393219:CAN393234 BQR393219:BQR393234 BGV393219:BGV393234 AWZ393219:AWZ393234 AND393219:AND393234 ADH393219:ADH393234 TL393219:TL393234 JP393219:JP393234 T393219:T393234 WWB327683:WWB327698 WMF327683:WMF327698 WCJ327683:WCJ327698 VSN327683:VSN327698 VIR327683:VIR327698 UYV327683:UYV327698 UOZ327683:UOZ327698 UFD327683:UFD327698 TVH327683:TVH327698 TLL327683:TLL327698 TBP327683:TBP327698 SRT327683:SRT327698 SHX327683:SHX327698 RYB327683:RYB327698 ROF327683:ROF327698 REJ327683:REJ327698 QUN327683:QUN327698 QKR327683:QKR327698 QAV327683:QAV327698 PQZ327683:PQZ327698 PHD327683:PHD327698 OXH327683:OXH327698 ONL327683:ONL327698 ODP327683:ODP327698 NTT327683:NTT327698 NJX327683:NJX327698 NAB327683:NAB327698 MQF327683:MQF327698 MGJ327683:MGJ327698 LWN327683:LWN327698 LMR327683:LMR327698 LCV327683:LCV327698 KSZ327683:KSZ327698 KJD327683:KJD327698 JZH327683:JZH327698 JPL327683:JPL327698 JFP327683:JFP327698 IVT327683:IVT327698 ILX327683:ILX327698 ICB327683:ICB327698 HSF327683:HSF327698 HIJ327683:HIJ327698 GYN327683:GYN327698 GOR327683:GOR327698 GEV327683:GEV327698 FUZ327683:FUZ327698 FLD327683:FLD327698 FBH327683:FBH327698 ERL327683:ERL327698 EHP327683:EHP327698 DXT327683:DXT327698 DNX327683:DNX327698 DEB327683:DEB327698 CUF327683:CUF327698 CKJ327683:CKJ327698 CAN327683:CAN327698 BQR327683:BQR327698 BGV327683:BGV327698 AWZ327683:AWZ327698 AND327683:AND327698 ADH327683:ADH327698 TL327683:TL327698 JP327683:JP327698 T327683:T327698 WWB262147:WWB262162 WMF262147:WMF262162 WCJ262147:WCJ262162 VSN262147:VSN262162 VIR262147:VIR262162 UYV262147:UYV262162 UOZ262147:UOZ262162 UFD262147:UFD262162 TVH262147:TVH262162 TLL262147:TLL262162 TBP262147:TBP262162 SRT262147:SRT262162 SHX262147:SHX262162 RYB262147:RYB262162 ROF262147:ROF262162 REJ262147:REJ262162 QUN262147:QUN262162 QKR262147:QKR262162 QAV262147:QAV262162 PQZ262147:PQZ262162 PHD262147:PHD262162 OXH262147:OXH262162 ONL262147:ONL262162 ODP262147:ODP262162 NTT262147:NTT262162 NJX262147:NJX262162 NAB262147:NAB262162 MQF262147:MQF262162 MGJ262147:MGJ262162 LWN262147:LWN262162 LMR262147:LMR262162 LCV262147:LCV262162 KSZ262147:KSZ262162 KJD262147:KJD262162 JZH262147:JZH262162 JPL262147:JPL262162 JFP262147:JFP262162 IVT262147:IVT262162 ILX262147:ILX262162 ICB262147:ICB262162 HSF262147:HSF262162 HIJ262147:HIJ262162 GYN262147:GYN262162 GOR262147:GOR262162 GEV262147:GEV262162 FUZ262147:FUZ262162 FLD262147:FLD262162 FBH262147:FBH262162 ERL262147:ERL262162 EHP262147:EHP262162 DXT262147:DXT262162 DNX262147:DNX262162 DEB262147:DEB262162 CUF262147:CUF262162 CKJ262147:CKJ262162 CAN262147:CAN262162 BQR262147:BQR262162 BGV262147:BGV262162 AWZ262147:AWZ262162 AND262147:AND262162 ADH262147:ADH262162 TL262147:TL262162 JP262147:JP262162 T262147:T262162 WWB196611:WWB196626 WMF196611:WMF196626 WCJ196611:WCJ196626 VSN196611:VSN196626 VIR196611:VIR196626 UYV196611:UYV196626 UOZ196611:UOZ196626 UFD196611:UFD196626 TVH196611:TVH196626 TLL196611:TLL196626 TBP196611:TBP196626 SRT196611:SRT196626 SHX196611:SHX196626 RYB196611:RYB196626 ROF196611:ROF196626 REJ196611:REJ196626 QUN196611:QUN196626 QKR196611:QKR196626 QAV196611:QAV196626 PQZ196611:PQZ196626 PHD196611:PHD196626 OXH196611:OXH196626 ONL196611:ONL196626 ODP196611:ODP196626 NTT196611:NTT196626 NJX196611:NJX196626 NAB196611:NAB196626 MQF196611:MQF196626 MGJ196611:MGJ196626 LWN196611:LWN196626 LMR196611:LMR196626 LCV196611:LCV196626 KSZ196611:KSZ196626 KJD196611:KJD196626 JZH196611:JZH196626 JPL196611:JPL196626 JFP196611:JFP196626 IVT196611:IVT196626 ILX196611:ILX196626 ICB196611:ICB196626 HSF196611:HSF196626 HIJ196611:HIJ196626 GYN196611:GYN196626 GOR196611:GOR196626 GEV196611:GEV196626 FUZ196611:FUZ196626 FLD196611:FLD196626 FBH196611:FBH196626 ERL196611:ERL196626 EHP196611:EHP196626 DXT196611:DXT196626 DNX196611:DNX196626 DEB196611:DEB196626 CUF196611:CUF196626 CKJ196611:CKJ196626 CAN196611:CAN196626 BQR196611:BQR196626 BGV196611:BGV196626 AWZ196611:AWZ196626 AND196611:AND196626 ADH196611:ADH196626 TL196611:TL196626 JP196611:JP196626 T196611:T196626 WWB131075:WWB131090 WMF131075:WMF131090 WCJ131075:WCJ131090 VSN131075:VSN131090 VIR131075:VIR131090 UYV131075:UYV131090 UOZ131075:UOZ131090 UFD131075:UFD131090 TVH131075:TVH131090 TLL131075:TLL131090 TBP131075:TBP131090 SRT131075:SRT131090 SHX131075:SHX131090 RYB131075:RYB131090 ROF131075:ROF131090 REJ131075:REJ131090 QUN131075:QUN131090 QKR131075:QKR131090 QAV131075:QAV131090 PQZ131075:PQZ131090 PHD131075:PHD131090 OXH131075:OXH131090 ONL131075:ONL131090 ODP131075:ODP131090 NTT131075:NTT131090 NJX131075:NJX131090 NAB131075:NAB131090 MQF131075:MQF131090 MGJ131075:MGJ131090 LWN131075:LWN131090 LMR131075:LMR131090 LCV131075:LCV131090 KSZ131075:KSZ131090 KJD131075:KJD131090 JZH131075:JZH131090 JPL131075:JPL131090 JFP131075:JFP131090 IVT131075:IVT131090 ILX131075:ILX131090 ICB131075:ICB131090 HSF131075:HSF131090 HIJ131075:HIJ131090 GYN131075:GYN131090 GOR131075:GOR131090 GEV131075:GEV131090 FUZ131075:FUZ131090 FLD131075:FLD131090 FBH131075:FBH131090 ERL131075:ERL131090 EHP131075:EHP131090 DXT131075:DXT131090 DNX131075:DNX131090 DEB131075:DEB131090 CUF131075:CUF131090 CKJ131075:CKJ131090 CAN131075:CAN131090 BQR131075:BQR131090 BGV131075:BGV131090 AWZ131075:AWZ131090 AND131075:AND131090 ADH131075:ADH131090 TL131075:TL131090 JP131075:JP131090 T131075:T131090 WWB65539:WWB65554 WMF65539:WMF65554 WCJ65539:WCJ65554 VSN65539:VSN65554 VIR65539:VIR65554 UYV65539:UYV65554 UOZ65539:UOZ65554 UFD65539:UFD65554 TVH65539:TVH65554 TLL65539:TLL65554 TBP65539:TBP65554 SRT65539:SRT65554 SHX65539:SHX65554 RYB65539:RYB65554 ROF65539:ROF65554 REJ65539:REJ65554 QUN65539:QUN65554 QKR65539:QKR65554 QAV65539:QAV65554 PQZ65539:PQZ65554 PHD65539:PHD65554 OXH65539:OXH65554 ONL65539:ONL65554 ODP65539:ODP65554 NTT65539:NTT65554 NJX65539:NJX65554 NAB65539:NAB65554 MQF65539:MQF65554 MGJ65539:MGJ65554 LWN65539:LWN65554 LMR65539:LMR65554 LCV65539:LCV65554 KSZ65539:KSZ65554 KJD65539:KJD65554 JZH65539:JZH65554 JPL65539:JPL65554 JFP65539:JFP65554 IVT65539:IVT65554 ILX65539:ILX65554 ICB65539:ICB65554 HSF65539:HSF65554 HIJ65539:HIJ65554 GYN65539:GYN65554 GOR65539:GOR65554 GEV65539:GEV65554 FUZ65539:FUZ65554 FLD65539:FLD65554 FBH65539:FBH65554 ERL65539:ERL65554 EHP65539:EHP65554 DXT65539:DXT65554 DNX65539:DNX65554 DEB65539:DEB65554 CUF65539:CUF65554 CKJ65539:CKJ65554 CAN65539:CAN65554 BQR65539:BQR65554 BGV65539:BGV65554 AWZ65539:AWZ65554 AND65539:AND65554 ADH65539:ADH65554 TL65539:TL65554 JP65539:JP65554">
      <formula1>"Frequent, Probable, Occasional, Remote, Improbable, Eliminated, -"</formula1>
    </dataValidation>
  </dataValidations>
  <pageMargins left="0.7" right="0.7" top="0.75" bottom="0.75" header="0.3" footer="0.3"/>
  <pageSetup orientation="portrait"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U42"/>
  <sheetViews>
    <sheetView topLeftCell="C1" zoomScale="60" zoomScaleNormal="60" workbookViewId="0">
      <pane ySplit="3" topLeftCell="A4" activePane="bottomLeft" state="frozen"/>
      <selection activeCell="E1" sqref="E1"/>
      <selection pane="bottomLeft" activeCell="F4" sqref="F4:F11"/>
    </sheetView>
  </sheetViews>
  <sheetFormatPr defaultRowHeight="14.4" x14ac:dyDescent="0.3"/>
  <cols>
    <col min="1" max="1" width="8.44140625" style="8" bestFit="1" customWidth="1"/>
    <col min="2" max="2" width="25.5546875" style="8" customWidth="1"/>
    <col min="3" max="3" width="34.44140625" style="8" customWidth="1"/>
    <col min="4" max="4" width="24.44140625" style="8" customWidth="1"/>
    <col min="5" max="5" width="26.109375" style="135" customWidth="1"/>
    <col min="6" max="6" width="48.88671875" style="135" customWidth="1"/>
    <col min="7" max="7" width="14.44140625" style="8" bestFit="1" customWidth="1"/>
    <col min="8" max="8" width="11.44140625" style="8" customWidth="1"/>
    <col min="9" max="9" width="10.5546875" style="8" bestFit="1" customWidth="1"/>
    <col min="10" max="10" width="60.44140625" style="135" customWidth="1"/>
    <col min="11" max="14" width="7.5546875" style="8" customWidth="1"/>
    <col min="15" max="15" width="20.44140625" style="8" customWidth="1"/>
    <col min="16" max="16" width="17" style="8" bestFit="1" customWidth="1"/>
    <col min="17" max="17" width="59.109375" style="8" customWidth="1"/>
    <col min="18" max="20" width="13.6640625" style="8" customWidth="1"/>
    <col min="21" max="251" width="9.109375" style="8"/>
    <col min="252" max="252" width="7.5546875" style="8" bestFit="1" customWidth="1"/>
    <col min="253" max="253" width="25.5546875" style="8" bestFit="1" customWidth="1"/>
    <col min="254" max="254" width="12.88671875" style="8" bestFit="1" customWidth="1"/>
    <col min="255" max="255" width="26.88671875" style="8" customWidth="1"/>
    <col min="256" max="256" width="18.5546875" style="8" bestFit="1" customWidth="1"/>
    <col min="257" max="257" width="26.109375" style="8" customWidth="1"/>
    <col min="258" max="258" width="71.44140625" style="8" bestFit="1" customWidth="1"/>
    <col min="259" max="259" width="8.5546875" style="8" bestFit="1" customWidth="1"/>
    <col min="260" max="260" width="12" style="8" customWidth="1"/>
    <col min="261" max="261" width="11.44140625" style="8" customWidth="1"/>
    <col min="262" max="262" width="6.5546875" style="8" bestFit="1" customWidth="1"/>
    <col min="263" max="263" width="10.5546875" style="8" bestFit="1" customWidth="1"/>
    <col min="264" max="264" width="102" style="8" bestFit="1" customWidth="1"/>
    <col min="265" max="265" width="11" style="8" bestFit="1" customWidth="1"/>
    <col min="266" max="266" width="9.5546875" style="8" bestFit="1" customWidth="1"/>
    <col min="267" max="267" width="6.5546875" style="8" bestFit="1" customWidth="1"/>
    <col min="268" max="268" width="10.5546875" style="8" bestFit="1" customWidth="1"/>
    <col min="269" max="269" width="14.109375" style="8" customWidth="1"/>
    <col min="270" max="270" width="7.5546875" style="8" bestFit="1" customWidth="1"/>
    <col min="271" max="271" width="11.5546875" style="8" bestFit="1" customWidth="1"/>
    <col min="272" max="272" width="10.88671875" style="8" bestFit="1" customWidth="1"/>
    <col min="273" max="507" width="9.109375" style="8"/>
    <col min="508" max="508" width="7.5546875" style="8" bestFit="1" customWidth="1"/>
    <col min="509" max="509" width="25.5546875" style="8" bestFit="1" customWidth="1"/>
    <col min="510" max="510" width="12.88671875" style="8" bestFit="1" customWidth="1"/>
    <col min="511" max="511" width="26.88671875" style="8" customWidth="1"/>
    <col min="512" max="512" width="18.5546875" style="8" bestFit="1" customWidth="1"/>
    <col min="513" max="513" width="26.109375" style="8" customWidth="1"/>
    <col min="514" max="514" width="71.44140625" style="8" bestFit="1" customWidth="1"/>
    <col min="515" max="515" width="8.5546875" style="8" bestFit="1" customWidth="1"/>
    <col min="516" max="516" width="12" style="8" customWidth="1"/>
    <col min="517" max="517" width="11.44140625" style="8" customWidth="1"/>
    <col min="518" max="518" width="6.5546875" style="8" bestFit="1" customWidth="1"/>
    <col min="519" max="519" width="10.5546875" style="8" bestFit="1" customWidth="1"/>
    <col min="520" max="520" width="102" style="8" bestFit="1" customWidth="1"/>
    <col min="521" max="521" width="11" style="8" bestFit="1" customWidth="1"/>
    <col min="522" max="522" width="9.5546875" style="8" bestFit="1" customWidth="1"/>
    <col min="523" max="523" width="6.5546875" style="8" bestFit="1" customWidth="1"/>
    <col min="524" max="524" width="10.5546875" style="8" bestFit="1" customWidth="1"/>
    <col min="525" max="525" width="14.109375" style="8" customWidth="1"/>
    <col min="526" max="526" width="7.5546875" style="8" bestFit="1" customWidth="1"/>
    <col min="527" max="527" width="11.5546875" style="8" bestFit="1" customWidth="1"/>
    <col min="528" max="528" width="10.88671875" style="8" bestFit="1" customWidth="1"/>
    <col min="529" max="763" width="9.109375" style="8"/>
    <col min="764" max="764" width="7.5546875" style="8" bestFit="1" customWidth="1"/>
    <col min="765" max="765" width="25.5546875" style="8" bestFit="1" customWidth="1"/>
    <col min="766" max="766" width="12.88671875" style="8" bestFit="1" customWidth="1"/>
    <col min="767" max="767" width="26.88671875" style="8" customWidth="1"/>
    <col min="768" max="768" width="18.5546875" style="8" bestFit="1" customWidth="1"/>
    <col min="769" max="769" width="26.109375" style="8" customWidth="1"/>
    <col min="770" max="770" width="71.44140625" style="8" bestFit="1" customWidth="1"/>
    <col min="771" max="771" width="8.5546875" style="8" bestFit="1" customWidth="1"/>
    <col min="772" max="772" width="12" style="8" customWidth="1"/>
    <col min="773" max="773" width="11.44140625" style="8" customWidth="1"/>
    <col min="774" max="774" width="6.5546875" style="8" bestFit="1" customWidth="1"/>
    <col min="775" max="775" width="10.5546875" style="8" bestFit="1" customWidth="1"/>
    <col min="776" max="776" width="102" style="8" bestFit="1" customWidth="1"/>
    <col min="777" max="777" width="11" style="8" bestFit="1" customWidth="1"/>
    <col min="778" max="778" width="9.5546875" style="8" bestFit="1" customWidth="1"/>
    <col min="779" max="779" width="6.5546875" style="8" bestFit="1" customWidth="1"/>
    <col min="780" max="780" width="10.5546875" style="8" bestFit="1" customWidth="1"/>
    <col min="781" max="781" width="14.109375" style="8" customWidth="1"/>
    <col min="782" max="782" width="7.5546875" style="8" bestFit="1" customWidth="1"/>
    <col min="783" max="783" width="11.5546875" style="8" bestFit="1" customWidth="1"/>
    <col min="784" max="784" width="10.88671875" style="8" bestFit="1" customWidth="1"/>
    <col min="785" max="1019" width="9.109375" style="8"/>
    <col min="1020" max="1020" width="7.5546875" style="8" bestFit="1" customWidth="1"/>
    <col min="1021" max="1021" width="25.5546875" style="8" bestFit="1" customWidth="1"/>
    <col min="1022" max="1022" width="12.88671875" style="8" bestFit="1" customWidth="1"/>
    <col min="1023" max="1023" width="26.88671875" style="8" customWidth="1"/>
    <col min="1024" max="1024" width="18.5546875" style="8" bestFit="1" customWidth="1"/>
    <col min="1025" max="1025" width="26.109375" style="8" customWidth="1"/>
    <col min="1026" max="1026" width="71.44140625" style="8" bestFit="1" customWidth="1"/>
    <col min="1027" max="1027" width="8.5546875" style="8" bestFit="1" customWidth="1"/>
    <col min="1028" max="1028" width="12" style="8" customWidth="1"/>
    <col min="1029" max="1029" width="11.44140625" style="8" customWidth="1"/>
    <col min="1030" max="1030" width="6.5546875" style="8" bestFit="1" customWidth="1"/>
    <col min="1031" max="1031" width="10.5546875" style="8" bestFit="1" customWidth="1"/>
    <col min="1032" max="1032" width="102" style="8" bestFit="1" customWidth="1"/>
    <col min="1033" max="1033" width="11" style="8" bestFit="1" customWidth="1"/>
    <col min="1034" max="1034" width="9.5546875" style="8" bestFit="1" customWidth="1"/>
    <col min="1035" max="1035" width="6.5546875" style="8" bestFit="1" customWidth="1"/>
    <col min="1036" max="1036" width="10.5546875" style="8" bestFit="1" customWidth="1"/>
    <col min="1037" max="1037" width="14.109375" style="8" customWidth="1"/>
    <col min="1038" max="1038" width="7.5546875" style="8" bestFit="1" customWidth="1"/>
    <col min="1039" max="1039" width="11.5546875" style="8" bestFit="1" customWidth="1"/>
    <col min="1040" max="1040" width="10.88671875" style="8" bestFit="1" customWidth="1"/>
    <col min="1041" max="1275" width="9.109375" style="8"/>
    <col min="1276" max="1276" width="7.5546875" style="8" bestFit="1" customWidth="1"/>
    <col min="1277" max="1277" width="25.5546875" style="8" bestFit="1" customWidth="1"/>
    <col min="1278" max="1278" width="12.88671875" style="8" bestFit="1" customWidth="1"/>
    <col min="1279" max="1279" width="26.88671875" style="8" customWidth="1"/>
    <col min="1280" max="1280" width="18.5546875" style="8" bestFit="1" customWidth="1"/>
    <col min="1281" max="1281" width="26.109375" style="8" customWidth="1"/>
    <col min="1282" max="1282" width="71.44140625" style="8" bestFit="1" customWidth="1"/>
    <col min="1283" max="1283" width="8.5546875" style="8" bestFit="1" customWidth="1"/>
    <col min="1284" max="1284" width="12" style="8" customWidth="1"/>
    <col min="1285" max="1285" width="11.44140625" style="8" customWidth="1"/>
    <col min="1286" max="1286" width="6.5546875" style="8" bestFit="1" customWidth="1"/>
    <col min="1287" max="1287" width="10.5546875" style="8" bestFit="1" customWidth="1"/>
    <col min="1288" max="1288" width="102" style="8" bestFit="1" customWidth="1"/>
    <col min="1289" max="1289" width="11" style="8" bestFit="1" customWidth="1"/>
    <col min="1290" max="1290" width="9.5546875" style="8" bestFit="1" customWidth="1"/>
    <col min="1291" max="1291" width="6.5546875" style="8" bestFit="1" customWidth="1"/>
    <col min="1292" max="1292" width="10.5546875" style="8" bestFit="1" customWidth="1"/>
    <col min="1293" max="1293" width="14.109375" style="8" customWidth="1"/>
    <col min="1294" max="1294" width="7.5546875" style="8" bestFit="1" customWidth="1"/>
    <col min="1295" max="1295" width="11.5546875" style="8" bestFit="1" customWidth="1"/>
    <col min="1296" max="1296" width="10.88671875" style="8" bestFit="1" customWidth="1"/>
    <col min="1297" max="1531" width="9.109375" style="8"/>
    <col min="1532" max="1532" width="7.5546875" style="8" bestFit="1" customWidth="1"/>
    <col min="1533" max="1533" width="25.5546875" style="8" bestFit="1" customWidth="1"/>
    <col min="1534" max="1534" width="12.88671875" style="8" bestFit="1" customWidth="1"/>
    <col min="1535" max="1535" width="26.88671875" style="8" customWidth="1"/>
    <col min="1536" max="1536" width="18.5546875" style="8" bestFit="1" customWidth="1"/>
    <col min="1537" max="1537" width="26.109375" style="8" customWidth="1"/>
    <col min="1538" max="1538" width="71.44140625" style="8" bestFit="1" customWidth="1"/>
    <col min="1539" max="1539" width="8.5546875" style="8" bestFit="1" customWidth="1"/>
    <col min="1540" max="1540" width="12" style="8" customWidth="1"/>
    <col min="1541" max="1541" width="11.44140625" style="8" customWidth="1"/>
    <col min="1542" max="1542" width="6.5546875" style="8" bestFit="1" customWidth="1"/>
    <col min="1543" max="1543" width="10.5546875" style="8" bestFit="1" customWidth="1"/>
    <col min="1544" max="1544" width="102" style="8" bestFit="1" customWidth="1"/>
    <col min="1545" max="1545" width="11" style="8" bestFit="1" customWidth="1"/>
    <col min="1546" max="1546" width="9.5546875" style="8" bestFit="1" customWidth="1"/>
    <col min="1547" max="1547" width="6.5546875" style="8" bestFit="1" customWidth="1"/>
    <col min="1548" max="1548" width="10.5546875" style="8" bestFit="1" customWidth="1"/>
    <col min="1549" max="1549" width="14.109375" style="8" customWidth="1"/>
    <col min="1550" max="1550" width="7.5546875" style="8" bestFit="1" customWidth="1"/>
    <col min="1551" max="1551" width="11.5546875" style="8" bestFit="1" customWidth="1"/>
    <col min="1552" max="1552" width="10.88671875" style="8" bestFit="1" customWidth="1"/>
    <col min="1553" max="1787" width="9.109375" style="8"/>
    <col min="1788" max="1788" width="7.5546875" style="8" bestFit="1" customWidth="1"/>
    <col min="1789" max="1789" width="25.5546875" style="8" bestFit="1" customWidth="1"/>
    <col min="1790" max="1790" width="12.88671875" style="8" bestFit="1" customWidth="1"/>
    <col min="1791" max="1791" width="26.88671875" style="8" customWidth="1"/>
    <col min="1792" max="1792" width="18.5546875" style="8" bestFit="1" customWidth="1"/>
    <col min="1793" max="1793" width="26.109375" style="8" customWidth="1"/>
    <col min="1794" max="1794" width="71.44140625" style="8" bestFit="1" customWidth="1"/>
    <col min="1795" max="1795" width="8.5546875" style="8" bestFit="1" customWidth="1"/>
    <col min="1796" max="1796" width="12" style="8" customWidth="1"/>
    <col min="1797" max="1797" width="11.44140625" style="8" customWidth="1"/>
    <col min="1798" max="1798" width="6.5546875" style="8" bestFit="1" customWidth="1"/>
    <col min="1799" max="1799" width="10.5546875" style="8" bestFit="1" customWidth="1"/>
    <col min="1800" max="1800" width="102" style="8" bestFit="1" customWidth="1"/>
    <col min="1801" max="1801" width="11" style="8" bestFit="1" customWidth="1"/>
    <col min="1802" max="1802" width="9.5546875" style="8" bestFit="1" customWidth="1"/>
    <col min="1803" max="1803" width="6.5546875" style="8" bestFit="1" customWidth="1"/>
    <col min="1804" max="1804" width="10.5546875" style="8" bestFit="1" customWidth="1"/>
    <col min="1805" max="1805" width="14.109375" style="8" customWidth="1"/>
    <col min="1806" max="1806" width="7.5546875" style="8" bestFit="1" customWidth="1"/>
    <col min="1807" max="1807" width="11.5546875" style="8" bestFit="1" customWidth="1"/>
    <col min="1808" max="1808" width="10.88671875" style="8" bestFit="1" customWidth="1"/>
    <col min="1809" max="2043" width="9.109375" style="8"/>
    <col min="2044" max="2044" width="7.5546875" style="8" bestFit="1" customWidth="1"/>
    <col min="2045" max="2045" width="25.5546875" style="8" bestFit="1" customWidth="1"/>
    <col min="2046" max="2046" width="12.88671875" style="8" bestFit="1" customWidth="1"/>
    <col min="2047" max="2047" width="26.88671875" style="8" customWidth="1"/>
    <col min="2048" max="2048" width="18.5546875" style="8" bestFit="1" customWidth="1"/>
    <col min="2049" max="2049" width="26.109375" style="8" customWidth="1"/>
    <col min="2050" max="2050" width="71.44140625" style="8" bestFit="1" customWidth="1"/>
    <col min="2051" max="2051" width="8.5546875" style="8" bestFit="1" customWidth="1"/>
    <col min="2052" max="2052" width="12" style="8" customWidth="1"/>
    <col min="2053" max="2053" width="11.44140625" style="8" customWidth="1"/>
    <col min="2054" max="2054" width="6.5546875" style="8" bestFit="1" customWidth="1"/>
    <col min="2055" max="2055" width="10.5546875" style="8" bestFit="1" customWidth="1"/>
    <col min="2056" max="2056" width="102" style="8" bestFit="1" customWidth="1"/>
    <col min="2057" max="2057" width="11" style="8" bestFit="1" customWidth="1"/>
    <col min="2058" max="2058" width="9.5546875" style="8" bestFit="1" customWidth="1"/>
    <col min="2059" max="2059" width="6.5546875" style="8" bestFit="1" customWidth="1"/>
    <col min="2060" max="2060" width="10.5546875" style="8" bestFit="1" customWidth="1"/>
    <col min="2061" max="2061" width="14.109375" style="8" customWidth="1"/>
    <col min="2062" max="2062" width="7.5546875" style="8" bestFit="1" customWidth="1"/>
    <col min="2063" max="2063" width="11.5546875" style="8" bestFit="1" customWidth="1"/>
    <col min="2064" max="2064" width="10.88671875" style="8" bestFit="1" customWidth="1"/>
    <col min="2065" max="2299" width="9.109375" style="8"/>
    <col min="2300" max="2300" width="7.5546875" style="8" bestFit="1" customWidth="1"/>
    <col min="2301" max="2301" width="25.5546875" style="8" bestFit="1" customWidth="1"/>
    <col min="2302" max="2302" width="12.88671875" style="8" bestFit="1" customWidth="1"/>
    <col min="2303" max="2303" width="26.88671875" style="8" customWidth="1"/>
    <col min="2304" max="2304" width="18.5546875" style="8" bestFit="1" customWidth="1"/>
    <col min="2305" max="2305" width="26.109375" style="8" customWidth="1"/>
    <col min="2306" max="2306" width="71.44140625" style="8" bestFit="1" customWidth="1"/>
    <col min="2307" max="2307" width="8.5546875" style="8" bestFit="1" customWidth="1"/>
    <col min="2308" max="2308" width="12" style="8" customWidth="1"/>
    <col min="2309" max="2309" width="11.44140625" style="8" customWidth="1"/>
    <col min="2310" max="2310" width="6.5546875" style="8" bestFit="1" customWidth="1"/>
    <col min="2311" max="2311" width="10.5546875" style="8" bestFit="1" customWidth="1"/>
    <col min="2312" max="2312" width="102" style="8" bestFit="1" customWidth="1"/>
    <col min="2313" max="2313" width="11" style="8" bestFit="1" customWidth="1"/>
    <col min="2314" max="2314" width="9.5546875" style="8" bestFit="1" customWidth="1"/>
    <col min="2315" max="2315" width="6.5546875" style="8" bestFit="1" customWidth="1"/>
    <col min="2316" max="2316" width="10.5546875" style="8" bestFit="1" customWidth="1"/>
    <col min="2317" max="2317" width="14.109375" style="8" customWidth="1"/>
    <col min="2318" max="2318" width="7.5546875" style="8" bestFit="1" customWidth="1"/>
    <col min="2319" max="2319" width="11.5546875" style="8" bestFit="1" customWidth="1"/>
    <col min="2320" max="2320" width="10.88671875" style="8" bestFit="1" customWidth="1"/>
    <col min="2321" max="2555" width="9.109375" style="8"/>
    <col min="2556" max="2556" width="7.5546875" style="8" bestFit="1" customWidth="1"/>
    <col min="2557" max="2557" width="25.5546875" style="8" bestFit="1" customWidth="1"/>
    <col min="2558" max="2558" width="12.88671875" style="8" bestFit="1" customWidth="1"/>
    <col min="2559" max="2559" width="26.88671875" style="8" customWidth="1"/>
    <col min="2560" max="2560" width="18.5546875" style="8" bestFit="1" customWidth="1"/>
    <col min="2561" max="2561" width="26.109375" style="8" customWidth="1"/>
    <col min="2562" max="2562" width="71.44140625" style="8" bestFit="1" customWidth="1"/>
    <col min="2563" max="2563" width="8.5546875" style="8" bestFit="1" customWidth="1"/>
    <col min="2564" max="2564" width="12" style="8" customWidth="1"/>
    <col min="2565" max="2565" width="11.44140625" style="8" customWidth="1"/>
    <col min="2566" max="2566" width="6.5546875" style="8" bestFit="1" customWidth="1"/>
    <col min="2567" max="2567" width="10.5546875" style="8" bestFit="1" customWidth="1"/>
    <col min="2568" max="2568" width="102" style="8" bestFit="1" customWidth="1"/>
    <col min="2569" max="2569" width="11" style="8" bestFit="1" customWidth="1"/>
    <col min="2570" max="2570" width="9.5546875" style="8" bestFit="1" customWidth="1"/>
    <col min="2571" max="2571" width="6.5546875" style="8" bestFit="1" customWidth="1"/>
    <col min="2572" max="2572" width="10.5546875" style="8" bestFit="1" customWidth="1"/>
    <col min="2573" max="2573" width="14.109375" style="8" customWidth="1"/>
    <col min="2574" max="2574" width="7.5546875" style="8" bestFit="1" customWidth="1"/>
    <col min="2575" max="2575" width="11.5546875" style="8" bestFit="1" customWidth="1"/>
    <col min="2576" max="2576" width="10.88671875" style="8" bestFit="1" customWidth="1"/>
    <col min="2577" max="2811" width="9.109375" style="8"/>
    <col min="2812" max="2812" width="7.5546875" style="8" bestFit="1" customWidth="1"/>
    <col min="2813" max="2813" width="25.5546875" style="8" bestFit="1" customWidth="1"/>
    <col min="2814" max="2814" width="12.88671875" style="8" bestFit="1" customWidth="1"/>
    <col min="2815" max="2815" width="26.88671875" style="8" customWidth="1"/>
    <col min="2816" max="2816" width="18.5546875" style="8" bestFit="1" customWidth="1"/>
    <col min="2817" max="2817" width="26.109375" style="8" customWidth="1"/>
    <col min="2818" max="2818" width="71.44140625" style="8" bestFit="1" customWidth="1"/>
    <col min="2819" max="2819" width="8.5546875" style="8" bestFit="1" customWidth="1"/>
    <col min="2820" max="2820" width="12" style="8" customWidth="1"/>
    <col min="2821" max="2821" width="11.44140625" style="8" customWidth="1"/>
    <col min="2822" max="2822" width="6.5546875" style="8" bestFit="1" customWidth="1"/>
    <col min="2823" max="2823" width="10.5546875" style="8" bestFit="1" customWidth="1"/>
    <col min="2824" max="2824" width="102" style="8" bestFit="1" customWidth="1"/>
    <col min="2825" max="2825" width="11" style="8" bestFit="1" customWidth="1"/>
    <col min="2826" max="2826" width="9.5546875" style="8" bestFit="1" customWidth="1"/>
    <col min="2827" max="2827" width="6.5546875" style="8" bestFit="1" customWidth="1"/>
    <col min="2828" max="2828" width="10.5546875" style="8" bestFit="1" customWidth="1"/>
    <col min="2829" max="2829" width="14.109375" style="8" customWidth="1"/>
    <col min="2830" max="2830" width="7.5546875" style="8" bestFit="1" customWidth="1"/>
    <col min="2831" max="2831" width="11.5546875" style="8" bestFit="1" customWidth="1"/>
    <col min="2832" max="2832" width="10.88671875" style="8" bestFit="1" customWidth="1"/>
    <col min="2833" max="3067" width="9.109375" style="8"/>
    <col min="3068" max="3068" width="7.5546875" style="8" bestFit="1" customWidth="1"/>
    <col min="3069" max="3069" width="25.5546875" style="8" bestFit="1" customWidth="1"/>
    <col min="3070" max="3070" width="12.88671875" style="8" bestFit="1" customWidth="1"/>
    <col min="3071" max="3071" width="26.88671875" style="8" customWidth="1"/>
    <col min="3072" max="3072" width="18.5546875" style="8" bestFit="1" customWidth="1"/>
    <col min="3073" max="3073" width="26.109375" style="8" customWidth="1"/>
    <col min="3074" max="3074" width="71.44140625" style="8" bestFit="1" customWidth="1"/>
    <col min="3075" max="3075" width="8.5546875" style="8" bestFit="1" customWidth="1"/>
    <col min="3076" max="3076" width="12" style="8" customWidth="1"/>
    <col min="3077" max="3077" width="11.44140625" style="8" customWidth="1"/>
    <col min="3078" max="3078" width="6.5546875" style="8" bestFit="1" customWidth="1"/>
    <col min="3079" max="3079" width="10.5546875" style="8" bestFit="1" customWidth="1"/>
    <col min="3080" max="3080" width="102" style="8" bestFit="1" customWidth="1"/>
    <col min="3081" max="3081" width="11" style="8" bestFit="1" customWidth="1"/>
    <col min="3082" max="3082" width="9.5546875" style="8" bestFit="1" customWidth="1"/>
    <col min="3083" max="3083" width="6.5546875" style="8" bestFit="1" customWidth="1"/>
    <col min="3084" max="3084" width="10.5546875" style="8" bestFit="1" customWidth="1"/>
    <col min="3085" max="3085" width="14.109375" style="8" customWidth="1"/>
    <col min="3086" max="3086" width="7.5546875" style="8" bestFit="1" customWidth="1"/>
    <col min="3087" max="3087" width="11.5546875" style="8" bestFit="1" customWidth="1"/>
    <col min="3088" max="3088" width="10.88671875" style="8" bestFit="1" customWidth="1"/>
    <col min="3089" max="3323" width="9.109375" style="8"/>
    <col min="3324" max="3324" width="7.5546875" style="8" bestFit="1" customWidth="1"/>
    <col min="3325" max="3325" width="25.5546875" style="8" bestFit="1" customWidth="1"/>
    <col min="3326" max="3326" width="12.88671875" style="8" bestFit="1" customWidth="1"/>
    <col min="3327" max="3327" width="26.88671875" style="8" customWidth="1"/>
    <col min="3328" max="3328" width="18.5546875" style="8" bestFit="1" customWidth="1"/>
    <col min="3329" max="3329" width="26.109375" style="8" customWidth="1"/>
    <col min="3330" max="3330" width="71.44140625" style="8" bestFit="1" customWidth="1"/>
    <col min="3331" max="3331" width="8.5546875" style="8" bestFit="1" customWidth="1"/>
    <col min="3332" max="3332" width="12" style="8" customWidth="1"/>
    <col min="3333" max="3333" width="11.44140625" style="8" customWidth="1"/>
    <col min="3334" max="3334" width="6.5546875" style="8" bestFit="1" customWidth="1"/>
    <col min="3335" max="3335" width="10.5546875" style="8" bestFit="1" customWidth="1"/>
    <col min="3336" max="3336" width="102" style="8" bestFit="1" customWidth="1"/>
    <col min="3337" max="3337" width="11" style="8" bestFit="1" customWidth="1"/>
    <col min="3338" max="3338" width="9.5546875" style="8" bestFit="1" customWidth="1"/>
    <col min="3339" max="3339" width="6.5546875" style="8" bestFit="1" customWidth="1"/>
    <col min="3340" max="3340" width="10.5546875" style="8" bestFit="1" customWidth="1"/>
    <col min="3341" max="3341" width="14.109375" style="8" customWidth="1"/>
    <col min="3342" max="3342" width="7.5546875" style="8" bestFit="1" customWidth="1"/>
    <col min="3343" max="3343" width="11.5546875" style="8" bestFit="1" customWidth="1"/>
    <col min="3344" max="3344" width="10.88671875" style="8" bestFit="1" customWidth="1"/>
    <col min="3345" max="3579" width="9.109375" style="8"/>
    <col min="3580" max="3580" width="7.5546875" style="8" bestFit="1" customWidth="1"/>
    <col min="3581" max="3581" width="25.5546875" style="8" bestFit="1" customWidth="1"/>
    <col min="3582" max="3582" width="12.88671875" style="8" bestFit="1" customWidth="1"/>
    <col min="3583" max="3583" width="26.88671875" style="8" customWidth="1"/>
    <col min="3584" max="3584" width="18.5546875" style="8" bestFit="1" customWidth="1"/>
    <col min="3585" max="3585" width="26.109375" style="8" customWidth="1"/>
    <col min="3586" max="3586" width="71.44140625" style="8" bestFit="1" customWidth="1"/>
    <col min="3587" max="3587" width="8.5546875" style="8" bestFit="1" customWidth="1"/>
    <col min="3588" max="3588" width="12" style="8" customWidth="1"/>
    <col min="3589" max="3589" width="11.44140625" style="8" customWidth="1"/>
    <col min="3590" max="3590" width="6.5546875" style="8" bestFit="1" customWidth="1"/>
    <col min="3591" max="3591" width="10.5546875" style="8" bestFit="1" customWidth="1"/>
    <col min="3592" max="3592" width="102" style="8" bestFit="1" customWidth="1"/>
    <col min="3593" max="3593" width="11" style="8" bestFit="1" customWidth="1"/>
    <col min="3594" max="3594" width="9.5546875" style="8" bestFit="1" customWidth="1"/>
    <col min="3595" max="3595" width="6.5546875" style="8" bestFit="1" customWidth="1"/>
    <col min="3596" max="3596" width="10.5546875" style="8" bestFit="1" customWidth="1"/>
    <col min="3597" max="3597" width="14.109375" style="8" customWidth="1"/>
    <col min="3598" max="3598" width="7.5546875" style="8" bestFit="1" customWidth="1"/>
    <col min="3599" max="3599" width="11.5546875" style="8" bestFit="1" customWidth="1"/>
    <col min="3600" max="3600" width="10.88671875" style="8" bestFit="1" customWidth="1"/>
    <col min="3601" max="3835" width="9.109375" style="8"/>
    <col min="3836" max="3836" width="7.5546875" style="8" bestFit="1" customWidth="1"/>
    <col min="3837" max="3837" width="25.5546875" style="8" bestFit="1" customWidth="1"/>
    <col min="3838" max="3838" width="12.88671875" style="8" bestFit="1" customWidth="1"/>
    <col min="3839" max="3839" width="26.88671875" style="8" customWidth="1"/>
    <col min="3840" max="3840" width="18.5546875" style="8" bestFit="1" customWidth="1"/>
    <col min="3841" max="3841" width="26.109375" style="8" customWidth="1"/>
    <col min="3842" max="3842" width="71.44140625" style="8" bestFit="1" customWidth="1"/>
    <col min="3843" max="3843" width="8.5546875" style="8" bestFit="1" customWidth="1"/>
    <col min="3844" max="3844" width="12" style="8" customWidth="1"/>
    <col min="3845" max="3845" width="11.44140625" style="8" customWidth="1"/>
    <col min="3846" max="3846" width="6.5546875" style="8" bestFit="1" customWidth="1"/>
    <col min="3847" max="3847" width="10.5546875" style="8" bestFit="1" customWidth="1"/>
    <col min="3848" max="3848" width="102" style="8" bestFit="1" customWidth="1"/>
    <col min="3849" max="3849" width="11" style="8" bestFit="1" customWidth="1"/>
    <col min="3850" max="3850" width="9.5546875" style="8" bestFit="1" customWidth="1"/>
    <col min="3851" max="3851" width="6.5546875" style="8" bestFit="1" customWidth="1"/>
    <col min="3852" max="3852" width="10.5546875" style="8" bestFit="1" customWidth="1"/>
    <col min="3853" max="3853" width="14.109375" style="8" customWidth="1"/>
    <col min="3854" max="3854" width="7.5546875" style="8" bestFit="1" customWidth="1"/>
    <col min="3855" max="3855" width="11.5546875" style="8" bestFit="1" customWidth="1"/>
    <col min="3856" max="3856" width="10.88671875" style="8" bestFit="1" customWidth="1"/>
    <col min="3857" max="4091" width="9.109375" style="8"/>
    <col min="4092" max="4092" width="7.5546875" style="8" bestFit="1" customWidth="1"/>
    <col min="4093" max="4093" width="25.5546875" style="8" bestFit="1" customWidth="1"/>
    <col min="4094" max="4094" width="12.88671875" style="8" bestFit="1" customWidth="1"/>
    <col min="4095" max="4095" width="26.88671875" style="8" customWidth="1"/>
    <col min="4096" max="4096" width="18.5546875" style="8" bestFit="1" customWidth="1"/>
    <col min="4097" max="4097" width="26.109375" style="8" customWidth="1"/>
    <col min="4098" max="4098" width="71.44140625" style="8" bestFit="1" customWidth="1"/>
    <col min="4099" max="4099" width="8.5546875" style="8" bestFit="1" customWidth="1"/>
    <col min="4100" max="4100" width="12" style="8" customWidth="1"/>
    <col min="4101" max="4101" width="11.44140625" style="8" customWidth="1"/>
    <col min="4102" max="4102" width="6.5546875" style="8" bestFit="1" customWidth="1"/>
    <col min="4103" max="4103" width="10.5546875" style="8" bestFit="1" customWidth="1"/>
    <col min="4104" max="4104" width="102" style="8" bestFit="1" customWidth="1"/>
    <col min="4105" max="4105" width="11" style="8" bestFit="1" customWidth="1"/>
    <col min="4106" max="4106" width="9.5546875" style="8" bestFit="1" customWidth="1"/>
    <col min="4107" max="4107" width="6.5546875" style="8" bestFit="1" customWidth="1"/>
    <col min="4108" max="4108" width="10.5546875" style="8" bestFit="1" customWidth="1"/>
    <col min="4109" max="4109" width="14.109375" style="8" customWidth="1"/>
    <col min="4110" max="4110" width="7.5546875" style="8" bestFit="1" customWidth="1"/>
    <col min="4111" max="4111" width="11.5546875" style="8" bestFit="1" customWidth="1"/>
    <col min="4112" max="4112" width="10.88671875" style="8" bestFit="1" customWidth="1"/>
    <col min="4113" max="4347" width="9.109375" style="8"/>
    <col min="4348" max="4348" width="7.5546875" style="8" bestFit="1" customWidth="1"/>
    <col min="4349" max="4349" width="25.5546875" style="8" bestFit="1" customWidth="1"/>
    <col min="4350" max="4350" width="12.88671875" style="8" bestFit="1" customWidth="1"/>
    <col min="4351" max="4351" width="26.88671875" style="8" customWidth="1"/>
    <col min="4352" max="4352" width="18.5546875" style="8" bestFit="1" customWidth="1"/>
    <col min="4353" max="4353" width="26.109375" style="8" customWidth="1"/>
    <col min="4354" max="4354" width="71.44140625" style="8" bestFit="1" customWidth="1"/>
    <col min="4355" max="4355" width="8.5546875" style="8" bestFit="1" customWidth="1"/>
    <col min="4356" max="4356" width="12" style="8" customWidth="1"/>
    <col min="4357" max="4357" width="11.44140625" style="8" customWidth="1"/>
    <col min="4358" max="4358" width="6.5546875" style="8" bestFit="1" customWidth="1"/>
    <col min="4359" max="4359" width="10.5546875" style="8" bestFit="1" customWidth="1"/>
    <col min="4360" max="4360" width="102" style="8" bestFit="1" customWidth="1"/>
    <col min="4361" max="4361" width="11" style="8" bestFit="1" customWidth="1"/>
    <col min="4362" max="4362" width="9.5546875" style="8" bestFit="1" customWidth="1"/>
    <col min="4363" max="4363" width="6.5546875" style="8" bestFit="1" customWidth="1"/>
    <col min="4364" max="4364" width="10.5546875" style="8" bestFit="1" customWidth="1"/>
    <col min="4365" max="4365" width="14.109375" style="8" customWidth="1"/>
    <col min="4366" max="4366" width="7.5546875" style="8" bestFit="1" customWidth="1"/>
    <col min="4367" max="4367" width="11.5546875" style="8" bestFit="1" customWidth="1"/>
    <col min="4368" max="4368" width="10.88671875" style="8" bestFit="1" customWidth="1"/>
    <col min="4369" max="4603" width="9.109375" style="8"/>
    <col min="4604" max="4604" width="7.5546875" style="8" bestFit="1" customWidth="1"/>
    <col min="4605" max="4605" width="25.5546875" style="8" bestFit="1" customWidth="1"/>
    <col min="4606" max="4606" width="12.88671875" style="8" bestFit="1" customWidth="1"/>
    <col min="4607" max="4607" width="26.88671875" style="8" customWidth="1"/>
    <col min="4608" max="4608" width="18.5546875" style="8" bestFit="1" customWidth="1"/>
    <col min="4609" max="4609" width="26.109375" style="8" customWidth="1"/>
    <col min="4610" max="4610" width="71.44140625" style="8" bestFit="1" customWidth="1"/>
    <col min="4611" max="4611" width="8.5546875" style="8" bestFit="1" customWidth="1"/>
    <col min="4612" max="4612" width="12" style="8" customWidth="1"/>
    <col min="4613" max="4613" width="11.44140625" style="8" customWidth="1"/>
    <col min="4614" max="4614" width="6.5546875" style="8" bestFit="1" customWidth="1"/>
    <col min="4615" max="4615" width="10.5546875" style="8" bestFit="1" customWidth="1"/>
    <col min="4616" max="4616" width="102" style="8" bestFit="1" customWidth="1"/>
    <col min="4617" max="4617" width="11" style="8" bestFit="1" customWidth="1"/>
    <col min="4618" max="4618" width="9.5546875" style="8" bestFit="1" customWidth="1"/>
    <col min="4619" max="4619" width="6.5546875" style="8" bestFit="1" customWidth="1"/>
    <col min="4620" max="4620" width="10.5546875" style="8" bestFit="1" customWidth="1"/>
    <col min="4621" max="4621" width="14.109375" style="8" customWidth="1"/>
    <col min="4622" max="4622" width="7.5546875" style="8" bestFit="1" customWidth="1"/>
    <col min="4623" max="4623" width="11.5546875" style="8" bestFit="1" customWidth="1"/>
    <col min="4624" max="4624" width="10.88671875" style="8" bestFit="1" customWidth="1"/>
    <col min="4625" max="4859" width="9.109375" style="8"/>
    <col min="4860" max="4860" width="7.5546875" style="8" bestFit="1" customWidth="1"/>
    <col min="4861" max="4861" width="25.5546875" style="8" bestFit="1" customWidth="1"/>
    <col min="4862" max="4862" width="12.88671875" style="8" bestFit="1" customWidth="1"/>
    <col min="4863" max="4863" width="26.88671875" style="8" customWidth="1"/>
    <col min="4864" max="4864" width="18.5546875" style="8" bestFit="1" customWidth="1"/>
    <col min="4865" max="4865" width="26.109375" style="8" customWidth="1"/>
    <col min="4866" max="4866" width="71.44140625" style="8" bestFit="1" customWidth="1"/>
    <col min="4867" max="4867" width="8.5546875" style="8" bestFit="1" customWidth="1"/>
    <col min="4868" max="4868" width="12" style="8" customWidth="1"/>
    <col min="4869" max="4869" width="11.44140625" style="8" customWidth="1"/>
    <col min="4870" max="4870" width="6.5546875" style="8" bestFit="1" customWidth="1"/>
    <col min="4871" max="4871" width="10.5546875" style="8" bestFit="1" customWidth="1"/>
    <col min="4872" max="4872" width="102" style="8" bestFit="1" customWidth="1"/>
    <col min="4873" max="4873" width="11" style="8" bestFit="1" customWidth="1"/>
    <col min="4874" max="4874" width="9.5546875" style="8" bestFit="1" customWidth="1"/>
    <col min="4875" max="4875" width="6.5546875" style="8" bestFit="1" customWidth="1"/>
    <col min="4876" max="4876" width="10.5546875" style="8" bestFit="1" customWidth="1"/>
    <col min="4877" max="4877" width="14.109375" style="8" customWidth="1"/>
    <col min="4878" max="4878" width="7.5546875" style="8" bestFit="1" customWidth="1"/>
    <col min="4879" max="4879" width="11.5546875" style="8" bestFit="1" customWidth="1"/>
    <col min="4880" max="4880" width="10.88671875" style="8" bestFit="1" customWidth="1"/>
    <col min="4881" max="5115" width="9.109375" style="8"/>
    <col min="5116" max="5116" width="7.5546875" style="8" bestFit="1" customWidth="1"/>
    <col min="5117" max="5117" width="25.5546875" style="8" bestFit="1" customWidth="1"/>
    <col min="5118" max="5118" width="12.88671875" style="8" bestFit="1" customWidth="1"/>
    <col min="5119" max="5119" width="26.88671875" style="8" customWidth="1"/>
    <col min="5120" max="5120" width="18.5546875" style="8" bestFit="1" customWidth="1"/>
    <col min="5121" max="5121" width="26.109375" style="8" customWidth="1"/>
    <col min="5122" max="5122" width="71.44140625" style="8" bestFit="1" customWidth="1"/>
    <col min="5123" max="5123" width="8.5546875" style="8" bestFit="1" customWidth="1"/>
    <col min="5124" max="5124" width="12" style="8" customWidth="1"/>
    <col min="5125" max="5125" width="11.44140625" style="8" customWidth="1"/>
    <col min="5126" max="5126" width="6.5546875" style="8" bestFit="1" customWidth="1"/>
    <col min="5127" max="5127" width="10.5546875" style="8" bestFit="1" customWidth="1"/>
    <col min="5128" max="5128" width="102" style="8" bestFit="1" customWidth="1"/>
    <col min="5129" max="5129" width="11" style="8" bestFit="1" customWidth="1"/>
    <col min="5130" max="5130" width="9.5546875" style="8" bestFit="1" customWidth="1"/>
    <col min="5131" max="5131" width="6.5546875" style="8" bestFit="1" customWidth="1"/>
    <col min="5132" max="5132" width="10.5546875" style="8" bestFit="1" customWidth="1"/>
    <col min="5133" max="5133" width="14.109375" style="8" customWidth="1"/>
    <col min="5134" max="5134" width="7.5546875" style="8" bestFit="1" customWidth="1"/>
    <col min="5135" max="5135" width="11.5546875" style="8" bestFit="1" customWidth="1"/>
    <col min="5136" max="5136" width="10.88671875" style="8" bestFit="1" customWidth="1"/>
    <col min="5137" max="5371" width="9.109375" style="8"/>
    <col min="5372" max="5372" width="7.5546875" style="8" bestFit="1" customWidth="1"/>
    <col min="5373" max="5373" width="25.5546875" style="8" bestFit="1" customWidth="1"/>
    <col min="5374" max="5374" width="12.88671875" style="8" bestFit="1" customWidth="1"/>
    <col min="5375" max="5375" width="26.88671875" style="8" customWidth="1"/>
    <col min="5376" max="5376" width="18.5546875" style="8" bestFit="1" customWidth="1"/>
    <col min="5377" max="5377" width="26.109375" style="8" customWidth="1"/>
    <col min="5378" max="5378" width="71.44140625" style="8" bestFit="1" customWidth="1"/>
    <col min="5379" max="5379" width="8.5546875" style="8" bestFit="1" customWidth="1"/>
    <col min="5380" max="5380" width="12" style="8" customWidth="1"/>
    <col min="5381" max="5381" width="11.44140625" style="8" customWidth="1"/>
    <col min="5382" max="5382" width="6.5546875" style="8" bestFit="1" customWidth="1"/>
    <col min="5383" max="5383" width="10.5546875" style="8" bestFit="1" customWidth="1"/>
    <col min="5384" max="5384" width="102" style="8" bestFit="1" customWidth="1"/>
    <col min="5385" max="5385" width="11" style="8" bestFit="1" customWidth="1"/>
    <col min="5386" max="5386" width="9.5546875" style="8" bestFit="1" customWidth="1"/>
    <col min="5387" max="5387" width="6.5546875" style="8" bestFit="1" customWidth="1"/>
    <col min="5388" max="5388" width="10.5546875" style="8" bestFit="1" customWidth="1"/>
    <col min="5389" max="5389" width="14.109375" style="8" customWidth="1"/>
    <col min="5390" max="5390" width="7.5546875" style="8" bestFit="1" customWidth="1"/>
    <col min="5391" max="5391" width="11.5546875" style="8" bestFit="1" customWidth="1"/>
    <col min="5392" max="5392" width="10.88671875" style="8" bestFit="1" customWidth="1"/>
    <col min="5393" max="5627" width="9.109375" style="8"/>
    <col min="5628" max="5628" width="7.5546875" style="8" bestFit="1" customWidth="1"/>
    <col min="5629" max="5629" width="25.5546875" style="8" bestFit="1" customWidth="1"/>
    <col min="5630" max="5630" width="12.88671875" style="8" bestFit="1" customWidth="1"/>
    <col min="5631" max="5631" width="26.88671875" style="8" customWidth="1"/>
    <col min="5632" max="5632" width="18.5546875" style="8" bestFit="1" customWidth="1"/>
    <col min="5633" max="5633" width="26.109375" style="8" customWidth="1"/>
    <col min="5634" max="5634" width="71.44140625" style="8" bestFit="1" customWidth="1"/>
    <col min="5635" max="5635" width="8.5546875" style="8" bestFit="1" customWidth="1"/>
    <col min="5636" max="5636" width="12" style="8" customWidth="1"/>
    <col min="5637" max="5637" width="11.44140625" style="8" customWidth="1"/>
    <col min="5638" max="5638" width="6.5546875" style="8" bestFit="1" customWidth="1"/>
    <col min="5639" max="5639" width="10.5546875" style="8" bestFit="1" customWidth="1"/>
    <col min="5640" max="5640" width="102" style="8" bestFit="1" customWidth="1"/>
    <col min="5641" max="5641" width="11" style="8" bestFit="1" customWidth="1"/>
    <col min="5642" max="5642" width="9.5546875" style="8" bestFit="1" customWidth="1"/>
    <col min="5643" max="5643" width="6.5546875" style="8" bestFit="1" customWidth="1"/>
    <col min="5644" max="5644" width="10.5546875" style="8" bestFit="1" customWidth="1"/>
    <col min="5645" max="5645" width="14.109375" style="8" customWidth="1"/>
    <col min="5646" max="5646" width="7.5546875" style="8" bestFit="1" customWidth="1"/>
    <col min="5647" max="5647" width="11.5546875" style="8" bestFit="1" customWidth="1"/>
    <col min="5648" max="5648" width="10.88671875" style="8" bestFit="1" customWidth="1"/>
    <col min="5649" max="5883" width="9.109375" style="8"/>
    <col min="5884" max="5884" width="7.5546875" style="8" bestFit="1" customWidth="1"/>
    <col min="5885" max="5885" width="25.5546875" style="8" bestFit="1" customWidth="1"/>
    <col min="5886" max="5886" width="12.88671875" style="8" bestFit="1" customWidth="1"/>
    <col min="5887" max="5887" width="26.88671875" style="8" customWidth="1"/>
    <col min="5888" max="5888" width="18.5546875" style="8" bestFit="1" customWidth="1"/>
    <col min="5889" max="5889" width="26.109375" style="8" customWidth="1"/>
    <col min="5890" max="5890" width="71.44140625" style="8" bestFit="1" customWidth="1"/>
    <col min="5891" max="5891" width="8.5546875" style="8" bestFit="1" customWidth="1"/>
    <col min="5892" max="5892" width="12" style="8" customWidth="1"/>
    <col min="5893" max="5893" width="11.44140625" style="8" customWidth="1"/>
    <col min="5894" max="5894" width="6.5546875" style="8" bestFit="1" customWidth="1"/>
    <col min="5895" max="5895" width="10.5546875" style="8" bestFit="1" customWidth="1"/>
    <col min="5896" max="5896" width="102" style="8" bestFit="1" customWidth="1"/>
    <col min="5897" max="5897" width="11" style="8" bestFit="1" customWidth="1"/>
    <col min="5898" max="5898" width="9.5546875" style="8" bestFit="1" customWidth="1"/>
    <col min="5899" max="5899" width="6.5546875" style="8" bestFit="1" customWidth="1"/>
    <col min="5900" max="5900" width="10.5546875" style="8" bestFit="1" customWidth="1"/>
    <col min="5901" max="5901" width="14.109375" style="8" customWidth="1"/>
    <col min="5902" max="5902" width="7.5546875" style="8" bestFit="1" customWidth="1"/>
    <col min="5903" max="5903" width="11.5546875" style="8" bestFit="1" customWidth="1"/>
    <col min="5904" max="5904" width="10.88671875" style="8" bestFit="1" customWidth="1"/>
    <col min="5905" max="6139" width="9.109375" style="8"/>
    <col min="6140" max="6140" width="7.5546875" style="8" bestFit="1" customWidth="1"/>
    <col min="6141" max="6141" width="25.5546875" style="8" bestFit="1" customWidth="1"/>
    <col min="6142" max="6142" width="12.88671875" style="8" bestFit="1" customWidth="1"/>
    <col min="6143" max="6143" width="26.88671875" style="8" customWidth="1"/>
    <col min="6144" max="6144" width="18.5546875" style="8" bestFit="1" customWidth="1"/>
    <col min="6145" max="6145" width="26.109375" style="8" customWidth="1"/>
    <col min="6146" max="6146" width="71.44140625" style="8" bestFit="1" customWidth="1"/>
    <col min="6147" max="6147" width="8.5546875" style="8" bestFit="1" customWidth="1"/>
    <col min="6148" max="6148" width="12" style="8" customWidth="1"/>
    <col min="6149" max="6149" width="11.44140625" style="8" customWidth="1"/>
    <col min="6150" max="6150" width="6.5546875" style="8" bestFit="1" customWidth="1"/>
    <col min="6151" max="6151" width="10.5546875" style="8" bestFit="1" customWidth="1"/>
    <col min="6152" max="6152" width="102" style="8" bestFit="1" customWidth="1"/>
    <col min="6153" max="6153" width="11" style="8" bestFit="1" customWidth="1"/>
    <col min="6154" max="6154" width="9.5546875" style="8" bestFit="1" customWidth="1"/>
    <col min="6155" max="6155" width="6.5546875" style="8" bestFit="1" customWidth="1"/>
    <col min="6156" max="6156" width="10.5546875" style="8" bestFit="1" customWidth="1"/>
    <col min="6157" max="6157" width="14.109375" style="8" customWidth="1"/>
    <col min="6158" max="6158" width="7.5546875" style="8" bestFit="1" customWidth="1"/>
    <col min="6159" max="6159" width="11.5546875" style="8" bestFit="1" customWidth="1"/>
    <col min="6160" max="6160" width="10.88671875" style="8" bestFit="1" customWidth="1"/>
    <col min="6161" max="6395" width="9.109375" style="8"/>
    <col min="6396" max="6396" width="7.5546875" style="8" bestFit="1" customWidth="1"/>
    <col min="6397" max="6397" width="25.5546875" style="8" bestFit="1" customWidth="1"/>
    <col min="6398" max="6398" width="12.88671875" style="8" bestFit="1" customWidth="1"/>
    <col min="6399" max="6399" width="26.88671875" style="8" customWidth="1"/>
    <col min="6400" max="6400" width="18.5546875" style="8" bestFit="1" customWidth="1"/>
    <col min="6401" max="6401" width="26.109375" style="8" customWidth="1"/>
    <col min="6402" max="6402" width="71.44140625" style="8" bestFit="1" customWidth="1"/>
    <col min="6403" max="6403" width="8.5546875" style="8" bestFit="1" customWidth="1"/>
    <col min="6404" max="6404" width="12" style="8" customWidth="1"/>
    <col min="6405" max="6405" width="11.44140625" style="8" customWidth="1"/>
    <col min="6406" max="6406" width="6.5546875" style="8" bestFit="1" customWidth="1"/>
    <col min="6407" max="6407" width="10.5546875" style="8" bestFit="1" customWidth="1"/>
    <col min="6408" max="6408" width="102" style="8" bestFit="1" customWidth="1"/>
    <col min="6409" max="6409" width="11" style="8" bestFit="1" customWidth="1"/>
    <col min="6410" max="6410" width="9.5546875" style="8" bestFit="1" customWidth="1"/>
    <col min="6411" max="6411" width="6.5546875" style="8" bestFit="1" customWidth="1"/>
    <col min="6412" max="6412" width="10.5546875" style="8" bestFit="1" customWidth="1"/>
    <col min="6413" max="6413" width="14.109375" style="8" customWidth="1"/>
    <col min="6414" max="6414" width="7.5546875" style="8" bestFit="1" customWidth="1"/>
    <col min="6415" max="6415" width="11.5546875" style="8" bestFit="1" customWidth="1"/>
    <col min="6416" max="6416" width="10.88671875" style="8" bestFit="1" customWidth="1"/>
    <col min="6417" max="6651" width="9.109375" style="8"/>
    <col min="6652" max="6652" width="7.5546875" style="8" bestFit="1" customWidth="1"/>
    <col min="6653" max="6653" width="25.5546875" style="8" bestFit="1" customWidth="1"/>
    <col min="6654" max="6654" width="12.88671875" style="8" bestFit="1" customWidth="1"/>
    <col min="6655" max="6655" width="26.88671875" style="8" customWidth="1"/>
    <col min="6656" max="6656" width="18.5546875" style="8" bestFit="1" customWidth="1"/>
    <col min="6657" max="6657" width="26.109375" style="8" customWidth="1"/>
    <col min="6658" max="6658" width="71.44140625" style="8" bestFit="1" customWidth="1"/>
    <col min="6659" max="6659" width="8.5546875" style="8" bestFit="1" customWidth="1"/>
    <col min="6660" max="6660" width="12" style="8" customWidth="1"/>
    <col min="6661" max="6661" width="11.44140625" style="8" customWidth="1"/>
    <col min="6662" max="6662" width="6.5546875" style="8" bestFit="1" customWidth="1"/>
    <col min="6663" max="6663" width="10.5546875" style="8" bestFit="1" customWidth="1"/>
    <col min="6664" max="6664" width="102" style="8" bestFit="1" customWidth="1"/>
    <col min="6665" max="6665" width="11" style="8" bestFit="1" customWidth="1"/>
    <col min="6666" max="6666" width="9.5546875" style="8" bestFit="1" customWidth="1"/>
    <col min="6667" max="6667" width="6.5546875" style="8" bestFit="1" customWidth="1"/>
    <col min="6668" max="6668" width="10.5546875" style="8" bestFit="1" customWidth="1"/>
    <col min="6669" max="6669" width="14.109375" style="8" customWidth="1"/>
    <col min="6670" max="6670" width="7.5546875" style="8" bestFit="1" customWidth="1"/>
    <col min="6671" max="6671" width="11.5546875" style="8" bestFit="1" customWidth="1"/>
    <col min="6672" max="6672" width="10.88671875" style="8" bestFit="1" customWidth="1"/>
    <col min="6673" max="6907" width="9.109375" style="8"/>
    <col min="6908" max="6908" width="7.5546875" style="8" bestFit="1" customWidth="1"/>
    <col min="6909" max="6909" width="25.5546875" style="8" bestFit="1" customWidth="1"/>
    <col min="6910" max="6910" width="12.88671875" style="8" bestFit="1" customWidth="1"/>
    <col min="6911" max="6911" width="26.88671875" style="8" customWidth="1"/>
    <col min="6912" max="6912" width="18.5546875" style="8" bestFit="1" customWidth="1"/>
    <col min="6913" max="6913" width="26.109375" style="8" customWidth="1"/>
    <col min="6914" max="6914" width="71.44140625" style="8" bestFit="1" customWidth="1"/>
    <col min="6915" max="6915" width="8.5546875" style="8" bestFit="1" customWidth="1"/>
    <col min="6916" max="6916" width="12" style="8" customWidth="1"/>
    <col min="6917" max="6917" width="11.44140625" style="8" customWidth="1"/>
    <col min="6918" max="6918" width="6.5546875" style="8" bestFit="1" customWidth="1"/>
    <col min="6919" max="6919" width="10.5546875" style="8" bestFit="1" customWidth="1"/>
    <col min="6920" max="6920" width="102" style="8" bestFit="1" customWidth="1"/>
    <col min="6921" max="6921" width="11" style="8" bestFit="1" customWidth="1"/>
    <col min="6922" max="6922" width="9.5546875" style="8" bestFit="1" customWidth="1"/>
    <col min="6923" max="6923" width="6.5546875" style="8" bestFit="1" customWidth="1"/>
    <col min="6924" max="6924" width="10.5546875" style="8" bestFit="1" customWidth="1"/>
    <col min="6925" max="6925" width="14.109375" style="8" customWidth="1"/>
    <col min="6926" max="6926" width="7.5546875" style="8" bestFit="1" customWidth="1"/>
    <col min="6927" max="6927" width="11.5546875" style="8" bestFit="1" customWidth="1"/>
    <col min="6928" max="6928" width="10.88671875" style="8" bestFit="1" customWidth="1"/>
    <col min="6929" max="7163" width="9.109375" style="8"/>
    <col min="7164" max="7164" width="7.5546875" style="8" bestFit="1" customWidth="1"/>
    <col min="7165" max="7165" width="25.5546875" style="8" bestFit="1" customWidth="1"/>
    <col min="7166" max="7166" width="12.88671875" style="8" bestFit="1" customWidth="1"/>
    <col min="7167" max="7167" width="26.88671875" style="8" customWidth="1"/>
    <col min="7168" max="7168" width="18.5546875" style="8" bestFit="1" customWidth="1"/>
    <col min="7169" max="7169" width="26.109375" style="8" customWidth="1"/>
    <col min="7170" max="7170" width="71.44140625" style="8" bestFit="1" customWidth="1"/>
    <col min="7171" max="7171" width="8.5546875" style="8" bestFit="1" customWidth="1"/>
    <col min="7172" max="7172" width="12" style="8" customWidth="1"/>
    <col min="7173" max="7173" width="11.44140625" style="8" customWidth="1"/>
    <col min="7174" max="7174" width="6.5546875" style="8" bestFit="1" customWidth="1"/>
    <col min="7175" max="7175" width="10.5546875" style="8" bestFit="1" customWidth="1"/>
    <col min="7176" max="7176" width="102" style="8" bestFit="1" customWidth="1"/>
    <col min="7177" max="7177" width="11" style="8" bestFit="1" customWidth="1"/>
    <col min="7178" max="7178" width="9.5546875" style="8" bestFit="1" customWidth="1"/>
    <col min="7179" max="7179" width="6.5546875" style="8" bestFit="1" customWidth="1"/>
    <col min="7180" max="7180" width="10.5546875" style="8" bestFit="1" customWidth="1"/>
    <col min="7181" max="7181" width="14.109375" style="8" customWidth="1"/>
    <col min="7182" max="7182" width="7.5546875" style="8" bestFit="1" customWidth="1"/>
    <col min="7183" max="7183" width="11.5546875" style="8" bestFit="1" customWidth="1"/>
    <col min="7184" max="7184" width="10.88671875" style="8" bestFit="1" customWidth="1"/>
    <col min="7185" max="7419" width="9.109375" style="8"/>
    <col min="7420" max="7420" width="7.5546875" style="8" bestFit="1" customWidth="1"/>
    <col min="7421" max="7421" width="25.5546875" style="8" bestFit="1" customWidth="1"/>
    <col min="7422" max="7422" width="12.88671875" style="8" bestFit="1" customWidth="1"/>
    <col min="7423" max="7423" width="26.88671875" style="8" customWidth="1"/>
    <col min="7424" max="7424" width="18.5546875" style="8" bestFit="1" customWidth="1"/>
    <col min="7425" max="7425" width="26.109375" style="8" customWidth="1"/>
    <col min="7426" max="7426" width="71.44140625" style="8" bestFit="1" customWidth="1"/>
    <col min="7427" max="7427" width="8.5546875" style="8" bestFit="1" customWidth="1"/>
    <col min="7428" max="7428" width="12" style="8" customWidth="1"/>
    <col min="7429" max="7429" width="11.44140625" style="8" customWidth="1"/>
    <col min="7430" max="7430" width="6.5546875" style="8" bestFit="1" customWidth="1"/>
    <col min="7431" max="7431" width="10.5546875" style="8" bestFit="1" customWidth="1"/>
    <col min="7432" max="7432" width="102" style="8" bestFit="1" customWidth="1"/>
    <col min="7433" max="7433" width="11" style="8" bestFit="1" customWidth="1"/>
    <col min="7434" max="7434" width="9.5546875" style="8" bestFit="1" customWidth="1"/>
    <col min="7435" max="7435" width="6.5546875" style="8" bestFit="1" customWidth="1"/>
    <col min="7436" max="7436" width="10.5546875" style="8" bestFit="1" customWidth="1"/>
    <col min="7437" max="7437" width="14.109375" style="8" customWidth="1"/>
    <col min="7438" max="7438" width="7.5546875" style="8" bestFit="1" customWidth="1"/>
    <col min="7439" max="7439" width="11.5546875" style="8" bestFit="1" customWidth="1"/>
    <col min="7440" max="7440" width="10.88671875" style="8" bestFit="1" customWidth="1"/>
    <col min="7441" max="7675" width="9.109375" style="8"/>
    <col min="7676" max="7676" width="7.5546875" style="8" bestFit="1" customWidth="1"/>
    <col min="7677" max="7677" width="25.5546875" style="8" bestFit="1" customWidth="1"/>
    <col min="7678" max="7678" width="12.88671875" style="8" bestFit="1" customWidth="1"/>
    <col min="7679" max="7679" width="26.88671875" style="8" customWidth="1"/>
    <col min="7680" max="7680" width="18.5546875" style="8" bestFit="1" customWidth="1"/>
    <col min="7681" max="7681" width="26.109375" style="8" customWidth="1"/>
    <col min="7682" max="7682" width="71.44140625" style="8" bestFit="1" customWidth="1"/>
    <col min="7683" max="7683" width="8.5546875" style="8" bestFit="1" customWidth="1"/>
    <col min="7684" max="7684" width="12" style="8" customWidth="1"/>
    <col min="7685" max="7685" width="11.44140625" style="8" customWidth="1"/>
    <col min="7686" max="7686" width="6.5546875" style="8" bestFit="1" customWidth="1"/>
    <col min="7687" max="7687" width="10.5546875" style="8" bestFit="1" customWidth="1"/>
    <col min="7688" max="7688" width="102" style="8" bestFit="1" customWidth="1"/>
    <col min="7689" max="7689" width="11" style="8" bestFit="1" customWidth="1"/>
    <col min="7690" max="7690" width="9.5546875" style="8" bestFit="1" customWidth="1"/>
    <col min="7691" max="7691" width="6.5546875" style="8" bestFit="1" customWidth="1"/>
    <col min="7692" max="7692" width="10.5546875" style="8" bestFit="1" customWidth="1"/>
    <col min="7693" max="7693" width="14.109375" style="8" customWidth="1"/>
    <col min="7694" max="7694" width="7.5546875" style="8" bestFit="1" customWidth="1"/>
    <col min="7695" max="7695" width="11.5546875" style="8" bestFit="1" customWidth="1"/>
    <col min="7696" max="7696" width="10.88671875" style="8" bestFit="1" customWidth="1"/>
    <col min="7697" max="7931" width="9.109375" style="8"/>
    <col min="7932" max="7932" width="7.5546875" style="8" bestFit="1" customWidth="1"/>
    <col min="7933" max="7933" width="25.5546875" style="8" bestFit="1" customWidth="1"/>
    <col min="7934" max="7934" width="12.88671875" style="8" bestFit="1" customWidth="1"/>
    <col min="7935" max="7935" width="26.88671875" style="8" customWidth="1"/>
    <col min="7936" max="7936" width="18.5546875" style="8" bestFit="1" customWidth="1"/>
    <col min="7937" max="7937" width="26.109375" style="8" customWidth="1"/>
    <col min="7938" max="7938" width="71.44140625" style="8" bestFit="1" customWidth="1"/>
    <col min="7939" max="7939" width="8.5546875" style="8" bestFit="1" customWidth="1"/>
    <col min="7940" max="7940" width="12" style="8" customWidth="1"/>
    <col min="7941" max="7941" width="11.44140625" style="8" customWidth="1"/>
    <col min="7942" max="7942" width="6.5546875" style="8" bestFit="1" customWidth="1"/>
    <col min="7943" max="7943" width="10.5546875" style="8" bestFit="1" customWidth="1"/>
    <col min="7944" max="7944" width="102" style="8" bestFit="1" customWidth="1"/>
    <col min="7945" max="7945" width="11" style="8" bestFit="1" customWidth="1"/>
    <col min="7946" max="7946" width="9.5546875" style="8" bestFit="1" customWidth="1"/>
    <col min="7947" max="7947" width="6.5546875" style="8" bestFit="1" customWidth="1"/>
    <col min="7948" max="7948" width="10.5546875" style="8" bestFit="1" customWidth="1"/>
    <col min="7949" max="7949" width="14.109375" style="8" customWidth="1"/>
    <col min="7950" max="7950" width="7.5546875" style="8" bestFit="1" customWidth="1"/>
    <col min="7951" max="7951" width="11.5546875" style="8" bestFit="1" customWidth="1"/>
    <col min="7952" max="7952" width="10.88671875" style="8" bestFit="1" customWidth="1"/>
    <col min="7953" max="8187" width="9.109375" style="8"/>
    <col min="8188" max="8188" width="7.5546875" style="8" bestFit="1" customWidth="1"/>
    <col min="8189" max="8189" width="25.5546875" style="8" bestFit="1" customWidth="1"/>
    <col min="8190" max="8190" width="12.88671875" style="8" bestFit="1" customWidth="1"/>
    <col min="8191" max="8191" width="26.88671875" style="8" customWidth="1"/>
    <col min="8192" max="8192" width="18.5546875" style="8" bestFit="1" customWidth="1"/>
    <col min="8193" max="8193" width="26.109375" style="8" customWidth="1"/>
    <col min="8194" max="8194" width="71.44140625" style="8" bestFit="1" customWidth="1"/>
    <col min="8195" max="8195" width="8.5546875" style="8" bestFit="1" customWidth="1"/>
    <col min="8196" max="8196" width="12" style="8" customWidth="1"/>
    <col min="8197" max="8197" width="11.44140625" style="8" customWidth="1"/>
    <col min="8198" max="8198" width="6.5546875" style="8" bestFit="1" customWidth="1"/>
    <col min="8199" max="8199" width="10.5546875" style="8" bestFit="1" customWidth="1"/>
    <col min="8200" max="8200" width="102" style="8" bestFit="1" customWidth="1"/>
    <col min="8201" max="8201" width="11" style="8" bestFit="1" customWidth="1"/>
    <col min="8202" max="8202" width="9.5546875" style="8" bestFit="1" customWidth="1"/>
    <col min="8203" max="8203" width="6.5546875" style="8" bestFit="1" customWidth="1"/>
    <col min="8204" max="8204" width="10.5546875" style="8" bestFit="1" customWidth="1"/>
    <col min="8205" max="8205" width="14.109375" style="8" customWidth="1"/>
    <col min="8206" max="8206" width="7.5546875" style="8" bestFit="1" customWidth="1"/>
    <col min="8207" max="8207" width="11.5546875" style="8" bestFit="1" customWidth="1"/>
    <col min="8208" max="8208" width="10.88671875" style="8" bestFit="1" customWidth="1"/>
    <col min="8209" max="8443" width="9.109375" style="8"/>
    <col min="8444" max="8444" width="7.5546875" style="8" bestFit="1" customWidth="1"/>
    <col min="8445" max="8445" width="25.5546875" style="8" bestFit="1" customWidth="1"/>
    <col min="8446" max="8446" width="12.88671875" style="8" bestFit="1" customWidth="1"/>
    <col min="8447" max="8447" width="26.88671875" style="8" customWidth="1"/>
    <col min="8448" max="8448" width="18.5546875" style="8" bestFit="1" customWidth="1"/>
    <col min="8449" max="8449" width="26.109375" style="8" customWidth="1"/>
    <col min="8450" max="8450" width="71.44140625" style="8" bestFit="1" customWidth="1"/>
    <col min="8451" max="8451" width="8.5546875" style="8" bestFit="1" customWidth="1"/>
    <col min="8452" max="8452" width="12" style="8" customWidth="1"/>
    <col min="8453" max="8453" width="11.44140625" style="8" customWidth="1"/>
    <col min="8454" max="8454" width="6.5546875" style="8" bestFit="1" customWidth="1"/>
    <col min="8455" max="8455" width="10.5546875" style="8" bestFit="1" customWidth="1"/>
    <col min="8456" max="8456" width="102" style="8" bestFit="1" customWidth="1"/>
    <col min="8457" max="8457" width="11" style="8" bestFit="1" customWidth="1"/>
    <col min="8458" max="8458" width="9.5546875" style="8" bestFit="1" customWidth="1"/>
    <col min="8459" max="8459" width="6.5546875" style="8" bestFit="1" customWidth="1"/>
    <col min="8460" max="8460" width="10.5546875" style="8" bestFit="1" customWidth="1"/>
    <col min="8461" max="8461" width="14.109375" style="8" customWidth="1"/>
    <col min="8462" max="8462" width="7.5546875" style="8" bestFit="1" customWidth="1"/>
    <col min="8463" max="8463" width="11.5546875" style="8" bestFit="1" customWidth="1"/>
    <col min="8464" max="8464" width="10.88671875" style="8" bestFit="1" customWidth="1"/>
    <col min="8465" max="8699" width="9.109375" style="8"/>
    <col min="8700" max="8700" width="7.5546875" style="8" bestFit="1" customWidth="1"/>
    <col min="8701" max="8701" width="25.5546875" style="8" bestFit="1" customWidth="1"/>
    <col min="8702" max="8702" width="12.88671875" style="8" bestFit="1" customWidth="1"/>
    <col min="8703" max="8703" width="26.88671875" style="8" customWidth="1"/>
    <col min="8704" max="8704" width="18.5546875" style="8" bestFit="1" customWidth="1"/>
    <col min="8705" max="8705" width="26.109375" style="8" customWidth="1"/>
    <col min="8706" max="8706" width="71.44140625" style="8" bestFit="1" customWidth="1"/>
    <col min="8707" max="8707" width="8.5546875" style="8" bestFit="1" customWidth="1"/>
    <col min="8708" max="8708" width="12" style="8" customWidth="1"/>
    <col min="8709" max="8709" width="11.44140625" style="8" customWidth="1"/>
    <col min="8710" max="8710" width="6.5546875" style="8" bestFit="1" customWidth="1"/>
    <col min="8711" max="8711" width="10.5546875" style="8" bestFit="1" customWidth="1"/>
    <col min="8712" max="8712" width="102" style="8" bestFit="1" customWidth="1"/>
    <col min="8713" max="8713" width="11" style="8" bestFit="1" customWidth="1"/>
    <col min="8714" max="8714" width="9.5546875" style="8" bestFit="1" customWidth="1"/>
    <col min="8715" max="8715" width="6.5546875" style="8" bestFit="1" customWidth="1"/>
    <col min="8716" max="8716" width="10.5546875" style="8" bestFit="1" customWidth="1"/>
    <col min="8717" max="8717" width="14.109375" style="8" customWidth="1"/>
    <col min="8718" max="8718" width="7.5546875" style="8" bestFit="1" customWidth="1"/>
    <col min="8719" max="8719" width="11.5546875" style="8" bestFit="1" customWidth="1"/>
    <col min="8720" max="8720" width="10.88671875" style="8" bestFit="1" customWidth="1"/>
    <col min="8721" max="8955" width="9.109375" style="8"/>
    <col min="8956" max="8956" width="7.5546875" style="8" bestFit="1" customWidth="1"/>
    <col min="8957" max="8957" width="25.5546875" style="8" bestFit="1" customWidth="1"/>
    <col min="8958" max="8958" width="12.88671875" style="8" bestFit="1" customWidth="1"/>
    <col min="8959" max="8959" width="26.88671875" style="8" customWidth="1"/>
    <col min="8960" max="8960" width="18.5546875" style="8" bestFit="1" customWidth="1"/>
    <col min="8961" max="8961" width="26.109375" style="8" customWidth="1"/>
    <col min="8962" max="8962" width="71.44140625" style="8" bestFit="1" customWidth="1"/>
    <col min="8963" max="8963" width="8.5546875" style="8" bestFit="1" customWidth="1"/>
    <col min="8964" max="8964" width="12" style="8" customWidth="1"/>
    <col min="8965" max="8965" width="11.44140625" style="8" customWidth="1"/>
    <col min="8966" max="8966" width="6.5546875" style="8" bestFit="1" customWidth="1"/>
    <col min="8967" max="8967" width="10.5546875" style="8" bestFit="1" customWidth="1"/>
    <col min="8968" max="8968" width="102" style="8" bestFit="1" customWidth="1"/>
    <col min="8969" max="8969" width="11" style="8" bestFit="1" customWidth="1"/>
    <col min="8970" max="8970" width="9.5546875" style="8" bestFit="1" customWidth="1"/>
    <col min="8971" max="8971" width="6.5546875" style="8" bestFit="1" customWidth="1"/>
    <col min="8972" max="8972" width="10.5546875" style="8" bestFit="1" customWidth="1"/>
    <col min="8973" max="8973" width="14.109375" style="8" customWidth="1"/>
    <col min="8974" max="8974" width="7.5546875" style="8" bestFit="1" customWidth="1"/>
    <col min="8975" max="8975" width="11.5546875" style="8" bestFit="1" customWidth="1"/>
    <col min="8976" max="8976" width="10.88671875" style="8" bestFit="1" customWidth="1"/>
    <col min="8977" max="9211" width="9.109375" style="8"/>
    <col min="9212" max="9212" width="7.5546875" style="8" bestFit="1" customWidth="1"/>
    <col min="9213" max="9213" width="25.5546875" style="8" bestFit="1" customWidth="1"/>
    <col min="9214" max="9214" width="12.88671875" style="8" bestFit="1" customWidth="1"/>
    <col min="9215" max="9215" width="26.88671875" style="8" customWidth="1"/>
    <col min="9216" max="9216" width="18.5546875" style="8" bestFit="1" customWidth="1"/>
    <col min="9217" max="9217" width="26.109375" style="8" customWidth="1"/>
    <col min="9218" max="9218" width="71.44140625" style="8" bestFit="1" customWidth="1"/>
    <col min="9219" max="9219" width="8.5546875" style="8" bestFit="1" customWidth="1"/>
    <col min="9220" max="9220" width="12" style="8" customWidth="1"/>
    <col min="9221" max="9221" width="11.44140625" style="8" customWidth="1"/>
    <col min="9222" max="9222" width="6.5546875" style="8" bestFit="1" customWidth="1"/>
    <col min="9223" max="9223" width="10.5546875" style="8" bestFit="1" customWidth="1"/>
    <col min="9224" max="9224" width="102" style="8" bestFit="1" customWidth="1"/>
    <col min="9225" max="9225" width="11" style="8" bestFit="1" customWidth="1"/>
    <col min="9226" max="9226" width="9.5546875" style="8" bestFit="1" customWidth="1"/>
    <col min="9227" max="9227" width="6.5546875" style="8" bestFit="1" customWidth="1"/>
    <col min="9228" max="9228" width="10.5546875" style="8" bestFit="1" customWidth="1"/>
    <col min="9229" max="9229" width="14.109375" style="8" customWidth="1"/>
    <col min="9230" max="9230" width="7.5546875" style="8" bestFit="1" customWidth="1"/>
    <col min="9231" max="9231" width="11.5546875" style="8" bestFit="1" customWidth="1"/>
    <col min="9232" max="9232" width="10.88671875" style="8" bestFit="1" customWidth="1"/>
    <col min="9233" max="9467" width="9.109375" style="8"/>
    <col min="9468" max="9468" width="7.5546875" style="8" bestFit="1" customWidth="1"/>
    <col min="9469" max="9469" width="25.5546875" style="8" bestFit="1" customWidth="1"/>
    <col min="9470" max="9470" width="12.88671875" style="8" bestFit="1" customWidth="1"/>
    <col min="9471" max="9471" width="26.88671875" style="8" customWidth="1"/>
    <col min="9472" max="9472" width="18.5546875" style="8" bestFit="1" customWidth="1"/>
    <col min="9473" max="9473" width="26.109375" style="8" customWidth="1"/>
    <col min="9474" max="9474" width="71.44140625" style="8" bestFit="1" customWidth="1"/>
    <col min="9475" max="9475" width="8.5546875" style="8" bestFit="1" customWidth="1"/>
    <col min="9476" max="9476" width="12" style="8" customWidth="1"/>
    <col min="9477" max="9477" width="11.44140625" style="8" customWidth="1"/>
    <col min="9478" max="9478" width="6.5546875" style="8" bestFit="1" customWidth="1"/>
    <col min="9479" max="9479" width="10.5546875" style="8" bestFit="1" customWidth="1"/>
    <col min="9480" max="9480" width="102" style="8" bestFit="1" customWidth="1"/>
    <col min="9481" max="9481" width="11" style="8" bestFit="1" customWidth="1"/>
    <col min="9482" max="9482" width="9.5546875" style="8" bestFit="1" customWidth="1"/>
    <col min="9483" max="9483" width="6.5546875" style="8" bestFit="1" customWidth="1"/>
    <col min="9484" max="9484" width="10.5546875" style="8" bestFit="1" customWidth="1"/>
    <col min="9485" max="9485" width="14.109375" style="8" customWidth="1"/>
    <col min="9486" max="9486" width="7.5546875" style="8" bestFit="1" customWidth="1"/>
    <col min="9487" max="9487" width="11.5546875" style="8" bestFit="1" customWidth="1"/>
    <col min="9488" max="9488" width="10.88671875" style="8" bestFit="1" customWidth="1"/>
    <col min="9489" max="9723" width="9.109375" style="8"/>
    <col min="9724" max="9724" width="7.5546875" style="8" bestFit="1" customWidth="1"/>
    <col min="9725" max="9725" width="25.5546875" style="8" bestFit="1" customWidth="1"/>
    <col min="9726" max="9726" width="12.88671875" style="8" bestFit="1" customWidth="1"/>
    <col min="9727" max="9727" width="26.88671875" style="8" customWidth="1"/>
    <col min="9728" max="9728" width="18.5546875" style="8" bestFit="1" customWidth="1"/>
    <col min="9729" max="9729" width="26.109375" style="8" customWidth="1"/>
    <col min="9730" max="9730" width="71.44140625" style="8" bestFit="1" customWidth="1"/>
    <col min="9731" max="9731" width="8.5546875" style="8" bestFit="1" customWidth="1"/>
    <col min="9732" max="9732" width="12" style="8" customWidth="1"/>
    <col min="9733" max="9733" width="11.44140625" style="8" customWidth="1"/>
    <col min="9734" max="9734" width="6.5546875" style="8" bestFit="1" customWidth="1"/>
    <col min="9735" max="9735" width="10.5546875" style="8" bestFit="1" customWidth="1"/>
    <col min="9736" max="9736" width="102" style="8" bestFit="1" customWidth="1"/>
    <col min="9737" max="9737" width="11" style="8" bestFit="1" customWidth="1"/>
    <col min="9738" max="9738" width="9.5546875" style="8" bestFit="1" customWidth="1"/>
    <col min="9739" max="9739" width="6.5546875" style="8" bestFit="1" customWidth="1"/>
    <col min="9740" max="9740" width="10.5546875" style="8" bestFit="1" customWidth="1"/>
    <col min="9741" max="9741" width="14.109375" style="8" customWidth="1"/>
    <col min="9742" max="9742" width="7.5546875" style="8" bestFit="1" customWidth="1"/>
    <col min="9743" max="9743" width="11.5546875" style="8" bestFit="1" customWidth="1"/>
    <col min="9744" max="9744" width="10.88671875" style="8" bestFit="1" customWidth="1"/>
    <col min="9745" max="9979" width="9.109375" style="8"/>
    <col min="9980" max="9980" width="7.5546875" style="8" bestFit="1" customWidth="1"/>
    <col min="9981" max="9981" width="25.5546875" style="8" bestFit="1" customWidth="1"/>
    <col min="9982" max="9982" width="12.88671875" style="8" bestFit="1" customWidth="1"/>
    <col min="9983" max="9983" width="26.88671875" style="8" customWidth="1"/>
    <col min="9984" max="9984" width="18.5546875" style="8" bestFit="1" customWidth="1"/>
    <col min="9985" max="9985" width="26.109375" style="8" customWidth="1"/>
    <col min="9986" max="9986" width="71.44140625" style="8" bestFit="1" customWidth="1"/>
    <col min="9987" max="9987" width="8.5546875" style="8" bestFit="1" customWidth="1"/>
    <col min="9988" max="9988" width="12" style="8" customWidth="1"/>
    <col min="9989" max="9989" width="11.44140625" style="8" customWidth="1"/>
    <col min="9990" max="9990" width="6.5546875" style="8" bestFit="1" customWidth="1"/>
    <col min="9991" max="9991" width="10.5546875" style="8" bestFit="1" customWidth="1"/>
    <col min="9992" max="9992" width="102" style="8" bestFit="1" customWidth="1"/>
    <col min="9993" max="9993" width="11" style="8" bestFit="1" customWidth="1"/>
    <col min="9994" max="9994" width="9.5546875" style="8" bestFit="1" customWidth="1"/>
    <col min="9995" max="9995" width="6.5546875" style="8" bestFit="1" customWidth="1"/>
    <col min="9996" max="9996" width="10.5546875" style="8" bestFit="1" customWidth="1"/>
    <col min="9997" max="9997" width="14.109375" style="8" customWidth="1"/>
    <col min="9998" max="9998" width="7.5546875" style="8" bestFit="1" customWidth="1"/>
    <col min="9999" max="9999" width="11.5546875" style="8" bestFit="1" customWidth="1"/>
    <col min="10000" max="10000" width="10.88671875" style="8" bestFit="1" customWidth="1"/>
    <col min="10001" max="10235" width="9.109375" style="8"/>
    <col min="10236" max="10236" width="7.5546875" style="8" bestFit="1" customWidth="1"/>
    <col min="10237" max="10237" width="25.5546875" style="8" bestFit="1" customWidth="1"/>
    <col min="10238" max="10238" width="12.88671875" style="8" bestFit="1" customWidth="1"/>
    <col min="10239" max="10239" width="26.88671875" style="8" customWidth="1"/>
    <col min="10240" max="10240" width="18.5546875" style="8" bestFit="1" customWidth="1"/>
    <col min="10241" max="10241" width="26.109375" style="8" customWidth="1"/>
    <col min="10242" max="10242" width="71.44140625" style="8" bestFit="1" customWidth="1"/>
    <col min="10243" max="10243" width="8.5546875" style="8" bestFit="1" customWidth="1"/>
    <col min="10244" max="10244" width="12" style="8" customWidth="1"/>
    <col min="10245" max="10245" width="11.44140625" style="8" customWidth="1"/>
    <col min="10246" max="10246" width="6.5546875" style="8" bestFit="1" customWidth="1"/>
    <col min="10247" max="10247" width="10.5546875" style="8" bestFit="1" customWidth="1"/>
    <col min="10248" max="10248" width="102" style="8" bestFit="1" customWidth="1"/>
    <col min="10249" max="10249" width="11" style="8" bestFit="1" customWidth="1"/>
    <col min="10250" max="10250" width="9.5546875" style="8" bestFit="1" customWidth="1"/>
    <col min="10251" max="10251" width="6.5546875" style="8" bestFit="1" customWidth="1"/>
    <col min="10252" max="10252" width="10.5546875" style="8" bestFit="1" customWidth="1"/>
    <col min="10253" max="10253" width="14.109375" style="8" customWidth="1"/>
    <col min="10254" max="10254" width="7.5546875" style="8" bestFit="1" customWidth="1"/>
    <col min="10255" max="10255" width="11.5546875" style="8" bestFit="1" customWidth="1"/>
    <col min="10256" max="10256" width="10.88671875" style="8" bestFit="1" customWidth="1"/>
    <col min="10257" max="10491" width="9.109375" style="8"/>
    <col min="10492" max="10492" width="7.5546875" style="8" bestFit="1" customWidth="1"/>
    <col min="10493" max="10493" width="25.5546875" style="8" bestFit="1" customWidth="1"/>
    <col min="10494" max="10494" width="12.88671875" style="8" bestFit="1" customWidth="1"/>
    <col min="10495" max="10495" width="26.88671875" style="8" customWidth="1"/>
    <col min="10496" max="10496" width="18.5546875" style="8" bestFit="1" customWidth="1"/>
    <col min="10497" max="10497" width="26.109375" style="8" customWidth="1"/>
    <col min="10498" max="10498" width="71.44140625" style="8" bestFit="1" customWidth="1"/>
    <col min="10499" max="10499" width="8.5546875" style="8" bestFit="1" customWidth="1"/>
    <col min="10500" max="10500" width="12" style="8" customWidth="1"/>
    <col min="10501" max="10501" width="11.44140625" style="8" customWidth="1"/>
    <col min="10502" max="10502" width="6.5546875" style="8" bestFit="1" customWidth="1"/>
    <col min="10503" max="10503" width="10.5546875" style="8" bestFit="1" customWidth="1"/>
    <col min="10504" max="10504" width="102" style="8" bestFit="1" customWidth="1"/>
    <col min="10505" max="10505" width="11" style="8" bestFit="1" customWidth="1"/>
    <col min="10506" max="10506" width="9.5546875" style="8" bestFit="1" customWidth="1"/>
    <col min="10507" max="10507" width="6.5546875" style="8" bestFit="1" customWidth="1"/>
    <col min="10508" max="10508" width="10.5546875" style="8" bestFit="1" customWidth="1"/>
    <col min="10509" max="10509" width="14.109375" style="8" customWidth="1"/>
    <col min="10510" max="10510" width="7.5546875" style="8" bestFit="1" customWidth="1"/>
    <col min="10511" max="10511" width="11.5546875" style="8" bestFit="1" customWidth="1"/>
    <col min="10512" max="10512" width="10.88671875" style="8" bestFit="1" customWidth="1"/>
    <col min="10513" max="10747" width="9.109375" style="8"/>
    <col min="10748" max="10748" width="7.5546875" style="8" bestFit="1" customWidth="1"/>
    <col min="10749" max="10749" width="25.5546875" style="8" bestFit="1" customWidth="1"/>
    <col min="10750" max="10750" width="12.88671875" style="8" bestFit="1" customWidth="1"/>
    <col min="10751" max="10751" width="26.88671875" style="8" customWidth="1"/>
    <col min="10752" max="10752" width="18.5546875" style="8" bestFit="1" customWidth="1"/>
    <col min="10753" max="10753" width="26.109375" style="8" customWidth="1"/>
    <col min="10754" max="10754" width="71.44140625" style="8" bestFit="1" customWidth="1"/>
    <col min="10755" max="10755" width="8.5546875" style="8" bestFit="1" customWidth="1"/>
    <col min="10756" max="10756" width="12" style="8" customWidth="1"/>
    <col min="10757" max="10757" width="11.44140625" style="8" customWidth="1"/>
    <col min="10758" max="10758" width="6.5546875" style="8" bestFit="1" customWidth="1"/>
    <col min="10759" max="10759" width="10.5546875" style="8" bestFit="1" customWidth="1"/>
    <col min="10760" max="10760" width="102" style="8" bestFit="1" customWidth="1"/>
    <col min="10761" max="10761" width="11" style="8" bestFit="1" customWidth="1"/>
    <col min="10762" max="10762" width="9.5546875" style="8" bestFit="1" customWidth="1"/>
    <col min="10763" max="10763" width="6.5546875" style="8" bestFit="1" customWidth="1"/>
    <col min="10764" max="10764" width="10.5546875" style="8" bestFit="1" customWidth="1"/>
    <col min="10765" max="10765" width="14.109375" style="8" customWidth="1"/>
    <col min="10766" max="10766" width="7.5546875" style="8" bestFit="1" customWidth="1"/>
    <col min="10767" max="10767" width="11.5546875" style="8" bestFit="1" customWidth="1"/>
    <col min="10768" max="10768" width="10.88671875" style="8" bestFit="1" customWidth="1"/>
    <col min="10769" max="11003" width="9.109375" style="8"/>
    <col min="11004" max="11004" width="7.5546875" style="8" bestFit="1" customWidth="1"/>
    <col min="11005" max="11005" width="25.5546875" style="8" bestFit="1" customWidth="1"/>
    <col min="11006" max="11006" width="12.88671875" style="8" bestFit="1" customWidth="1"/>
    <col min="11007" max="11007" width="26.88671875" style="8" customWidth="1"/>
    <col min="11008" max="11008" width="18.5546875" style="8" bestFit="1" customWidth="1"/>
    <col min="11009" max="11009" width="26.109375" style="8" customWidth="1"/>
    <col min="11010" max="11010" width="71.44140625" style="8" bestFit="1" customWidth="1"/>
    <col min="11011" max="11011" width="8.5546875" style="8" bestFit="1" customWidth="1"/>
    <col min="11012" max="11012" width="12" style="8" customWidth="1"/>
    <col min="11013" max="11013" width="11.44140625" style="8" customWidth="1"/>
    <col min="11014" max="11014" width="6.5546875" style="8" bestFit="1" customWidth="1"/>
    <col min="11015" max="11015" width="10.5546875" style="8" bestFit="1" customWidth="1"/>
    <col min="11016" max="11016" width="102" style="8" bestFit="1" customWidth="1"/>
    <col min="11017" max="11017" width="11" style="8" bestFit="1" customWidth="1"/>
    <col min="11018" max="11018" width="9.5546875" style="8" bestFit="1" customWidth="1"/>
    <col min="11019" max="11019" width="6.5546875" style="8" bestFit="1" customWidth="1"/>
    <col min="11020" max="11020" width="10.5546875" style="8" bestFit="1" customWidth="1"/>
    <col min="11021" max="11021" width="14.109375" style="8" customWidth="1"/>
    <col min="11022" max="11022" width="7.5546875" style="8" bestFit="1" customWidth="1"/>
    <col min="11023" max="11023" width="11.5546875" style="8" bestFit="1" customWidth="1"/>
    <col min="11024" max="11024" width="10.88671875" style="8" bestFit="1" customWidth="1"/>
    <col min="11025" max="11259" width="9.109375" style="8"/>
    <col min="11260" max="11260" width="7.5546875" style="8" bestFit="1" customWidth="1"/>
    <col min="11261" max="11261" width="25.5546875" style="8" bestFit="1" customWidth="1"/>
    <col min="11262" max="11262" width="12.88671875" style="8" bestFit="1" customWidth="1"/>
    <col min="11263" max="11263" width="26.88671875" style="8" customWidth="1"/>
    <col min="11264" max="11264" width="18.5546875" style="8" bestFit="1" customWidth="1"/>
    <col min="11265" max="11265" width="26.109375" style="8" customWidth="1"/>
    <col min="11266" max="11266" width="71.44140625" style="8" bestFit="1" customWidth="1"/>
    <col min="11267" max="11267" width="8.5546875" style="8" bestFit="1" customWidth="1"/>
    <col min="11268" max="11268" width="12" style="8" customWidth="1"/>
    <col min="11269" max="11269" width="11.44140625" style="8" customWidth="1"/>
    <col min="11270" max="11270" width="6.5546875" style="8" bestFit="1" customWidth="1"/>
    <col min="11271" max="11271" width="10.5546875" style="8" bestFit="1" customWidth="1"/>
    <col min="11272" max="11272" width="102" style="8" bestFit="1" customWidth="1"/>
    <col min="11273" max="11273" width="11" style="8" bestFit="1" customWidth="1"/>
    <col min="11274" max="11274" width="9.5546875" style="8" bestFit="1" customWidth="1"/>
    <col min="11275" max="11275" width="6.5546875" style="8" bestFit="1" customWidth="1"/>
    <col min="11276" max="11276" width="10.5546875" style="8" bestFit="1" customWidth="1"/>
    <col min="11277" max="11277" width="14.109375" style="8" customWidth="1"/>
    <col min="11278" max="11278" width="7.5546875" style="8" bestFit="1" customWidth="1"/>
    <col min="11279" max="11279" width="11.5546875" style="8" bestFit="1" customWidth="1"/>
    <col min="11280" max="11280" width="10.88671875" style="8" bestFit="1" customWidth="1"/>
    <col min="11281" max="11515" width="9.109375" style="8"/>
    <col min="11516" max="11516" width="7.5546875" style="8" bestFit="1" customWidth="1"/>
    <col min="11517" max="11517" width="25.5546875" style="8" bestFit="1" customWidth="1"/>
    <col min="11518" max="11518" width="12.88671875" style="8" bestFit="1" customWidth="1"/>
    <col min="11519" max="11519" width="26.88671875" style="8" customWidth="1"/>
    <col min="11520" max="11520" width="18.5546875" style="8" bestFit="1" customWidth="1"/>
    <col min="11521" max="11521" width="26.109375" style="8" customWidth="1"/>
    <col min="11522" max="11522" width="71.44140625" style="8" bestFit="1" customWidth="1"/>
    <col min="11523" max="11523" width="8.5546875" style="8" bestFit="1" customWidth="1"/>
    <col min="11524" max="11524" width="12" style="8" customWidth="1"/>
    <col min="11525" max="11525" width="11.44140625" style="8" customWidth="1"/>
    <col min="11526" max="11526" width="6.5546875" style="8" bestFit="1" customWidth="1"/>
    <col min="11527" max="11527" width="10.5546875" style="8" bestFit="1" customWidth="1"/>
    <col min="11528" max="11528" width="102" style="8" bestFit="1" customWidth="1"/>
    <col min="11529" max="11529" width="11" style="8" bestFit="1" customWidth="1"/>
    <col min="11530" max="11530" width="9.5546875" style="8" bestFit="1" customWidth="1"/>
    <col min="11531" max="11531" width="6.5546875" style="8" bestFit="1" customWidth="1"/>
    <col min="11532" max="11532" width="10.5546875" style="8" bestFit="1" customWidth="1"/>
    <col min="11533" max="11533" width="14.109375" style="8" customWidth="1"/>
    <col min="11534" max="11534" width="7.5546875" style="8" bestFit="1" customWidth="1"/>
    <col min="11535" max="11535" width="11.5546875" style="8" bestFit="1" customWidth="1"/>
    <col min="11536" max="11536" width="10.88671875" style="8" bestFit="1" customWidth="1"/>
    <col min="11537" max="11771" width="9.109375" style="8"/>
    <col min="11772" max="11772" width="7.5546875" style="8" bestFit="1" customWidth="1"/>
    <col min="11773" max="11773" width="25.5546875" style="8" bestFit="1" customWidth="1"/>
    <col min="11774" max="11774" width="12.88671875" style="8" bestFit="1" customWidth="1"/>
    <col min="11775" max="11775" width="26.88671875" style="8" customWidth="1"/>
    <col min="11776" max="11776" width="18.5546875" style="8" bestFit="1" customWidth="1"/>
    <col min="11777" max="11777" width="26.109375" style="8" customWidth="1"/>
    <col min="11778" max="11778" width="71.44140625" style="8" bestFit="1" customWidth="1"/>
    <col min="11779" max="11779" width="8.5546875" style="8" bestFit="1" customWidth="1"/>
    <col min="11780" max="11780" width="12" style="8" customWidth="1"/>
    <col min="11781" max="11781" width="11.44140625" style="8" customWidth="1"/>
    <col min="11782" max="11782" width="6.5546875" style="8" bestFit="1" customWidth="1"/>
    <col min="11783" max="11783" width="10.5546875" style="8" bestFit="1" customWidth="1"/>
    <col min="11784" max="11784" width="102" style="8" bestFit="1" customWidth="1"/>
    <col min="11785" max="11785" width="11" style="8" bestFit="1" customWidth="1"/>
    <col min="11786" max="11786" width="9.5546875" style="8" bestFit="1" customWidth="1"/>
    <col min="11787" max="11787" width="6.5546875" style="8" bestFit="1" customWidth="1"/>
    <col min="11788" max="11788" width="10.5546875" style="8" bestFit="1" customWidth="1"/>
    <col min="11789" max="11789" width="14.109375" style="8" customWidth="1"/>
    <col min="11790" max="11790" width="7.5546875" style="8" bestFit="1" customWidth="1"/>
    <col min="11791" max="11791" width="11.5546875" style="8" bestFit="1" customWidth="1"/>
    <col min="11792" max="11792" width="10.88671875" style="8" bestFit="1" customWidth="1"/>
    <col min="11793" max="12027" width="9.109375" style="8"/>
    <col min="12028" max="12028" width="7.5546875" style="8" bestFit="1" customWidth="1"/>
    <col min="12029" max="12029" width="25.5546875" style="8" bestFit="1" customWidth="1"/>
    <col min="12030" max="12030" width="12.88671875" style="8" bestFit="1" customWidth="1"/>
    <col min="12031" max="12031" width="26.88671875" style="8" customWidth="1"/>
    <col min="12032" max="12032" width="18.5546875" style="8" bestFit="1" customWidth="1"/>
    <col min="12033" max="12033" width="26.109375" style="8" customWidth="1"/>
    <col min="12034" max="12034" width="71.44140625" style="8" bestFit="1" customWidth="1"/>
    <col min="12035" max="12035" width="8.5546875" style="8" bestFit="1" customWidth="1"/>
    <col min="12036" max="12036" width="12" style="8" customWidth="1"/>
    <col min="12037" max="12037" width="11.44140625" style="8" customWidth="1"/>
    <col min="12038" max="12038" width="6.5546875" style="8" bestFit="1" customWidth="1"/>
    <col min="12039" max="12039" width="10.5546875" style="8" bestFit="1" customWidth="1"/>
    <col min="12040" max="12040" width="102" style="8" bestFit="1" customWidth="1"/>
    <col min="12041" max="12041" width="11" style="8" bestFit="1" customWidth="1"/>
    <col min="12042" max="12042" width="9.5546875" style="8" bestFit="1" customWidth="1"/>
    <col min="12043" max="12043" width="6.5546875" style="8" bestFit="1" customWidth="1"/>
    <col min="12044" max="12044" width="10.5546875" style="8" bestFit="1" customWidth="1"/>
    <col min="12045" max="12045" width="14.109375" style="8" customWidth="1"/>
    <col min="12046" max="12046" width="7.5546875" style="8" bestFit="1" customWidth="1"/>
    <col min="12047" max="12047" width="11.5546875" style="8" bestFit="1" customWidth="1"/>
    <col min="12048" max="12048" width="10.88671875" style="8" bestFit="1" customWidth="1"/>
    <col min="12049" max="12283" width="9.109375" style="8"/>
    <col min="12284" max="12284" width="7.5546875" style="8" bestFit="1" customWidth="1"/>
    <col min="12285" max="12285" width="25.5546875" style="8" bestFit="1" customWidth="1"/>
    <col min="12286" max="12286" width="12.88671875" style="8" bestFit="1" customWidth="1"/>
    <col min="12287" max="12287" width="26.88671875" style="8" customWidth="1"/>
    <col min="12288" max="12288" width="18.5546875" style="8" bestFit="1" customWidth="1"/>
    <col min="12289" max="12289" width="26.109375" style="8" customWidth="1"/>
    <col min="12290" max="12290" width="71.44140625" style="8" bestFit="1" customWidth="1"/>
    <col min="12291" max="12291" width="8.5546875" style="8" bestFit="1" customWidth="1"/>
    <col min="12292" max="12292" width="12" style="8" customWidth="1"/>
    <col min="12293" max="12293" width="11.44140625" style="8" customWidth="1"/>
    <col min="12294" max="12294" width="6.5546875" style="8" bestFit="1" customWidth="1"/>
    <col min="12295" max="12295" width="10.5546875" style="8" bestFit="1" customWidth="1"/>
    <col min="12296" max="12296" width="102" style="8" bestFit="1" customWidth="1"/>
    <col min="12297" max="12297" width="11" style="8" bestFit="1" customWidth="1"/>
    <col min="12298" max="12298" width="9.5546875" style="8" bestFit="1" customWidth="1"/>
    <col min="12299" max="12299" width="6.5546875" style="8" bestFit="1" customWidth="1"/>
    <col min="12300" max="12300" width="10.5546875" style="8" bestFit="1" customWidth="1"/>
    <col min="12301" max="12301" width="14.109375" style="8" customWidth="1"/>
    <col min="12302" max="12302" width="7.5546875" style="8" bestFit="1" customWidth="1"/>
    <col min="12303" max="12303" width="11.5546875" style="8" bestFit="1" customWidth="1"/>
    <col min="12304" max="12304" width="10.88671875" style="8" bestFit="1" customWidth="1"/>
    <col min="12305" max="12539" width="9.109375" style="8"/>
    <col min="12540" max="12540" width="7.5546875" style="8" bestFit="1" customWidth="1"/>
    <col min="12541" max="12541" width="25.5546875" style="8" bestFit="1" customWidth="1"/>
    <col min="12542" max="12542" width="12.88671875" style="8" bestFit="1" customWidth="1"/>
    <col min="12543" max="12543" width="26.88671875" style="8" customWidth="1"/>
    <col min="12544" max="12544" width="18.5546875" style="8" bestFit="1" customWidth="1"/>
    <col min="12545" max="12545" width="26.109375" style="8" customWidth="1"/>
    <col min="12546" max="12546" width="71.44140625" style="8" bestFit="1" customWidth="1"/>
    <col min="12547" max="12547" width="8.5546875" style="8" bestFit="1" customWidth="1"/>
    <col min="12548" max="12548" width="12" style="8" customWidth="1"/>
    <col min="12549" max="12549" width="11.44140625" style="8" customWidth="1"/>
    <col min="12550" max="12550" width="6.5546875" style="8" bestFit="1" customWidth="1"/>
    <col min="12551" max="12551" width="10.5546875" style="8" bestFit="1" customWidth="1"/>
    <col min="12552" max="12552" width="102" style="8" bestFit="1" customWidth="1"/>
    <col min="12553" max="12553" width="11" style="8" bestFit="1" customWidth="1"/>
    <col min="12554" max="12554" width="9.5546875" style="8" bestFit="1" customWidth="1"/>
    <col min="12555" max="12555" width="6.5546875" style="8" bestFit="1" customWidth="1"/>
    <col min="12556" max="12556" width="10.5546875" style="8" bestFit="1" customWidth="1"/>
    <col min="12557" max="12557" width="14.109375" style="8" customWidth="1"/>
    <col min="12558" max="12558" width="7.5546875" style="8" bestFit="1" customWidth="1"/>
    <col min="12559" max="12559" width="11.5546875" style="8" bestFit="1" customWidth="1"/>
    <col min="12560" max="12560" width="10.88671875" style="8" bestFit="1" customWidth="1"/>
    <col min="12561" max="12795" width="9.109375" style="8"/>
    <col min="12796" max="12796" width="7.5546875" style="8" bestFit="1" customWidth="1"/>
    <col min="12797" max="12797" width="25.5546875" style="8" bestFit="1" customWidth="1"/>
    <col min="12798" max="12798" width="12.88671875" style="8" bestFit="1" customWidth="1"/>
    <col min="12799" max="12799" width="26.88671875" style="8" customWidth="1"/>
    <col min="12800" max="12800" width="18.5546875" style="8" bestFit="1" customWidth="1"/>
    <col min="12801" max="12801" width="26.109375" style="8" customWidth="1"/>
    <col min="12802" max="12802" width="71.44140625" style="8" bestFit="1" customWidth="1"/>
    <col min="12803" max="12803" width="8.5546875" style="8" bestFit="1" customWidth="1"/>
    <col min="12804" max="12804" width="12" style="8" customWidth="1"/>
    <col min="12805" max="12805" width="11.44140625" style="8" customWidth="1"/>
    <col min="12806" max="12806" width="6.5546875" style="8" bestFit="1" customWidth="1"/>
    <col min="12807" max="12807" width="10.5546875" style="8" bestFit="1" customWidth="1"/>
    <col min="12808" max="12808" width="102" style="8" bestFit="1" customWidth="1"/>
    <col min="12809" max="12809" width="11" style="8" bestFit="1" customWidth="1"/>
    <col min="12810" max="12810" width="9.5546875" style="8" bestFit="1" customWidth="1"/>
    <col min="12811" max="12811" width="6.5546875" style="8" bestFit="1" customWidth="1"/>
    <col min="12812" max="12812" width="10.5546875" style="8" bestFit="1" customWidth="1"/>
    <col min="12813" max="12813" width="14.109375" style="8" customWidth="1"/>
    <col min="12814" max="12814" width="7.5546875" style="8" bestFit="1" customWidth="1"/>
    <col min="12815" max="12815" width="11.5546875" style="8" bestFit="1" customWidth="1"/>
    <col min="12816" max="12816" width="10.88671875" style="8" bestFit="1" customWidth="1"/>
    <col min="12817" max="13051" width="9.109375" style="8"/>
    <col min="13052" max="13052" width="7.5546875" style="8" bestFit="1" customWidth="1"/>
    <col min="13053" max="13053" width="25.5546875" style="8" bestFit="1" customWidth="1"/>
    <col min="13054" max="13054" width="12.88671875" style="8" bestFit="1" customWidth="1"/>
    <col min="13055" max="13055" width="26.88671875" style="8" customWidth="1"/>
    <col min="13056" max="13056" width="18.5546875" style="8" bestFit="1" customWidth="1"/>
    <col min="13057" max="13057" width="26.109375" style="8" customWidth="1"/>
    <col min="13058" max="13058" width="71.44140625" style="8" bestFit="1" customWidth="1"/>
    <col min="13059" max="13059" width="8.5546875" style="8" bestFit="1" customWidth="1"/>
    <col min="13060" max="13060" width="12" style="8" customWidth="1"/>
    <col min="13061" max="13061" width="11.44140625" style="8" customWidth="1"/>
    <col min="13062" max="13062" width="6.5546875" style="8" bestFit="1" customWidth="1"/>
    <col min="13063" max="13063" width="10.5546875" style="8" bestFit="1" customWidth="1"/>
    <col min="13064" max="13064" width="102" style="8" bestFit="1" customWidth="1"/>
    <col min="13065" max="13065" width="11" style="8" bestFit="1" customWidth="1"/>
    <col min="13066" max="13066" width="9.5546875" style="8" bestFit="1" customWidth="1"/>
    <col min="13067" max="13067" width="6.5546875" style="8" bestFit="1" customWidth="1"/>
    <col min="13068" max="13068" width="10.5546875" style="8" bestFit="1" customWidth="1"/>
    <col min="13069" max="13069" width="14.109375" style="8" customWidth="1"/>
    <col min="13070" max="13070" width="7.5546875" style="8" bestFit="1" customWidth="1"/>
    <col min="13071" max="13071" width="11.5546875" style="8" bestFit="1" customWidth="1"/>
    <col min="13072" max="13072" width="10.88671875" style="8" bestFit="1" customWidth="1"/>
    <col min="13073" max="13307" width="9.109375" style="8"/>
    <col min="13308" max="13308" width="7.5546875" style="8" bestFit="1" customWidth="1"/>
    <col min="13309" max="13309" width="25.5546875" style="8" bestFit="1" customWidth="1"/>
    <col min="13310" max="13310" width="12.88671875" style="8" bestFit="1" customWidth="1"/>
    <col min="13311" max="13311" width="26.88671875" style="8" customWidth="1"/>
    <col min="13312" max="13312" width="18.5546875" style="8" bestFit="1" customWidth="1"/>
    <col min="13313" max="13313" width="26.109375" style="8" customWidth="1"/>
    <col min="13314" max="13314" width="71.44140625" style="8" bestFit="1" customWidth="1"/>
    <col min="13315" max="13315" width="8.5546875" style="8" bestFit="1" customWidth="1"/>
    <col min="13316" max="13316" width="12" style="8" customWidth="1"/>
    <col min="13317" max="13317" width="11.44140625" style="8" customWidth="1"/>
    <col min="13318" max="13318" width="6.5546875" style="8" bestFit="1" customWidth="1"/>
    <col min="13319" max="13319" width="10.5546875" style="8" bestFit="1" customWidth="1"/>
    <col min="13320" max="13320" width="102" style="8" bestFit="1" customWidth="1"/>
    <col min="13321" max="13321" width="11" style="8" bestFit="1" customWidth="1"/>
    <col min="13322" max="13322" width="9.5546875" style="8" bestFit="1" customWidth="1"/>
    <col min="13323" max="13323" width="6.5546875" style="8" bestFit="1" customWidth="1"/>
    <col min="13324" max="13324" width="10.5546875" style="8" bestFit="1" customWidth="1"/>
    <col min="13325" max="13325" width="14.109375" style="8" customWidth="1"/>
    <col min="13326" max="13326" width="7.5546875" style="8" bestFit="1" customWidth="1"/>
    <col min="13327" max="13327" width="11.5546875" style="8" bestFit="1" customWidth="1"/>
    <col min="13328" max="13328" width="10.88671875" style="8" bestFit="1" customWidth="1"/>
    <col min="13329" max="13563" width="9.109375" style="8"/>
    <col min="13564" max="13564" width="7.5546875" style="8" bestFit="1" customWidth="1"/>
    <col min="13565" max="13565" width="25.5546875" style="8" bestFit="1" customWidth="1"/>
    <col min="13566" max="13566" width="12.88671875" style="8" bestFit="1" customWidth="1"/>
    <col min="13567" max="13567" width="26.88671875" style="8" customWidth="1"/>
    <col min="13568" max="13568" width="18.5546875" style="8" bestFit="1" customWidth="1"/>
    <col min="13569" max="13569" width="26.109375" style="8" customWidth="1"/>
    <col min="13570" max="13570" width="71.44140625" style="8" bestFit="1" customWidth="1"/>
    <col min="13571" max="13571" width="8.5546875" style="8" bestFit="1" customWidth="1"/>
    <col min="13572" max="13572" width="12" style="8" customWidth="1"/>
    <col min="13573" max="13573" width="11.44140625" style="8" customWidth="1"/>
    <col min="13574" max="13574" width="6.5546875" style="8" bestFit="1" customWidth="1"/>
    <col min="13575" max="13575" width="10.5546875" style="8" bestFit="1" customWidth="1"/>
    <col min="13576" max="13576" width="102" style="8" bestFit="1" customWidth="1"/>
    <col min="13577" max="13577" width="11" style="8" bestFit="1" customWidth="1"/>
    <col min="13578" max="13578" width="9.5546875" style="8" bestFit="1" customWidth="1"/>
    <col min="13579" max="13579" width="6.5546875" style="8" bestFit="1" customWidth="1"/>
    <col min="13580" max="13580" width="10.5546875" style="8" bestFit="1" customWidth="1"/>
    <col min="13581" max="13581" width="14.109375" style="8" customWidth="1"/>
    <col min="13582" max="13582" width="7.5546875" style="8" bestFit="1" customWidth="1"/>
    <col min="13583" max="13583" width="11.5546875" style="8" bestFit="1" customWidth="1"/>
    <col min="13584" max="13584" width="10.88671875" style="8" bestFit="1" customWidth="1"/>
    <col min="13585" max="13819" width="9.109375" style="8"/>
    <col min="13820" max="13820" width="7.5546875" style="8" bestFit="1" customWidth="1"/>
    <col min="13821" max="13821" width="25.5546875" style="8" bestFit="1" customWidth="1"/>
    <col min="13822" max="13822" width="12.88671875" style="8" bestFit="1" customWidth="1"/>
    <col min="13823" max="13823" width="26.88671875" style="8" customWidth="1"/>
    <col min="13824" max="13824" width="18.5546875" style="8" bestFit="1" customWidth="1"/>
    <col min="13825" max="13825" width="26.109375" style="8" customWidth="1"/>
    <col min="13826" max="13826" width="71.44140625" style="8" bestFit="1" customWidth="1"/>
    <col min="13827" max="13827" width="8.5546875" style="8" bestFit="1" customWidth="1"/>
    <col min="13828" max="13828" width="12" style="8" customWidth="1"/>
    <col min="13829" max="13829" width="11.44140625" style="8" customWidth="1"/>
    <col min="13830" max="13830" width="6.5546875" style="8" bestFit="1" customWidth="1"/>
    <col min="13831" max="13831" width="10.5546875" style="8" bestFit="1" customWidth="1"/>
    <col min="13832" max="13832" width="102" style="8" bestFit="1" customWidth="1"/>
    <col min="13833" max="13833" width="11" style="8" bestFit="1" customWidth="1"/>
    <col min="13834" max="13834" width="9.5546875" style="8" bestFit="1" customWidth="1"/>
    <col min="13835" max="13835" width="6.5546875" style="8" bestFit="1" customWidth="1"/>
    <col min="13836" max="13836" width="10.5546875" style="8" bestFit="1" customWidth="1"/>
    <col min="13837" max="13837" width="14.109375" style="8" customWidth="1"/>
    <col min="13838" max="13838" width="7.5546875" style="8" bestFit="1" customWidth="1"/>
    <col min="13839" max="13839" width="11.5546875" style="8" bestFit="1" customWidth="1"/>
    <col min="13840" max="13840" width="10.88671875" style="8" bestFit="1" customWidth="1"/>
    <col min="13841" max="14075" width="9.109375" style="8"/>
    <col min="14076" max="14076" width="7.5546875" style="8" bestFit="1" customWidth="1"/>
    <col min="14077" max="14077" width="25.5546875" style="8" bestFit="1" customWidth="1"/>
    <col min="14078" max="14078" width="12.88671875" style="8" bestFit="1" customWidth="1"/>
    <col min="14079" max="14079" width="26.88671875" style="8" customWidth="1"/>
    <col min="14080" max="14080" width="18.5546875" style="8" bestFit="1" customWidth="1"/>
    <col min="14081" max="14081" width="26.109375" style="8" customWidth="1"/>
    <col min="14082" max="14082" width="71.44140625" style="8" bestFit="1" customWidth="1"/>
    <col min="14083" max="14083" width="8.5546875" style="8" bestFit="1" customWidth="1"/>
    <col min="14084" max="14084" width="12" style="8" customWidth="1"/>
    <col min="14085" max="14085" width="11.44140625" style="8" customWidth="1"/>
    <col min="14086" max="14086" width="6.5546875" style="8" bestFit="1" customWidth="1"/>
    <col min="14087" max="14087" width="10.5546875" style="8" bestFit="1" customWidth="1"/>
    <col min="14088" max="14088" width="102" style="8" bestFit="1" customWidth="1"/>
    <col min="14089" max="14089" width="11" style="8" bestFit="1" customWidth="1"/>
    <col min="14090" max="14090" width="9.5546875" style="8" bestFit="1" customWidth="1"/>
    <col min="14091" max="14091" width="6.5546875" style="8" bestFit="1" customWidth="1"/>
    <col min="14092" max="14092" width="10.5546875" style="8" bestFit="1" customWidth="1"/>
    <col min="14093" max="14093" width="14.109375" style="8" customWidth="1"/>
    <col min="14094" max="14094" width="7.5546875" style="8" bestFit="1" customWidth="1"/>
    <col min="14095" max="14095" width="11.5546875" style="8" bestFit="1" customWidth="1"/>
    <col min="14096" max="14096" width="10.88671875" style="8" bestFit="1" customWidth="1"/>
    <col min="14097" max="14331" width="9.109375" style="8"/>
    <col min="14332" max="14332" width="7.5546875" style="8" bestFit="1" customWidth="1"/>
    <col min="14333" max="14333" width="25.5546875" style="8" bestFit="1" customWidth="1"/>
    <col min="14334" max="14334" width="12.88671875" style="8" bestFit="1" customWidth="1"/>
    <col min="14335" max="14335" width="26.88671875" style="8" customWidth="1"/>
    <col min="14336" max="14336" width="18.5546875" style="8" bestFit="1" customWidth="1"/>
    <col min="14337" max="14337" width="26.109375" style="8" customWidth="1"/>
    <col min="14338" max="14338" width="71.44140625" style="8" bestFit="1" customWidth="1"/>
    <col min="14339" max="14339" width="8.5546875" style="8" bestFit="1" customWidth="1"/>
    <col min="14340" max="14340" width="12" style="8" customWidth="1"/>
    <col min="14341" max="14341" width="11.44140625" style="8" customWidth="1"/>
    <col min="14342" max="14342" width="6.5546875" style="8" bestFit="1" customWidth="1"/>
    <col min="14343" max="14343" width="10.5546875" style="8" bestFit="1" customWidth="1"/>
    <col min="14344" max="14344" width="102" style="8" bestFit="1" customWidth="1"/>
    <col min="14345" max="14345" width="11" style="8" bestFit="1" customWidth="1"/>
    <col min="14346" max="14346" width="9.5546875" style="8" bestFit="1" customWidth="1"/>
    <col min="14347" max="14347" width="6.5546875" style="8" bestFit="1" customWidth="1"/>
    <col min="14348" max="14348" width="10.5546875" style="8" bestFit="1" customWidth="1"/>
    <col min="14349" max="14349" width="14.109375" style="8" customWidth="1"/>
    <col min="14350" max="14350" width="7.5546875" style="8" bestFit="1" customWidth="1"/>
    <col min="14351" max="14351" width="11.5546875" style="8" bestFit="1" customWidth="1"/>
    <col min="14352" max="14352" width="10.88671875" style="8" bestFit="1" customWidth="1"/>
    <col min="14353" max="14587" width="9.109375" style="8"/>
    <col min="14588" max="14588" width="7.5546875" style="8" bestFit="1" customWidth="1"/>
    <col min="14589" max="14589" width="25.5546875" style="8" bestFit="1" customWidth="1"/>
    <col min="14590" max="14590" width="12.88671875" style="8" bestFit="1" customWidth="1"/>
    <col min="14591" max="14591" width="26.88671875" style="8" customWidth="1"/>
    <col min="14592" max="14592" width="18.5546875" style="8" bestFit="1" customWidth="1"/>
    <col min="14593" max="14593" width="26.109375" style="8" customWidth="1"/>
    <col min="14594" max="14594" width="71.44140625" style="8" bestFit="1" customWidth="1"/>
    <col min="14595" max="14595" width="8.5546875" style="8" bestFit="1" customWidth="1"/>
    <col min="14596" max="14596" width="12" style="8" customWidth="1"/>
    <col min="14597" max="14597" width="11.44140625" style="8" customWidth="1"/>
    <col min="14598" max="14598" width="6.5546875" style="8" bestFit="1" customWidth="1"/>
    <col min="14599" max="14599" width="10.5546875" style="8" bestFit="1" customWidth="1"/>
    <col min="14600" max="14600" width="102" style="8" bestFit="1" customWidth="1"/>
    <col min="14601" max="14601" width="11" style="8" bestFit="1" customWidth="1"/>
    <col min="14602" max="14602" width="9.5546875" style="8" bestFit="1" customWidth="1"/>
    <col min="14603" max="14603" width="6.5546875" style="8" bestFit="1" customWidth="1"/>
    <col min="14604" max="14604" width="10.5546875" style="8" bestFit="1" customWidth="1"/>
    <col min="14605" max="14605" width="14.109375" style="8" customWidth="1"/>
    <col min="14606" max="14606" width="7.5546875" style="8" bestFit="1" customWidth="1"/>
    <col min="14607" max="14607" width="11.5546875" style="8" bestFit="1" customWidth="1"/>
    <col min="14608" max="14608" width="10.88671875" style="8" bestFit="1" customWidth="1"/>
    <col min="14609" max="14843" width="9.109375" style="8"/>
    <col min="14844" max="14844" width="7.5546875" style="8" bestFit="1" customWidth="1"/>
    <col min="14845" max="14845" width="25.5546875" style="8" bestFit="1" customWidth="1"/>
    <col min="14846" max="14846" width="12.88671875" style="8" bestFit="1" customWidth="1"/>
    <col min="14847" max="14847" width="26.88671875" style="8" customWidth="1"/>
    <col min="14848" max="14848" width="18.5546875" style="8" bestFit="1" customWidth="1"/>
    <col min="14849" max="14849" width="26.109375" style="8" customWidth="1"/>
    <col min="14850" max="14850" width="71.44140625" style="8" bestFit="1" customWidth="1"/>
    <col min="14851" max="14851" width="8.5546875" style="8" bestFit="1" customWidth="1"/>
    <col min="14852" max="14852" width="12" style="8" customWidth="1"/>
    <col min="14853" max="14853" width="11.44140625" style="8" customWidth="1"/>
    <col min="14854" max="14854" width="6.5546875" style="8" bestFit="1" customWidth="1"/>
    <col min="14855" max="14855" width="10.5546875" style="8" bestFit="1" customWidth="1"/>
    <col min="14856" max="14856" width="102" style="8" bestFit="1" customWidth="1"/>
    <col min="14857" max="14857" width="11" style="8" bestFit="1" customWidth="1"/>
    <col min="14858" max="14858" width="9.5546875" style="8" bestFit="1" customWidth="1"/>
    <col min="14859" max="14859" width="6.5546875" style="8" bestFit="1" customWidth="1"/>
    <col min="14860" max="14860" width="10.5546875" style="8" bestFit="1" customWidth="1"/>
    <col min="14861" max="14861" width="14.109375" style="8" customWidth="1"/>
    <col min="14862" max="14862" width="7.5546875" style="8" bestFit="1" customWidth="1"/>
    <col min="14863" max="14863" width="11.5546875" style="8" bestFit="1" customWidth="1"/>
    <col min="14864" max="14864" width="10.88671875" style="8" bestFit="1" customWidth="1"/>
    <col min="14865" max="15099" width="9.109375" style="8"/>
    <col min="15100" max="15100" width="7.5546875" style="8" bestFit="1" customWidth="1"/>
    <col min="15101" max="15101" width="25.5546875" style="8" bestFit="1" customWidth="1"/>
    <col min="15102" max="15102" width="12.88671875" style="8" bestFit="1" customWidth="1"/>
    <col min="15103" max="15103" width="26.88671875" style="8" customWidth="1"/>
    <col min="15104" max="15104" width="18.5546875" style="8" bestFit="1" customWidth="1"/>
    <col min="15105" max="15105" width="26.109375" style="8" customWidth="1"/>
    <col min="15106" max="15106" width="71.44140625" style="8" bestFit="1" customWidth="1"/>
    <col min="15107" max="15107" width="8.5546875" style="8" bestFit="1" customWidth="1"/>
    <col min="15108" max="15108" width="12" style="8" customWidth="1"/>
    <col min="15109" max="15109" width="11.44140625" style="8" customWidth="1"/>
    <col min="15110" max="15110" width="6.5546875" style="8" bestFit="1" customWidth="1"/>
    <col min="15111" max="15111" width="10.5546875" style="8" bestFit="1" customWidth="1"/>
    <col min="15112" max="15112" width="102" style="8" bestFit="1" customWidth="1"/>
    <col min="15113" max="15113" width="11" style="8" bestFit="1" customWidth="1"/>
    <col min="15114" max="15114" width="9.5546875" style="8" bestFit="1" customWidth="1"/>
    <col min="15115" max="15115" width="6.5546875" style="8" bestFit="1" customWidth="1"/>
    <col min="15116" max="15116" width="10.5546875" style="8" bestFit="1" customWidth="1"/>
    <col min="15117" max="15117" width="14.109375" style="8" customWidth="1"/>
    <col min="15118" max="15118" width="7.5546875" style="8" bestFit="1" customWidth="1"/>
    <col min="15119" max="15119" width="11.5546875" style="8" bestFit="1" customWidth="1"/>
    <col min="15120" max="15120" width="10.88671875" style="8" bestFit="1" customWidth="1"/>
    <col min="15121" max="15355" width="9.109375" style="8"/>
    <col min="15356" max="15356" width="7.5546875" style="8" bestFit="1" customWidth="1"/>
    <col min="15357" max="15357" width="25.5546875" style="8" bestFit="1" customWidth="1"/>
    <col min="15358" max="15358" width="12.88671875" style="8" bestFit="1" customWidth="1"/>
    <col min="15359" max="15359" width="26.88671875" style="8" customWidth="1"/>
    <col min="15360" max="15360" width="18.5546875" style="8" bestFit="1" customWidth="1"/>
    <col min="15361" max="15361" width="26.109375" style="8" customWidth="1"/>
    <col min="15362" max="15362" width="71.44140625" style="8" bestFit="1" customWidth="1"/>
    <col min="15363" max="15363" width="8.5546875" style="8" bestFit="1" customWidth="1"/>
    <col min="15364" max="15364" width="12" style="8" customWidth="1"/>
    <col min="15365" max="15365" width="11.44140625" style="8" customWidth="1"/>
    <col min="15366" max="15366" width="6.5546875" style="8" bestFit="1" customWidth="1"/>
    <col min="15367" max="15367" width="10.5546875" style="8" bestFit="1" customWidth="1"/>
    <col min="15368" max="15368" width="102" style="8" bestFit="1" customWidth="1"/>
    <col min="15369" max="15369" width="11" style="8" bestFit="1" customWidth="1"/>
    <col min="15370" max="15370" width="9.5546875" style="8" bestFit="1" customWidth="1"/>
    <col min="15371" max="15371" width="6.5546875" style="8" bestFit="1" customWidth="1"/>
    <col min="15372" max="15372" width="10.5546875" style="8" bestFit="1" customWidth="1"/>
    <col min="15373" max="15373" width="14.109375" style="8" customWidth="1"/>
    <col min="15374" max="15374" width="7.5546875" style="8" bestFit="1" customWidth="1"/>
    <col min="15375" max="15375" width="11.5546875" style="8" bestFit="1" customWidth="1"/>
    <col min="15376" max="15376" width="10.88671875" style="8" bestFit="1" customWidth="1"/>
    <col min="15377" max="15611" width="9.109375" style="8"/>
    <col min="15612" max="15612" width="7.5546875" style="8" bestFit="1" customWidth="1"/>
    <col min="15613" max="15613" width="25.5546875" style="8" bestFit="1" customWidth="1"/>
    <col min="15614" max="15614" width="12.88671875" style="8" bestFit="1" customWidth="1"/>
    <col min="15615" max="15615" width="26.88671875" style="8" customWidth="1"/>
    <col min="15616" max="15616" width="18.5546875" style="8" bestFit="1" customWidth="1"/>
    <col min="15617" max="15617" width="26.109375" style="8" customWidth="1"/>
    <col min="15618" max="15618" width="71.44140625" style="8" bestFit="1" customWidth="1"/>
    <col min="15619" max="15619" width="8.5546875" style="8" bestFit="1" customWidth="1"/>
    <col min="15620" max="15620" width="12" style="8" customWidth="1"/>
    <col min="15621" max="15621" width="11.44140625" style="8" customWidth="1"/>
    <col min="15622" max="15622" width="6.5546875" style="8" bestFit="1" customWidth="1"/>
    <col min="15623" max="15623" width="10.5546875" style="8" bestFit="1" customWidth="1"/>
    <col min="15624" max="15624" width="102" style="8" bestFit="1" customWidth="1"/>
    <col min="15625" max="15625" width="11" style="8" bestFit="1" customWidth="1"/>
    <col min="15626" max="15626" width="9.5546875" style="8" bestFit="1" customWidth="1"/>
    <col min="15627" max="15627" width="6.5546875" style="8" bestFit="1" customWidth="1"/>
    <col min="15628" max="15628" width="10.5546875" style="8" bestFit="1" customWidth="1"/>
    <col min="15629" max="15629" width="14.109375" style="8" customWidth="1"/>
    <col min="15630" max="15630" width="7.5546875" style="8" bestFit="1" customWidth="1"/>
    <col min="15631" max="15631" width="11.5546875" style="8" bestFit="1" customWidth="1"/>
    <col min="15632" max="15632" width="10.88671875" style="8" bestFit="1" customWidth="1"/>
    <col min="15633" max="15867" width="9.109375" style="8"/>
    <col min="15868" max="15868" width="7.5546875" style="8" bestFit="1" customWidth="1"/>
    <col min="15869" max="15869" width="25.5546875" style="8" bestFit="1" customWidth="1"/>
    <col min="15870" max="15870" width="12.88671875" style="8" bestFit="1" customWidth="1"/>
    <col min="15871" max="15871" width="26.88671875" style="8" customWidth="1"/>
    <col min="15872" max="15872" width="18.5546875" style="8" bestFit="1" customWidth="1"/>
    <col min="15873" max="15873" width="26.109375" style="8" customWidth="1"/>
    <col min="15874" max="15874" width="71.44140625" style="8" bestFit="1" customWidth="1"/>
    <col min="15875" max="15875" width="8.5546875" style="8" bestFit="1" customWidth="1"/>
    <col min="15876" max="15876" width="12" style="8" customWidth="1"/>
    <col min="15877" max="15877" width="11.44140625" style="8" customWidth="1"/>
    <col min="15878" max="15878" width="6.5546875" style="8" bestFit="1" customWidth="1"/>
    <col min="15879" max="15879" width="10.5546875" style="8" bestFit="1" customWidth="1"/>
    <col min="15880" max="15880" width="102" style="8" bestFit="1" customWidth="1"/>
    <col min="15881" max="15881" width="11" style="8" bestFit="1" customWidth="1"/>
    <col min="15882" max="15882" width="9.5546875" style="8" bestFit="1" customWidth="1"/>
    <col min="15883" max="15883" width="6.5546875" style="8" bestFit="1" customWidth="1"/>
    <col min="15884" max="15884" width="10.5546875" style="8" bestFit="1" customWidth="1"/>
    <col min="15885" max="15885" width="14.109375" style="8" customWidth="1"/>
    <col min="15886" max="15886" width="7.5546875" style="8" bestFit="1" customWidth="1"/>
    <col min="15887" max="15887" width="11.5546875" style="8" bestFit="1" customWidth="1"/>
    <col min="15888" max="15888" width="10.88671875" style="8" bestFit="1" customWidth="1"/>
    <col min="15889" max="16123" width="9.109375" style="8"/>
    <col min="16124" max="16124" width="7.5546875" style="8" bestFit="1" customWidth="1"/>
    <col min="16125" max="16125" width="25.5546875" style="8" bestFit="1" customWidth="1"/>
    <col min="16126" max="16126" width="12.88671875" style="8" bestFit="1" customWidth="1"/>
    <col min="16127" max="16127" width="26.88671875" style="8" customWidth="1"/>
    <col min="16128" max="16128" width="18.5546875" style="8" bestFit="1" customWidth="1"/>
    <col min="16129" max="16129" width="26.109375" style="8" customWidth="1"/>
    <col min="16130" max="16130" width="71.44140625" style="8" bestFit="1" customWidth="1"/>
    <col min="16131" max="16131" width="8.5546875" style="8" bestFit="1" customWidth="1"/>
    <col min="16132" max="16132" width="12" style="8" customWidth="1"/>
    <col min="16133" max="16133" width="11.44140625" style="8" customWidth="1"/>
    <col min="16134" max="16134" width="6.5546875" style="8" bestFit="1" customWidth="1"/>
    <col min="16135" max="16135" width="10.5546875" style="8" bestFit="1" customWidth="1"/>
    <col min="16136" max="16136" width="102" style="8" bestFit="1" customWidth="1"/>
    <col min="16137" max="16137" width="11" style="8" bestFit="1" customWidth="1"/>
    <col min="16138" max="16138" width="9.5546875" style="8" bestFit="1" customWidth="1"/>
    <col min="16139" max="16139" width="6.5546875" style="8" bestFit="1" customWidth="1"/>
    <col min="16140" max="16140" width="10.5546875" style="8" bestFit="1" customWidth="1"/>
    <col min="16141" max="16141" width="14.109375" style="8" customWidth="1"/>
    <col min="16142" max="16142" width="7.5546875" style="8" bestFit="1" customWidth="1"/>
    <col min="16143" max="16143" width="11.5546875" style="8" bestFit="1" customWidth="1"/>
    <col min="16144" max="16144" width="10.88671875" style="8" bestFit="1" customWidth="1"/>
    <col min="16145" max="16384" width="9.109375" style="8"/>
  </cols>
  <sheetData>
    <row r="1" spans="1:21" s="7" customFormat="1" ht="15" customHeight="1" x14ac:dyDescent="0.3">
      <c r="A1" s="670" t="s">
        <v>12</v>
      </c>
      <c r="B1" s="674" t="s">
        <v>13</v>
      </c>
      <c r="C1" s="672" t="s">
        <v>3</v>
      </c>
      <c r="D1" s="684" t="s">
        <v>15</v>
      </c>
      <c r="E1" s="687" t="s">
        <v>1</v>
      </c>
      <c r="F1" s="688" t="s">
        <v>16</v>
      </c>
      <c r="G1" s="665" t="s">
        <v>4</v>
      </c>
      <c r="H1" s="665"/>
      <c r="I1" s="665"/>
      <c r="J1" s="669" t="s">
        <v>18</v>
      </c>
      <c r="K1" s="666" t="s">
        <v>363</v>
      </c>
      <c r="L1" s="667"/>
      <c r="M1" s="667"/>
      <c r="N1" s="668"/>
      <c r="O1" s="669" t="s">
        <v>20</v>
      </c>
      <c r="P1" s="665" t="s">
        <v>19</v>
      </c>
      <c r="Q1" s="665" t="s">
        <v>21</v>
      </c>
      <c r="R1" s="666" t="s">
        <v>3122</v>
      </c>
      <c r="S1" s="667"/>
      <c r="T1" s="668"/>
    </row>
    <row r="2" spans="1:21" s="7" customFormat="1" ht="117" customHeight="1" x14ac:dyDescent="0.3">
      <c r="A2" s="671"/>
      <c r="B2" s="675"/>
      <c r="C2" s="672"/>
      <c r="D2" s="685"/>
      <c r="E2" s="687"/>
      <c r="F2" s="689"/>
      <c r="G2" s="4" t="s">
        <v>2</v>
      </c>
      <c r="H2" s="4" t="s">
        <v>6</v>
      </c>
      <c r="I2" s="4" t="s">
        <v>17</v>
      </c>
      <c r="J2" s="669"/>
      <c r="K2" s="4" t="s">
        <v>360</v>
      </c>
      <c r="L2" s="4" t="s">
        <v>3123</v>
      </c>
      <c r="M2" s="4" t="s">
        <v>3124</v>
      </c>
      <c r="N2" s="4" t="s">
        <v>361</v>
      </c>
      <c r="O2" s="665"/>
      <c r="P2" s="665"/>
      <c r="Q2" s="665"/>
      <c r="R2" s="4" t="s">
        <v>2</v>
      </c>
      <c r="S2" s="4" t="s">
        <v>6</v>
      </c>
      <c r="T2" s="4" t="s">
        <v>17</v>
      </c>
      <c r="U2" s="5" t="s">
        <v>3125</v>
      </c>
    </row>
    <row r="3" spans="1:21" s="7" customFormat="1" ht="22.5" customHeight="1" x14ac:dyDescent="0.3">
      <c r="A3" s="671"/>
      <c r="B3" s="675"/>
      <c r="C3" s="672"/>
      <c r="D3" s="686"/>
      <c r="E3" s="687"/>
      <c r="F3" s="690"/>
      <c r="G3" s="644"/>
      <c r="H3" s="644"/>
      <c r="I3" s="644"/>
      <c r="J3" s="669"/>
      <c r="K3" s="644"/>
      <c r="L3" s="644"/>
      <c r="M3" s="644"/>
      <c r="N3" s="644"/>
      <c r="O3" s="665"/>
      <c r="P3" s="665"/>
      <c r="Q3" s="665"/>
      <c r="R3" s="644"/>
      <c r="S3" s="644"/>
      <c r="T3" s="644"/>
      <c r="U3" s="644"/>
    </row>
    <row r="4" spans="1:21" s="7" customFormat="1" ht="28.8" x14ac:dyDescent="0.3">
      <c r="A4" s="646" t="s">
        <v>3126</v>
      </c>
      <c r="B4" s="647" t="s">
        <v>3127</v>
      </c>
      <c r="C4" s="648" t="s">
        <v>3128</v>
      </c>
      <c r="D4" s="649" t="s">
        <v>122</v>
      </c>
      <c r="E4" s="650" t="s">
        <v>3129</v>
      </c>
      <c r="F4" s="166" t="s">
        <v>3130</v>
      </c>
      <c r="G4" s="6" t="s">
        <v>35</v>
      </c>
      <c r="H4" s="6" t="s">
        <v>36</v>
      </c>
      <c r="I4" s="6" t="s">
        <v>195</v>
      </c>
      <c r="J4" s="651" t="s">
        <v>3131</v>
      </c>
      <c r="K4" s="644"/>
      <c r="L4" s="644"/>
      <c r="M4" s="644"/>
      <c r="N4" s="644" t="s">
        <v>364</v>
      </c>
      <c r="O4" s="651" t="s">
        <v>3132</v>
      </c>
      <c r="P4" s="652" t="s">
        <v>3133</v>
      </c>
      <c r="Q4" s="651" t="s">
        <v>3134</v>
      </c>
      <c r="R4" s="6" t="s">
        <v>35</v>
      </c>
      <c r="S4" s="6" t="s">
        <v>38</v>
      </c>
      <c r="T4" s="6" t="s">
        <v>196</v>
      </c>
      <c r="U4" s="6" t="s">
        <v>2036</v>
      </c>
    </row>
    <row r="5" spans="1:21" s="7" customFormat="1" ht="43.2" x14ac:dyDescent="0.3">
      <c r="A5" s="646" t="s">
        <v>3135</v>
      </c>
      <c r="B5" s="647" t="s">
        <v>3127</v>
      </c>
      <c r="C5" s="648" t="s">
        <v>3128</v>
      </c>
      <c r="D5" s="649" t="s">
        <v>122</v>
      </c>
      <c r="E5" s="650" t="s">
        <v>3129</v>
      </c>
      <c r="F5" s="166" t="s">
        <v>3136</v>
      </c>
      <c r="G5" s="6" t="s">
        <v>35</v>
      </c>
      <c r="H5" s="6" t="s">
        <v>36</v>
      </c>
      <c r="I5" s="6" t="s">
        <v>195</v>
      </c>
      <c r="J5" s="653" t="s">
        <v>3137</v>
      </c>
      <c r="K5" s="644"/>
      <c r="L5" s="644"/>
      <c r="M5" s="644"/>
      <c r="N5" s="644" t="s">
        <v>364</v>
      </c>
      <c r="O5" s="651" t="s">
        <v>3132</v>
      </c>
      <c r="P5" s="652" t="s">
        <v>3133</v>
      </c>
      <c r="Q5" s="651" t="s">
        <v>3138</v>
      </c>
      <c r="R5" s="6" t="s">
        <v>35</v>
      </c>
      <c r="S5" s="6" t="s">
        <v>38</v>
      </c>
      <c r="T5" s="6" t="s">
        <v>196</v>
      </c>
      <c r="U5" s="6" t="s">
        <v>1548</v>
      </c>
    </row>
    <row r="6" spans="1:21" s="7" customFormat="1" ht="43.2" x14ac:dyDescent="0.3">
      <c r="A6" s="646" t="s">
        <v>3139</v>
      </c>
      <c r="B6" s="647" t="s">
        <v>3127</v>
      </c>
      <c r="C6" s="648" t="s">
        <v>3128</v>
      </c>
      <c r="D6" s="649" t="s">
        <v>122</v>
      </c>
      <c r="E6" s="650" t="s">
        <v>3129</v>
      </c>
      <c r="F6" s="166" t="s">
        <v>3140</v>
      </c>
      <c r="G6" s="6" t="s">
        <v>35</v>
      </c>
      <c r="H6" s="6" t="s">
        <v>36</v>
      </c>
      <c r="I6" s="6" t="s">
        <v>195</v>
      </c>
      <c r="J6" s="653" t="s">
        <v>3141</v>
      </c>
      <c r="K6" s="644" t="s">
        <v>364</v>
      </c>
      <c r="L6" s="644"/>
      <c r="M6" s="644"/>
      <c r="N6" s="644" t="s">
        <v>364</v>
      </c>
      <c r="O6" s="651" t="s">
        <v>3142</v>
      </c>
      <c r="P6" s="652" t="s">
        <v>3133</v>
      </c>
      <c r="Q6" s="651" t="s">
        <v>3143</v>
      </c>
      <c r="R6" s="6" t="s">
        <v>35</v>
      </c>
      <c r="S6" s="6" t="s">
        <v>38</v>
      </c>
      <c r="T6" s="6" t="s">
        <v>196</v>
      </c>
      <c r="U6" s="6" t="s">
        <v>1548</v>
      </c>
    </row>
    <row r="7" spans="1:21" s="7" customFormat="1" ht="57.6" x14ac:dyDescent="0.3">
      <c r="A7" s="646" t="s">
        <v>3144</v>
      </c>
      <c r="B7" s="647" t="s">
        <v>3127</v>
      </c>
      <c r="C7" s="648" t="s">
        <v>3128</v>
      </c>
      <c r="D7" s="649" t="s">
        <v>122</v>
      </c>
      <c r="E7" s="650" t="s">
        <v>3129</v>
      </c>
      <c r="F7" s="166" t="s">
        <v>3145</v>
      </c>
      <c r="G7" s="6" t="s">
        <v>35</v>
      </c>
      <c r="H7" s="6" t="s">
        <v>31</v>
      </c>
      <c r="I7" s="6" t="s">
        <v>194</v>
      </c>
      <c r="J7" s="651" t="s">
        <v>3146</v>
      </c>
      <c r="K7" s="644" t="s">
        <v>364</v>
      </c>
      <c r="L7" s="644"/>
      <c r="M7" s="644" t="s">
        <v>364</v>
      </c>
      <c r="N7" s="644" t="s">
        <v>364</v>
      </c>
      <c r="O7" s="651" t="s">
        <v>3142</v>
      </c>
      <c r="P7" s="652" t="s">
        <v>3133</v>
      </c>
      <c r="Q7" s="651" t="s">
        <v>3147</v>
      </c>
      <c r="R7" s="6" t="s">
        <v>35</v>
      </c>
      <c r="S7" s="6" t="s">
        <v>36</v>
      </c>
      <c r="T7" s="6" t="s">
        <v>195</v>
      </c>
      <c r="U7" s="6" t="s">
        <v>1548</v>
      </c>
    </row>
    <row r="8" spans="1:21" s="7" customFormat="1" ht="43.2" x14ac:dyDescent="0.3">
      <c r="A8" s="646" t="s">
        <v>3148</v>
      </c>
      <c r="B8" s="647" t="s">
        <v>3127</v>
      </c>
      <c r="C8" s="648" t="s">
        <v>3128</v>
      </c>
      <c r="D8" s="649" t="s">
        <v>122</v>
      </c>
      <c r="E8" s="650" t="s">
        <v>3129</v>
      </c>
      <c r="F8" s="166" t="s">
        <v>3149</v>
      </c>
      <c r="G8" s="6" t="s">
        <v>35</v>
      </c>
      <c r="H8" s="6" t="s">
        <v>36</v>
      </c>
      <c r="I8" s="6" t="s">
        <v>195</v>
      </c>
      <c r="J8" s="653" t="s">
        <v>3150</v>
      </c>
      <c r="K8" s="644"/>
      <c r="L8" s="644"/>
      <c r="M8" s="644"/>
      <c r="N8" s="644" t="s">
        <v>364</v>
      </c>
      <c r="O8" s="651" t="s">
        <v>3142</v>
      </c>
      <c r="P8" s="652" t="s">
        <v>3133</v>
      </c>
      <c r="Q8" s="651" t="s">
        <v>3151</v>
      </c>
      <c r="R8" s="6" t="s">
        <v>35</v>
      </c>
      <c r="S8" s="6" t="s">
        <v>38</v>
      </c>
      <c r="T8" s="6" t="s">
        <v>196</v>
      </c>
      <c r="U8" s="6" t="s">
        <v>1548</v>
      </c>
    </row>
    <row r="9" spans="1:21" s="7" customFormat="1" ht="28.8" x14ac:dyDescent="0.3">
      <c r="A9" s="646" t="s">
        <v>3152</v>
      </c>
      <c r="B9" s="647" t="s">
        <v>3127</v>
      </c>
      <c r="C9" s="648" t="s">
        <v>3128</v>
      </c>
      <c r="D9" s="649" t="s">
        <v>122</v>
      </c>
      <c r="E9" s="650" t="s">
        <v>3153</v>
      </c>
      <c r="F9" s="166" t="s">
        <v>3154</v>
      </c>
      <c r="G9" s="6" t="s">
        <v>35</v>
      </c>
      <c r="H9" s="6" t="s">
        <v>36</v>
      </c>
      <c r="I9" s="6" t="s">
        <v>195</v>
      </c>
      <c r="J9" s="651" t="s">
        <v>3155</v>
      </c>
      <c r="K9" s="644" t="s">
        <v>364</v>
      </c>
      <c r="L9" s="644"/>
      <c r="M9" s="644"/>
      <c r="N9" s="644"/>
      <c r="O9" s="651" t="s">
        <v>3156</v>
      </c>
      <c r="P9" s="652" t="s">
        <v>3133</v>
      </c>
      <c r="Q9" s="651" t="s">
        <v>3157</v>
      </c>
      <c r="R9" s="6" t="s">
        <v>35</v>
      </c>
      <c r="S9" s="6" t="s">
        <v>38</v>
      </c>
      <c r="T9" s="6" t="s">
        <v>196</v>
      </c>
      <c r="U9" s="6" t="s">
        <v>1548</v>
      </c>
    </row>
    <row r="10" spans="1:21" s="7" customFormat="1" ht="28.8" x14ac:dyDescent="0.3">
      <c r="A10" s="646" t="s">
        <v>3158</v>
      </c>
      <c r="B10" s="647" t="s">
        <v>3127</v>
      </c>
      <c r="C10" s="648" t="s">
        <v>3128</v>
      </c>
      <c r="D10" s="649" t="s">
        <v>122</v>
      </c>
      <c r="E10" s="650" t="s">
        <v>3153</v>
      </c>
      <c r="F10" s="166" t="s">
        <v>3159</v>
      </c>
      <c r="G10" s="6" t="s">
        <v>35</v>
      </c>
      <c r="H10" s="6" t="s">
        <v>36</v>
      </c>
      <c r="I10" s="6" t="s">
        <v>195</v>
      </c>
      <c r="J10" s="653" t="s">
        <v>3160</v>
      </c>
      <c r="K10" s="644" t="s">
        <v>364</v>
      </c>
      <c r="L10" s="644"/>
      <c r="M10" s="644"/>
      <c r="N10" s="644"/>
      <c r="O10" s="651" t="s">
        <v>3161</v>
      </c>
      <c r="P10" s="652" t="s">
        <v>3133</v>
      </c>
      <c r="Q10" s="651" t="s">
        <v>3162</v>
      </c>
      <c r="R10" s="6" t="s">
        <v>35</v>
      </c>
      <c r="S10" s="6" t="s">
        <v>38</v>
      </c>
      <c r="T10" s="6" t="s">
        <v>196</v>
      </c>
      <c r="U10" s="6" t="s">
        <v>2036</v>
      </c>
    </row>
    <row r="11" spans="1:21" s="7" customFormat="1" ht="72" x14ac:dyDescent="0.3">
      <c r="A11" s="646" t="s">
        <v>3163</v>
      </c>
      <c r="B11" s="647" t="s">
        <v>3127</v>
      </c>
      <c r="C11" s="648" t="s">
        <v>3128</v>
      </c>
      <c r="D11" s="649" t="s">
        <v>122</v>
      </c>
      <c r="E11" s="650" t="s">
        <v>3153</v>
      </c>
      <c r="F11" s="166" t="s">
        <v>3164</v>
      </c>
      <c r="G11" s="6" t="s">
        <v>35</v>
      </c>
      <c r="H11" s="6" t="s">
        <v>36</v>
      </c>
      <c r="I11" s="6" t="s">
        <v>195</v>
      </c>
      <c r="J11" s="653" t="s">
        <v>3165</v>
      </c>
      <c r="K11" s="644" t="s">
        <v>364</v>
      </c>
      <c r="L11" s="644"/>
      <c r="M11" s="644"/>
      <c r="N11" s="644" t="s">
        <v>364</v>
      </c>
      <c r="O11" s="651" t="s">
        <v>3161</v>
      </c>
      <c r="P11" s="652" t="s">
        <v>3133</v>
      </c>
      <c r="Q11" s="651" t="s">
        <v>3166</v>
      </c>
      <c r="R11" s="6" t="s">
        <v>35</v>
      </c>
      <c r="S11" s="6" t="s">
        <v>38</v>
      </c>
      <c r="T11" s="6" t="s">
        <v>196</v>
      </c>
      <c r="U11" s="6" t="s">
        <v>2036</v>
      </c>
    </row>
    <row r="12" spans="1:21" s="7" customFormat="1" ht="43.2" x14ac:dyDescent="0.3">
      <c r="A12" s="646" t="s">
        <v>3167</v>
      </c>
      <c r="B12" s="647" t="s">
        <v>3127</v>
      </c>
      <c r="C12" s="648" t="s">
        <v>3128</v>
      </c>
      <c r="D12" s="649" t="s">
        <v>122</v>
      </c>
      <c r="E12" s="650" t="s">
        <v>3153</v>
      </c>
      <c r="F12" s="166" t="s">
        <v>3168</v>
      </c>
      <c r="G12" s="6" t="s">
        <v>35</v>
      </c>
      <c r="H12" s="6" t="s">
        <v>36</v>
      </c>
      <c r="I12" s="6" t="s">
        <v>195</v>
      </c>
      <c r="J12" s="653" t="s">
        <v>3169</v>
      </c>
      <c r="K12" s="644"/>
      <c r="L12" s="644"/>
      <c r="M12" s="644"/>
      <c r="N12" s="644" t="s">
        <v>364</v>
      </c>
      <c r="O12" s="651" t="s">
        <v>3142</v>
      </c>
      <c r="P12" s="652" t="s">
        <v>3133</v>
      </c>
      <c r="Q12" s="651" t="s">
        <v>3170</v>
      </c>
      <c r="R12" s="6" t="s">
        <v>35</v>
      </c>
      <c r="S12" s="6" t="s">
        <v>38</v>
      </c>
      <c r="T12" s="6" t="s">
        <v>196</v>
      </c>
      <c r="U12" s="6" t="s">
        <v>1548</v>
      </c>
    </row>
    <row r="13" spans="1:21" s="7" customFormat="1" ht="57.6" x14ac:dyDescent="0.3">
      <c r="A13" s="646" t="s">
        <v>3171</v>
      </c>
      <c r="B13" s="647" t="s">
        <v>3127</v>
      </c>
      <c r="C13" s="648" t="s">
        <v>3128</v>
      </c>
      <c r="D13" s="649" t="s">
        <v>122</v>
      </c>
      <c r="E13" s="650" t="s">
        <v>3172</v>
      </c>
      <c r="F13" s="166" t="s">
        <v>3173</v>
      </c>
      <c r="G13" s="6" t="s">
        <v>35</v>
      </c>
      <c r="H13" s="6" t="s">
        <v>36</v>
      </c>
      <c r="I13" s="6" t="s">
        <v>195</v>
      </c>
      <c r="J13" s="653" t="s">
        <v>3174</v>
      </c>
      <c r="K13" s="644"/>
      <c r="L13" s="644"/>
      <c r="M13" s="644"/>
      <c r="N13" s="644" t="s">
        <v>364</v>
      </c>
      <c r="O13" s="651" t="s">
        <v>3142</v>
      </c>
      <c r="P13" s="652" t="s">
        <v>3133</v>
      </c>
      <c r="Q13" s="651" t="s">
        <v>3175</v>
      </c>
      <c r="R13" s="6" t="s">
        <v>35</v>
      </c>
      <c r="S13" s="6" t="s">
        <v>38</v>
      </c>
      <c r="T13" s="6" t="s">
        <v>196</v>
      </c>
      <c r="U13" s="6" t="s">
        <v>1548</v>
      </c>
    </row>
    <row r="14" spans="1:21" s="7" customFormat="1" ht="43.2" x14ac:dyDescent="0.3">
      <c r="A14" s="646" t="s">
        <v>3176</v>
      </c>
      <c r="B14" s="647" t="s">
        <v>3127</v>
      </c>
      <c r="C14" s="648" t="s">
        <v>3128</v>
      </c>
      <c r="D14" s="649" t="s">
        <v>122</v>
      </c>
      <c r="E14" s="650" t="s">
        <v>3172</v>
      </c>
      <c r="F14" s="166" t="s">
        <v>3177</v>
      </c>
      <c r="G14" s="6" t="s">
        <v>35</v>
      </c>
      <c r="H14" s="6" t="s">
        <v>36</v>
      </c>
      <c r="I14" s="6" t="s">
        <v>195</v>
      </c>
      <c r="J14" s="653" t="s">
        <v>3178</v>
      </c>
      <c r="K14" s="644"/>
      <c r="L14" s="644"/>
      <c r="M14" s="644"/>
      <c r="N14" s="644" t="s">
        <v>364</v>
      </c>
      <c r="O14" s="651" t="s">
        <v>3142</v>
      </c>
      <c r="P14" s="652" t="s">
        <v>3133</v>
      </c>
      <c r="Q14" s="651" t="s">
        <v>3179</v>
      </c>
      <c r="R14" s="6" t="s">
        <v>35</v>
      </c>
      <c r="S14" s="6" t="s">
        <v>38</v>
      </c>
      <c r="T14" s="6" t="s">
        <v>196</v>
      </c>
      <c r="U14" s="6" t="s">
        <v>1548</v>
      </c>
    </row>
    <row r="15" spans="1:21" s="7" customFormat="1" ht="43.2" x14ac:dyDescent="0.3">
      <c r="A15" s="646" t="s">
        <v>3180</v>
      </c>
      <c r="B15" s="647" t="s">
        <v>3127</v>
      </c>
      <c r="C15" s="648" t="s">
        <v>3128</v>
      </c>
      <c r="D15" s="649" t="s">
        <v>122</v>
      </c>
      <c r="E15" s="650" t="s">
        <v>3172</v>
      </c>
      <c r="F15" s="166" t="s">
        <v>3181</v>
      </c>
      <c r="G15" s="6" t="s">
        <v>35</v>
      </c>
      <c r="H15" s="6" t="s">
        <v>36</v>
      </c>
      <c r="I15" s="6" t="s">
        <v>195</v>
      </c>
      <c r="J15" s="653" t="s">
        <v>3182</v>
      </c>
      <c r="K15" s="644" t="s">
        <v>364</v>
      </c>
      <c r="L15" s="644"/>
      <c r="M15" s="644"/>
      <c r="N15" s="644"/>
      <c r="O15" s="651" t="s">
        <v>3161</v>
      </c>
      <c r="P15" s="652" t="s">
        <v>3133</v>
      </c>
      <c r="Q15" s="651" t="s">
        <v>3183</v>
      </c>
      <c r="R15" s="6" t="s">
        <v>35</v>
      </c>
      <c r="S15" s="6" t="s">
        <v>38</v>
      </c>
      <c r="T15" s="6" t="s">
        <v>196</v>
      </c>
      <c r="U15" s="6" t="s">
        <v>2036</v>
      </c>
    </row>
    <row r="16" spans="1:21" s="7" customFormat="1" ht="96" customHeight="1" x14ac:dyDescent="0.3">
      <c r="A16" s="646" t="s">
        <v>3184</v>
      </c>
      <c r="B16" s="647" t="s">
        <v>3127</v>
      </c>
      <c r="C16" s="648" t="s">
        <v>3128</v>
      </c>
      <c r="D16" s="649" t="s">
        <v>122</v>
      </c>
      <c r="E16" s="650" t="s">
        <v>3172</v>
      </c>
      <c r="F16" s="166" t="s">
        <v>3185</v>
      </c>
      <c r="G16" s="6" t="s">
        <v>35</v>
      </c>
      <c r="H16" s="6" t="s">
        <v>36</v>
      </c>
      <c r="I16" s="6" t="s">
        <v>195</v>
      </c>
      <c r="J16" s="651" t="s">
        <v>3186</v>
      </c>
      <c r="K16" s="644" t="s">
        <v>364</v>
      </c>
      <c r="L16" s="644"/>
      <c r="M16" s="644"/>
      <c r="N16" s="644"/>
      <c r="O16" s="651" t="s">
        <v>3161</v>
      </c>
      <c r="P16" s="652" t="s">
        <v>3133</v>
      </c>
      <c r="Q16" s="651" t="s">
        <v>3187</v>
      </c>
      <c r="R16" s="6" t="s">
        <v>35</v>
      </c>
      <c r="S16" s="6" t="s">
        <v>38</v>
      </c>
      <c r="T16" s="6" t="s">
        <v>196</v>
      </c>
      <c r="U16" s="6" t="s">
        <v>2036</v>
      </c>
    </row>
    <row r="17" spans="1:21" s="7" customFormat="1" ht="43.2" x14ac:dyDescent="0.3">
      <c r="A17" s="646" t="s">
        <v>3188</v>
      </c>
      <c r="B17" s="647" t="s">
        <v>3127</v>
      </c>
      <c r="C17" s="648" t="s">
        <v>3128</v>
      </c>
      <c r="D17" s="649" t="s">
        <v>122</v>
      </c>
      <c r="E17" s="650" t="s">
        <v>3172</v>
      </c>
      <c r="F17" s="166" t="s">
        <v>3189</v>
      </c>
      <c r="G17" s="6" t="s">
        <v>35</v>
      </c>
      <c r="H17" s="6" t="s">
        <v>36</v>
      </c>
      <c r="I17" s="6" t="s">
        <v>195</v>
      </c>
      <c r="J17" s="651" t="s">
        <v>3190</v>
      </c>
      <c r="K17" s="644" t="s">
        <v>364</v>
      </c>
      <c r="L17" s="644"/>
      <c r="M17" s="644"/>
      <c r="N17" s="644" t="s">
        <v>364</v>
      </c>
      <c r="O17" s="651" t="s">
        <v>3142</v>
      </c>
      <c r="P17" s="652" t="s">
        <v>3133</v>
      </c>
      <c r="Q17" s="651" t="s">
        <v>3191</v>
      </c>
      <c r="R17" s="6" t="s">
        <v>35</v>
      </c>
      <c r="S17" s="6" t="s">
        <v>38</v>
      </c>
      <c r="T17" s="6" t="s">
        <v>196</v>
      </c>
      <c r="U17" s="6" t="s">
        <v>2036</v>
      </c>
    </row>
    <row r="18" spans="1:21" s="7" customFormat="1" ht="57.6" x14ac:dyDescent="0.3">
      <c r="A18" s="646" t="s">
        <v>3192</v>
      </c>
      <c r="B18" s="647" t="s">
        <v>3127</v>
      </c>
      <c r="C18" s="648" t="s">
        <v>3128</v>
      </c>
      <c r="D18" s="649" t="s">
        <v>3193</v>
      </c>
      <c r="E18" s="650" t="s">
        <v>3194</v>
      </c>
      <c r="F18" s="166" t="s">
        <v>3195</v>
      </c>
      <c r="G18" s="6" t="s">
        <v>35</v>
      </c>
      <c r="H18" s="6" t="s">
        <v>36</v>
      </c>
      <c r="I18" s="6" t="s">
        <v>195</v>
      </c>
      <c r="J18" s="651" t="s">
        <v>3196</v>
      </c>
      <c r="K18" s="644"/>
      <c r="L18" s="644"/>
      <c r="M18" s="644" t="s">
        <v>364</v>
      </c>
      <c r="N18" s="644" t="s">
        <v>364</v>
      </c>
      <c r="O18" s="651" t="s">
        <v>3142</v>
      </c>
      <c r="P18" s="652" t="s">
        <v>3133</v>
      </c>
      <c r="Q18" s="651" t="s">
        <v>3197</v>
      </c>
      <c r="R18" s="6" t="s">
        <v>35</v>
      </c>
      <c r="S18" s="6" t="s">
        <v>38</v>
      </c>
      <c r="T18" s="6" t="s">
        <v>196</v>
      </c>
      <c r="U18" s="6" t="s">
        <v>1548</v>
      </c>
    </row>
    <row r="19" spans="1:21" s="7" customFormat="1" ht="43.2" x14ac:dyDescent="0.3">
      <c r="A19" s="646" t="s">
        <v>3198</v>
      </c>
      <c r="B19" s="647" t="s">
        <v>3127</v>
      </c>
      <c r="C19" s="648" t="s">
        <v>3128</v>
      </c>
      <c r="D19" s="649" t="s">
        <v>122</v>
      </c>
      <c r="E19" s="650" t="s">
        <v>3172</v>
      </c>
      <c r="F19" s="166" t="s">
        <v>3199</v>
      </c>
      <c r="G19" s="6" t="s">
        <v>35</v>
      </c>
      <c r="H19" s="6" t="s">
        <v>36</v>
      </c>
      <c r="I19" s="6" t="s">
        <v>195</v>
      </c>
      <c r="J19" s="651" t="s">
        <v>3200</v>
      </c>
      <c r="K19" s="644" t="s">
        <v>364</v>
      </c>
      <c r="L19" s="644"/>
      <c r="M19" s="644"/>
      <c r="N19" s="644" t="s">
        <v>364</v>
      </c>
      <c r="O19" s="651" t="s">
        <v>3142</v>
      </c>
      <c r="P19" s="652" t="s">
        <v>3133</v>
      </c>
      <c r="Q19" s="651" t="s">
        <v>3201</v>
      </c>
      <c r="R19" s="6" t="s">
        <v>35</v>
      </c>
      <c r="S19" s="6" t="s">
        <v>38</v>
      </c>
      <c r="T19" s="6" t="s">
        <v>196</v>
      </c>
      <c r="U19" s="6" t="s">
        <v>1548</v>
      </c>
    </row>
    <row r="20" spans="1:21" s="7" customFormat="1" ht="43.2" x14ac:dyDescent="0.3">
      <c r="A20" s="646" t="s">
        <v>3202</v>
      </c>
      <c r="B20" s="647" t="s">
        <v>3127</v>
      </c>
      <c r="C20" s="648" t="s">
        <v>3128</v>
      </c>
      <c r="D20" s="649" t="s">
        <v>122</v>
      </c>
      <c r="E20" s="650" t="s">
        <v>3172</v>
      </c>
      <c r="F20" s="166" t="s">
        <v>3203</v>
      </c>
      <c r="G20" s="6" t="s">
        <v>35</v>
      </c>
      <c r="H20" s="6" t="s">
        <v>36</v>
      </c>
      <c r="I20" s="6" t="s">
        <v>195</v>
      </c>
      <c r="J20" s="651" t="s">
        <v>3204</v>
      </c>
      <c r="K20" s="644" t="s">
        <v>364</v>
      </c>
      <c r="L20" s="644"/>
      <c r="M20" s="644"/>
      <c r="N20" s="644" t="s">
        <v>364</v>
      </c>
      <c r="O20" s="651" t="s">
        <v>3142</v>
      </c>
      <c r="P20" s="652" t="s">
        <v>3133</v>
      </c>
      <c r="Q20" s="651" t="s">
        <v>3205</v>
      </c>
      <c r="R20" s="6" t="s">
        <v>35</v>
      </c>
      <c r="S20" s="6" t="s">
        <v>38</v>
      </c>
      <c r="T20" s="6" t="s">
        <v>196</v>
      </c>
      <c r="U20" s="6" t="s">
        <v>1548</v>
      </c>
    </row>
    <row r="21" spans="1:21" s="7" customFormat="1" ht="86.4" x14ac:dyDescent="0.3">
      <c r="A21" s="646" t="s">
        <v>3206</v>
      </c>
      <c r="B21" s="647" t="s">
        <v>3127</v>
      </c>
      <c r="C21" s="648" t="s">
        <v>3128</v>
      </c>
      <c r="D21" s="649" t="s">
        <v>122</v>
      </c>
      <c r="E21" s="650" t="s">
        <v>3172</v>
      </c>
      <c r="F21" s="166" t="s">
        <v>3207</v>
      </c>
      <c r="G21" s="6" t="s">
        <v>35</v>
      </c>
      <c r="H21" s="6" t="s">
        <v>36</v>
      </c>
      <c r="I21" s="6" t="s">
        <v>195</v>
      </c>
      <c r="J21" s="651" t="s">
        <v>3208</v>
      </c>
      <c r="K21" s="644" t="s">
        <v>364</v>
      </c>
      <c r="L21" s="644"/>
      <c r="M21" s="644"/>
      <c r="N21" s="644" t="s">
        <v>364</v>
      </c>
      <c r="O21" s="651" t="s">
        <v>3142</v>
      </c>
      <c r="P21" s="652" t="s">
        <v>3133</v>
      </c>
      <c r="Q21" s="651" t="s">
        <v>3209</v>
      </c>
      <c r="R21" s="6" t="s">
        <v>35</v>
      </c>
      <c r="S21" s="6" t="s">
        <v>38</v>
      </c>
      <c r="T21" s="6" t="s">
        <v>196</v>
      </c>
      <c r="U21" s="6" t="s">
        <v>1548</v>
      </c>
    </row>
    <row r="22" spans="1:21" s="7" customFormat="1" ht="43.2" x14ac:dyDescent="0.3">
      <c r="A22" s="646" t="s">
        <v>3210</v>
      </c>
      <c r="B22" s="647" t="s">
        <v>3127</v>
      </c>
      <c r="C22" s="648" t="s">
        <v>3211</v>
      </c>
      <c r="D22" s="649" t="s">
        <v>138</v>
      </c>
      <c r="E22" s="650" t="s">
        <v>3212</v>
      </c>
      <c r="F22" s="166" t="s">
        <v>3213</v>
      </c>
      <c r="G22" s="6" t="s">
        <v>35</v>
      </c>
      <c r="H22" s="6" t="s">
        <v>36</v>
      </c>
      <c r="I22" s="6" t="s">
        <v>195</v>
      </c>
      <c r="J22" s="651" t="s">
        <v>3214</v>
      </c>
      <c r="K22" s="644" t="s">
        <v>364</v>
      </c>
      <c r="L22" s="644"/>
      <c r="M22" s="644"/>
      <c r="N22" s="644"/>
      <c r="O22" s="651" t="s">
        <v>3161</v>
      </c>
      <c r="P22" s="652" t="s">
        <v>3133</v>
      </c>
      <c r="Q22" s="651" t="s">
        <v>3215</v>
      </c>
      <c r="R22" s="6" t="s">
        <v>35</v>
      </c>
      <c r="S22" s="6" t="s">
        <v>38</v>
      </c>
      <c r="T22" s="6" t="s">
        <v>196</v>
      </c>
      <c r="U22" s="6" t="s">
        <v>2036</v>
      </c>
    </row>
    <row r="23" spans="1:21" s="7" customFormat="1" ht="43.2" x14ac:dyDescent="0.3">
      <c r="A23" s="646" t="s">
        <v>3216</v>
      </c>
      <c r="B23" s="647" t="s">
        <v>3127</v>
      </c>
      <c r="C23" s="648" t="s">
        <v>3128</v>
      </c>
      <c r="D23" s="649" t="s">
        <v>138</v>
      </c>
      <c r="E23" s="650" t="s">
        <v>3212</v>
      </c>
      <c r="F23" s="166" t="s">
        <v>3217</v>
      </c>
      <c r="G23" s="6" t="s">
        <v>35</v>
      </c>
      <c r="H23" s="6" t="s">
        <v>36</v>
      </c>
      <c r="I23" s="6" t="s">
        <v>195</v>
      </c>
      <c r="J23" s="653" t="s">
        <v>3218</v>
      </c>
      <c r="K23" s="644" t="s">
        <v>364</v>
      </c>
      <c r="L23" s="644"/>
      <c r="M23" s="644"/>
      <c r="N23" s="644"/>
      <c r="O23" s="651" t="s">
        <v>3161</v>
      </c>
      <c r="P23" s="652" t="s">
        <v>3133</v>
      </c>
      <c r="Q23" s="651" t="s">
        <v>3215</v>
      </c>
      <c r="R23" s="6" t="s">
        <v>35</v>
      </c>
      <c r="S23" s="6" t="s">
        <v>38</v>
      </c>
      <c r="T23" s="6" t="s">
        <v>196</v>
      </c>
      <c r="U23" s="6" t="s">
        <v>2036</v>
      </c>
    </row>
    <row r="24" spans="1:21" s="7" customFormat="1" ht="43.2" x14ac:dyDescent="0.3">
      <c r="A24" s="646" t="s">
        <v>3219</v>
      </c>
      <c r="B24" s="647" t="s">
        <v>3127</v>
      </c>
      <c r="C24" s="648" t="s">
        <v>3128</v>
      </c>
      <c r="D24" s="649" t="s">
        <v>138</v>
      </c>
      <c r="E24" s="650" t="s">
        <v>3212</v>
      </c>
      <c r="F24" s="166" t="s">
        <v>3217</v>
      </c>
      <c r="G24" s="6" t="s">
        <v>35</v>
      </c>
      <c r="H24" s="6" t="s">
        <v>36</v>
      </c>
      <c r="I24" s="6" t="s">
        <v>195</v>
      </c>
      <c r="J24" s="653" t="s">
        <v>3220</v>
      </c>
      <c r="K24" s="644" t="s">
        <v>364</v>
      </c>
      <c r="L24" s="644" t="s">
        <v>364</v>
      </c>
      <c r="M24" s="644"/>
      <c r="N24" s="644" t="s">
        <v>364</v>
      </c>
      <c r="O24" s="651" t="s">
        <v>3142</v>
      </c>
      <c r="P24" s="652" t="s">
        <v>3133</v>
      </c>
      <c r="Q24" s="651" t="s">
        <v>3221</v>
      </c>
      <c r="R24" s="6" t="s">
        <v>35</v>
      </c>
      <c r="S24" s="6" t="s">
        <v>38</v>
      </c>
      <c r="T24" s="6" t="s">
        <v>196</v>
      </c>
      <c r="U24" s="6" t="s">
        <v>1548</v>
      </c>
    </row>
    <row r="25" spans="1:21" s="7" customFormat="1" ht="69" customHeight="1" x14ac:dyDescent="0.3">
      <c r="A25" s="646" t="s">
        <v>3222</v>
      </c>
      <c r="B25" s="647" t="s">
        <v>3127</v>
      </c>
      <c r="C25" s="648" t="s">
        <v>3128</v>
      </c>
      <c r="D25" s="649" t="s">
        <v>138</v>
      </c>
      <c r="E25" s="650" t="s">
        <v>3223</v>
      </c>
      <c r="F25" s="166" t="s">
        <v>3224</v>
      </c>
      <c r="G25" s="6" t="s">
        <v>35</v>
      </c>
      <c r="H25" s="6" t="s">
        <v>36</v>
      </c>
      <c r="I25" s="6" t="s">
        <v>195</v>
      </c>
      <c r="J25" s="653" t="s">
        <v>3225</v>
      </c>
      <c r="K25" s="644"/>
      <c r="L25" s="644"/>
      <c r="M25" s="644"/>
      <c r="N25" s="644" t="s">
        <v>364</v>
      </c>
      <c r="O25" s="651" t="s">
        <v>3142</v>
      </c>
      <c r="P25" s="652" t="s">
        <v>3133</v>
      </c>
      <c r="Q25" s="651" t="s">
        <v>3226</v>
      </c>
      <c r="R25" s="6" t="s">
        <v>35</v>
      </c>
      <c r="S25" s="6" t="s">
        <v>38</v>
      </c>
      <c r="T25" s="6" t="s">
        <v>196</v>
      </c>
      <c r="U25" s="6" t="s">
        <v>1548</v>
      </c>
    </row>
    <row r="26" spans="1:21" s="7" customFormat="1" ht="43.2" x14ac:dyDescent="0.3">
      <c r="A26" s="646" t="s">
        <v>3227</v>
      </c>
      <c r="B26" s="647" t="s">
        <v>3127</v>
      </c>
      <c r="C26" s="648" t="s">
        <v>3128</v>
      </c>
      <c r="D26" s="649" t="s">
        <v>3193</v>
      </c>
      <c r="E26" s="650" t="s">
        <v>3223</v>
      </c>
      <c r="F26" s="166" t="s">
        <v>3228</v>
      </c>
      <c r="G26" s="6" t="s">
        <v>35</v>
      </c>
      <c r="H26" s="6" t="s">
        <v>36</v>
      </c>
      <c r="I26" s="6" t="s">
        <v>195</v>
      </c>
      <c r="J26" s="653" t="s">
        <v>3229</v>
      </c>
      <c r="K26" s="644" t="s">
        <v>364</v>
      </c>
      <c r="L26" s="644"/>
      <c r="M26" s="644"/>
      <c r="N26" s="644" t="s">
        <v>364</v>
      </c>
      <c r="O26" s="651" t="s">
        <v>3142</v>
      </c>
      <c r="P26" s="652" t="s">
        <v>3133</v>
      </c>
      <c r="Q26" s="651" t="s">
        <v>3230</v>
      </c>
      <c r="R26" s="6" t="s">
        <v>35</v>
      </c>
      <c r="S26" s="6" t="s">
        <v>38</v>
      </c>
      <c r="T26" s="6" t="s">
        <v>196</v>
      </c>
      <c r="U26" s="6" t="s">
        <v>1548</v>
      </c>
    </row>
    <row r="27" spans="1:21" s="7" customFormat="1" ht="28.8" x14ac:dyDescent="0.3">
      <c r="A27" s="646" t="s">
        <v>3231</v>
      </c>
      <c r="B27" s="647" t="s">
        <v>3127</v>
      </c>
      <c r="C27" s="648" t="s">
        <v>3128</v>
      </c>
      <c r="D27" s="649" t="s">
        <v>122</v>
      </c>
      <c r="E27" s="650" t="s">
        <v>3172</v>
      </c>
      <c r="F27" s="166" t="s">
        <v>3232</v>
      </c>
      <c r="G27" s="6" t="s">
        <v>35</v>
      </c>
      <c r="H27" s="6" t="s">
        <v>36</v>
      </c>
      <c r="I27" s="6" t="s">
        <v>195</v>
      </c>
      <c r="J27" s="653" t="s">
        <v>3233</v>
      </c>
      <c r="K27" s="644" t="s">
        <v>364</v>
      </c>
      <c r="L27" s="644"/>
      <c r="M27" s="644"/>
      <c r="N27" s="644" t="s">
        <v>364</v>
      </c>
      <c r="O27" s="651" t="s">
        <v>3161</v>
      </c>
      <c r="P27" s="652" t="s">
        <v>3133</v>
      </c>
      <c r="Q27" s="651" t="s">
        <v>3234</v>
      </c>
      <c r="R27" s="6" t="s">
        <v>35</v>
      </c>
      <c r="S27" s="6" t="s">
        <v>38</v>
      </c>
      <c r="T27" s="6" t="s">
        <v>196</v>
      </c>
      <c r="U27" s="6" t="s">
        <v>2036</v>
      </c>
    </row>
    <row r="28" spans="1:21" s="7" customFormat="1" ht="28.8" x14ac:dyDescent="0.3">
      <c r="A28" s="646" t="s">
        <v>3235</v>
      </c>
      <c r="B28" s="647" t="s">
        <v>3127</v>
      </c>
      <c r="C28" s="648" t="s">
        <v>3128</v>
      </c>
      <c r="D28" s="649" t="s">
        <v>122</v>
      </c>
      <c r="E28" s="650" t="s">
        <v>3172</v>
      </c>
      <c r="F28" s="166" t="s">
        <v>3236</v>
      </c>
      <c r="G28" s="6" t="s">
        <v>35</v>
      </c>
      <c r="H28" s="6" t="s">
        <v>36</v>
      </c>
      <c r="I28" s="6" t="s">
        <v>195</v>
      </c>
      <c r="J28" s="653" t="s">
        <v>3237</v>
      </c>
      <c r="K28" s="644" t="s">
        <v>364</v>
      </c>
      <c r="L28" s="644" t="s">
        <v>364</v>
      </c>
      <c r="M28" s="644"/>
      <c r="N28" s="644" t="s">
        <v>364</v>
      </c>
      <c r="O28" s="651" t="s">
        <v>3142</v>
      </c>
      <c r="P28" s="652" t="s">
        <v>3133</v>
      </c>
      <c r="Q28" s="651" t="s">
        <v>3238</v>
      </c>
      <c r="R28" s="6" t="s">
        <v>35</v>
      </c>
      <c r="S28" s="6" t="s">
        <v>38</v>
      </c>
      <c r="T28" s="6" t="s">
        <v>196</v>
      </c>
      <c r="U28" s="6" t="s">
        <v>1548</v>
      </c>
    </row>
    <row r="29" spans="1:21" s="7" customFormat="1" ht="28.8" x14ac:dyDescent="0.3">
      <c r="A29" s="646" t="s">
        <v>3239</v>
      </c>
      <c r="B29" s="647" t="s">
        <v>3127</v>
      </c>
      <c r="C29" s="648" t="s">
        <v>3128</v>
      </c>
      <c r="D29" s="649" t="s">
        <v>122</v>
      </c>
      <c r="E29" s="650" t="s">
        <v>3172</v>
      </c>
      <c r="F29" s="166" t="s">
        <v>3240</v>
      </c>
      <c r="G29" s="6" t="s">
        <v>35</v>
      </c>
      <c r="H29" s="6" t="s">
        <v>36</v>
      </c>
      <c r="I29" s="6" t="s">
        <v>195</v>
      </c>
      <c r="J29" s="653" t="s">
        <v>3241</v>
      </c>
      <c r="K29" s="644" t="s">
        <v>364</v>
      </c>
      <c r="L29" s="644"/>
      <c r="M29" s="644"/>
      <c r="N29" s="644" t="s">
        <v>364</v>
      </c>
      <c r="O29" s="651" t="s">
        <v>3161</v>
      </c>
      <c r="P29" s="652" t="s">
        <v>3133</v>
      </c>
      <c r="Q29" s="651" t="s">
        <v>3242</v>
      </c>
      <c r="R29" s="6" t="s">
        <v>35</v>
      </c>
      <c r="S29" s="6" t="s">
        <v>38</v>
      </c>
      <c r="T29" s="6" t="s">
        <v>196</v>
      </c>
      <c r="U29" s="6" t="s">
        <v>2036</v>
      </c>
    </row>
    <row r="30" spans="1:21" s="7" customFormat="1" ht="28.8" x14ac:dyDescent="0.3">
      <c r="A30" s="646" t="s">
        <v>3243</v>
      </c>
      <c r="B30" s="647" t="s">
        <v>3127</v>
      </c>
      <c r="C30" s="648" t="s">
        <v>3128</v>
      </c>
      <c r="D30" s="654" t="s">
        <v>3244</v>
      </c>
      <c r="E30" s="650" t="s">
        <v>3245</v>
      </c>
      <c r="F30" s="166" t="s">
        <v>3246</v>
      </c>
      <c r="G30" s="6" t="s">
        <v>35</v>
      </c>
      <c r="H30" s="6" t="s">
        <v>36</v>
      </c>
      <c r="I30" s="6" t="s">
        <v>195</v>
      </c>
      <c r="J30" s="655" t="s">
        <v>3247</v>
      </c>
      <c r="K30" s="644" t="s">
        <v>364</v>
      </c>
      <c r="L30" s="644"/>
      <c r="M30" s="644"/>
      <c r="N30" s="644"/>
      <c r="O30" s="651" t="s">
        <v>3161</v>
      </c>
      <c r="P30" s="652" t="s">
        <v>3133</v>
      </c>
      <c r="Q30" s="651" t="s">
        <v>3248</v>
      </c>
      <c r="R30" s="6" t="s">
        <v>35</v>
      </c>
      <c r="S30" s="6" t="s">
        <v>38</v>
      </c>
      <c r="T30" s="6" t="s">
        <v>196</v>
      </c>
      <c r="U30" s="6" t="s">
        <v>2036</v>
      </c>
    </row>
    <row r="31" spans="1:21" s="7" customFormat="1" ht="86.4" x14ac:dyDescent="0.3">
      <c r="A31" s="646" t="s">
        <v>3249</v>
      </c>
      <c r="B31" s="647" t="s">
        <v>3127</v>
      </c>
      <c r="C31" s="648" t="s">
        <v>3128</v>
      </c>
      <c r="D31" s="654" t="s">
        <v>3244</v>
      </c>
      <c r="E31" s="650" t="s">
        <v>3245</v>
      </c>
      <c r="F31" s="166" t="s">
        <v>3250</v>
      </c>
      <c r="G31" s="6" t="s">
        <v>35</v>
      </c>
      <c r="H31" s="6" t="s">
        <v>36</v>
      </c>
      <c r="I31" s="6" t="s">
        <v>195</v>
      </c>
      <c r="J31" s="655" t="s">
        <v>3251</v>
      </c>
      <c r="K31" s="644"/>
      <c r="L31" s="644"/>
      <c r="M31" s="644"/>
      <c r="N31" s="644"/>
      <c r="O31" s="651" t="s">
        <v>3252</v>
      </c>
      <c r="P31" s="652" t="s">
        <v>3133</v>
      </c>
      <c r="Q31" s="651" t="s">
        <v>3253</v>
      </c>
      <c r="R31" s="6" t="s">
        <v>35</v>
      </c>
      <c r="S31" s="6" t="s">
        <v>38</v>
      </c>
      <c r="T31" s="6" t="s">
        <v>196</v>
      </c>
      <c r="U31" s="6" t="s">
        <v>1548</v>
      </c>
    </row>
    <row r="32" spans="1:21" s="7" customFormat="1" x14ac:dyDescent="0.3">
      <c r="A32" s="28"/>
      <c r="B32" s="32"/>
      <c r="C32" s="26"/>
      <c r="D32" s="37"/>
      <c r="E32" s="100"/>
      <c r="F32" s="42"/>
      <c r="G32" s="10"/>
      <c r="H32" s="10"/>
      <c r="I32" s="10"/>
      <c r="J32" s="656"/>
      <c r="K32" s="644"/>
      <c r="L32" s="644"/>
      <c r="M32" s="644"/>
      <c r="N32" s="644"/>
      <c r="O32" s="644"/>
      <c r="P32" s="657"/>
      <c r="Q32" s="651"/>
      <c r="R32" s="6"/>
      <c r="S32" s="6"/>
      <c r="T32" s="6"/>
      <c r="U32" s="6"/>
    </row>
    <row r="33" spans="1:21" s="7" customFormat="1" x14ac:dyDescent="0.3">
      <c r="A33" s="28"/>
      <c r="B33" s="32"/>
      <c r="C33" s="26"/>
      <c r="D33" s="37"/>
      <c r="E33" s="100"/>
      <c r="F33" s="42"/>
      <c r="G33" s="10"/>
      <c r="H33" s="10"/>
      <c r="I33" s="10"/>
      <c r="J33" s="656"/>
      <c r="K33" s="644"/>
      <c r="L33" s="644"/>
      <c r="M33" s="644"/>
      <c r="N33" s="644"/>
      <c r="O33" s="644"/>
      <c r="P33" s="657"/>
      <c r="Q33" s="651"/>
      <c r="R33" s="6"/>
      <c r="S33" s="6"/>
      <c r="T33" s="6"/>
      <c r="U33" s="6"/>
    </row>
    <row r="34" spans="1:21" s="7" customFormat="1" x14ac:dyDescent="0.3">
      <c r="A34" s="28"/>
      <c r="B34" s="32"/>
      <c r="C34" s="26"/>
      <c r="D34" s="37"/>
      <c r="E34" s="100"/>
      <c r="F34" s="42"/>
      <c r="G34" s="10"/>
      <c r="H34" s="10"/>
      <c r="I34" s="10"/>
      <c r="J34" s="171"/>
      <c r="K34" s="644"/>
      <c r="L34" s="644"/>
      <c r="M34" s="644"/>
      <c r="N34" s="644"/>
      <c r="O34" s="644"/>
      <c r="P34" s="658"/>
      <c r="Q34" s="651"/>
      <c r="R34" s="6"/>
      <c r="S34" s="6"/>
      <c r="T34" s="6"/>
      <c r="U34" s="6"/>
    </row>
    <row r="35" spans="1:21" s="7" customFormat="1" ht="28.8" x14ac:dyDescent="0.3">
      <c r="A35" s="28"/>
      <c r="B35" s="32"/>
      <c r="C35" s="26"/>
      <c r="D35" s="37"/>
      <c r="E35" s="100"/>
      <c r="F35" s="42"/>
      <c r="G35" s="10"/>
      <c r="H35" s="10"/>
      <c r="I35" s="10"/>
      <c r="J35" s="171" t="s">
        <v>3254</v>
      </c>
      <c r="K35" s="644"/>
      <c r="L35" s="644"/>
      <c r="M35" s="644"/>
      <c r="N35" s="644"/>
      <c r="O35" s="644"/>
      <c r="P35" s="658"/>
      <c r="Q35" s="651"/>
      <c r="R35" s="6"/>
      <c r="S35" s="6"/>
      <c r="T35" s="6"/>
      <c r="U35" s="6"/>
    </row>
    <row r="36" spans="1:21" s="7" customFormat="1" x14ac:dyDescent="0.3">
      <c r="A36" s="28"/>
      <c r="B36" s="32"/>
      <c r="C36" s="26"/>
      <c r="D36" s="37"/>
      <c r="E36" s="100"/>
      <c r="F36" s="42"/>
      <c r="G36" s="10"/>
      <c r="H36" s="10"/>
      <c r="I36" s="10"/>
      <c r="J36" s="171"/>
      <c r="K36" s="644"/>
      <c r="L36" s="644"/>
      <c r="M36" s="644"/>
      <c r="N36" s="644"/>
      <c r="O36" s="644"/>
      <c r="P36" s="658"/>
      <c r="Q36" s="651"/>
      <c r="R36" s="6"/>
      <c r="S36" s="6"/>
      <c r="T36" s="6"/>
      <c r="U36" s="6"/>
    </row>
    <row r="37" spans="1:21" s="7" customFormat="1" ht="28.8" x14ac:dyDescent="0.3">
      <c r="A37" s="28"/>
      <c r="B37" s="32"/>
      <c r="C37" s="26"/>
      <c r="D37" s="37"/>
      <c r="E37" s="100"/>
      <c r="F37" s="42"/>
      <c r="G37" s="10"/>
      <c r="H37" s="10"/>
      <c r="I37" s="10"/>
      <c r="J37" s="171" t="s">
        <v>3254</v>
      </c>
      <c r="K37" s="644"/>
      <c r="L37" s="644"/>
      <c r="M37" s="644"/>
      <c r="N37" s="644"/>
      <c r="O37" s="644"/>
      <c r="P37" s="658"/>
      <c r="Q37" s="651"/>
      <c r="R37" s="6"/>
      <c r="S37" s="6"/>
      <c r="T37" s="6"/>
      <c r="U37" s="6"/>
    </row>
    <row r="38" spans="1:21" s="7" customFormat="1" x14ac:dyDescent="0.3">
      <c r="A38" s="28"/>
      <c r="B38" s="32"/>
      <c r="C38" s="26"/>
      <c r="D38" s="37"/>
      <c r="E38" s="100"/>
      <c r="F38" s="42"/>
      <c r="G38" s="10"/>
      <c r="H38" s="10"/>
      <c r="I38" s="10"/>
      <c r="J38" s="171"/>
      <c r="K38" s="644"/>
      <c r="L38" s="644"/>
      <c r="M38" s="644"/>
      <c r="N38" s="644"/>
      <c r="O38" s="644"/>
      <c r="P38" s="658"/>
      <c r="Q38" s="651"/>
      <c r="R38" s="6"/>
      <c r="S38" s="6"/>
      <c r="T38" s="6"/>
      <c r="U38" s="6"/>
    </row>
    <row r="39" spans="1:21" s="7" customFormat="1" x14ac:dyDescent="0.3">
      <c r="A39" s="28"/>
      <c r="B39" s="32"/>
      <c r="C39" s="26"/>
      <c r="D39" s="37"/>
      <c r="E39" s="100"/>
      <c r="F39" s="42"/>
      <c r="G39" s="10"/>
      <c r="H39" s="10"/>
      <c r="I39" s="10"/>
      <c r="J39" s="171" t="s">
        <v>3255</v>
      </c>
      <c r="K39" s="644"/>
      <c r="L39" s="644"/>
      <c r="M39" s="644"/>
      <c r="N39" s="644"/>
      <c r="O39" s="644"/>
      <c r="P39" s="658"/>
      <c r="Q39" s="651"/>
      <c r="R39" s="6"/>
      <c r="S39" s="6"/>
      <c r="T39" s="6"/>
      <c r="U39" s="6"/>
    </row>
    <row r="40" spans="1:21" s="7" customFormat="1" x14ac:dyDescent="0.3">
      <c r="A40" s="28"/>
      <c r="B40" s="32"/>
      <c r="C40" s="26"/>
      <c r="D40" s="37"/>
      <c r="E40" s="100"/>
      <c r="F40" s="42"/>
      <c r="G40" s="10"/>
      <c r="H40" s="10"/>
      <c r="I40" s="10"/>
      <c r="J40" s="11" t="s">
        <v>3256</v>
      </c>
      <c r="K40" s="644"/>
      <c r="L40" s="644"/>
      <c r="M40" s="644"/>
      <c r="N40" s="644"/>
      <c r="O40" s="644"/>
      <c r="P40" s="658"/>
      <c r="Q40" s="651"/>
      <c r="R40" s="6"/>
      <c r="S40" s="6"/>
      <c r="T40" s="6"/>
      <c r="U40" s="6"/>
    </row>
    <row r="41" spans="1:21" s="7" customFormat="1" ht="28.8" x14ac:dyDescent="0.3">
      <c r="A41" s="28"/>
      <c r="B41" s="32"/>
      <c r="C41" s="26"/>
      <c r="D41" s="37"/>
      <c r="E41" s="100"/>
      <c r="F41" s="42"/>
      <c r="G41" s="10"/>
      <c r="H41" s="10"/>
      <c r="I41" s="10"/>
      <c r="J41" s="11" t="s">
        <v>3257</v>
      </c>
      <c r="K41" s="644"/>
      <c r="L41" s="644"/>
      <c r="M41" s="644"/>
      <c r="N41" s="644"/>
      <c r="O41" s="644"/>
      <c r="P41" s="658"/>
      <c r="Q41" s="651"/>
      <c r="R41" s="6"/>
      <c r="S41" s="6"/>
      <c r="T41" s="6"/>
      <c r="U41" s="6"/>
    </row>
    <row r="42" spans="1:21" s="7" customFormat="1" x14ac:dyDescent="0.3">
      <c r="A42" s="28"/>
      <c r="B42" s="32"/>
      <c r="C42" s="26"/>
      <c r="D42" s="37"/>
      <c r="E42" s="100"/>
      <c r="F42" s="42"/>
      <c r="G42" s="10"/>
      <c r="H42" s="10"/>
      <c r="I42" s="10"/>
      <c r="J42" s="11" t="s">
        <v>3258</v>
      </c>
      <c r="K42" s="644"/>
      <c r="L42" s="644"/>
      <c r="M42" s="644"/>
      <c r="N42" s="644"/>
      <c r="O42" s="644"/>
      <c r="P42" s="658"/>
      <c r="Q42" s="651"/>
      <c r="R42" s="10"/>
      <c r="S42" s="10"/>
      <c r="T42" s="10"/>
      <c r="U42" s="6"/>
    </row>
  </sheetData>
  <mergeCells count="13">
    <mergeCell ref="F1:F3"/>
    <mergeCell ref="A1:A3"/>
    <mergeCell ref="B1:B3"/>
    <mergeCell ref="C1:C3"/>
    <mergeCell ref="D1:D3"/>
    <mergeCell ref="E1:E3"/>
    <mergeCell ref="R1:T1"/>
    <mergeCell ref="G1:I1"/>
    <mergeCell ref="J1:J3"/>
    <mergeCell ref="K1:N1"/>
    <mergeCell ref="O1:O3"/>
    <mergeCell ref="P1:P3"/>
    <mergeCell ref="Q1:Q3"/>
  </mergeCells>
  <dataValidations count="2">
    <dataValidation type="list" allowBlank="1" showInputMessage="1" showErrorMessage="1" sqref="WLQ983042:WLQ983057 WBU983042:WBU983057 VRY983042:VRY983057 VIC983042:VIC983057 UYG983042:UYG983057 UOK983042:UOK983057 UEO983042:UEO983057 TUS983042:TUS983057 TKW983042:TKW983057 TBA983042:TBA983057 SRE983042:SRE983057 SHI983042:SHI983057 RXM983042:RXM983057 RNQ983042:RNQ983057 RDU983042:RDU983057 QTY983042:QTY983057 QKC983042:QKC983057 QAG983042:QAG983057 PQK983042:PQK983057 PGO983042:PGO983057 OWS983042:OWS983057 OMW983042:OMW983057 ODA983042:ODA983057 NTE983042:NTE983057 NJI983042:NJI983057 MZM983042:MZM983057 MPQ983042:MPQ983057 MFU983042:MFU983057 LVY983042:LVY983057 LMC983042:LMC983057 LCG983042:LCG983057 KSK983042:KSK983057 KIO983042:KIO983057 JYS983042:JYS983057 JOW983042:JOW983057 JFA983042:JFA983057 IVE983042:IVE983057 ILI983042:ILI983057 IBM983042:IBM983057 HRQ983042:HRQ983057 HHU983042:HHU983057 GXY983042:GXY983057 GOC983042:GOC983057 GEG983042:GEG983057 FUK983042:FUK983057 FKO983042:FKO983057 FAS983042:FAS983057 EQW983042:EQW983057 EHA983042:EHA983057 DXE983042:DXE983057 DNI983042:DNI983057 DDM983042:DDM983057 CTQ983042:CTQ983057 CJU983042:CJU983057 BZY983042:BZY983057 BQC983042:BQC983057 BGG983042:BGG983057 AWK983042:AWK983057 AMO983042:AMO983057 ACS983042:ACS983057 SW983042:SW983057 JA983042:JA983057 H983042:H983057 WVM917506:WVM917521 WLQ917506:WLQ917521 WBU917506:WBU917521 VRY917506:VRY917521 VIC917506:VIC917521 UYG917506:UYG917521 UOK917506:UOK917521 UEO917506:UEO917521 TUS917506:TUS917521 TKW917506:TKW917521 TBA917506:TBA917521 SRE917506:SRE917521 SHI917506:SHI917521 RXM917506:RXM917521 RNQ917506:RNQ917521 RDU917506:RDU917521 QTY917506:QTY917521 QKC917506:QKC917521 QAG917506:QAG917521 PQK917506:PQK917521 PGO917506:PGO917521 OWS917506:OWS917521 OMW917506:OMW917521 ODA917506:ODA917521 NTE917506:NTE917521 NJI917506:NJI917521 MZM917506:MZM917521 MPQ917506:MPQ917521 MFU917506:MFU917521 LVY917506:LVY917521 LMC917506:LMC917521 LCG917506:LCG917521 KSK917506:KSK917521 KIO917506:KIO917521 JYS917506:JYS917521 JOW917506:JOW917521 JFA917506:JFA917521 IVE917506:IVE917521 ILI917506:ILI917521 IBM917506:IBM917521 HRQ917506:HRQ917521 HHU917506:HHU917521 GXY917506:GXY917521 GOC917506:GOC917521 GEG917506:GEG917521 FUK917506:FUK917521 FKO917506:FKO917521 FAS917506:FAS917521 EQW917506:EQW917521 EHA917506:EHA917521 DXE917506:DXE917521 DNI917506:DNI917521 DDM917506:DDM917521 CTQ917506:CTQ917521 CJU917506:CJU917521 BZY917506:BZY917521 BQC917506:BQC917521 BGG917506:BGG917521 AWK917506:AWK917521 AMO917506:AMO917521 ACS917506:ACS917521 SW917506:SW917521 JA917506:JA917521 H917506:H917521 WVM851970:WVM851985 WLQ851970:WLQ851985 WBU851970:WBU851985 VRY851970:VRY851985 VIC851970:VIC851985 UYG851970:UYG851985 UOK851970:UOK851985 UEO851970:UEO851985 TUS851970:TUS851985 TKW851970:TKW851985 TBA851970:TBA851985 SRE851970:SRE851985 SHI851970:SHI851985 RXM851970:RXM851985 RNQ851970:RNQ851985 RDU851970:RDU851985 QTY851970:QTY851985 QKC851970:QKC851985 QAG851970:QAG851985 PQK851970:PQK851985 PGO851970:PGO851985 OWS851970:OWS851985 OMW851970:OMW851985 ODA851970:ODA851985 NTE851970:NTE851985 NJI851970:NJI851985 MZM851970:MZM851985 MPQ851970:MPQ851985 MFU851970:MFU851985 LVY851970:LVY851985 LMC851970:LMC851985 LCG851970:LCG851985 KSK851970:KSK851985 KIO851970:KIO851985 JYS851970:JYS851985 JOW851970:JOW851985 JFA851970:JFA851985 IVE851970:IVE851985 ILI851970:ILI851985 IBM851970:IBM851985 HRQ851970:HRQ851985 HHU851970:HHU851985 GXY851970:GXY851985 GOC851970:GOC851985 GEG851970:GEG851985 FUK851970:FUK851985 FKO851970:FKO851985 FAS851970:FAS851985 EQW851970:EQW851985 EHA851970:EHA851985 DXE851970:DXE851985 DNI851970:DNI851985 DDM851970:DDM851985 CTQ851970:CTQ851985 CJU851970:CJU851985 BZY851970:BZY851985 BQC851970:BQC851985 BGG851970:BGG851985 AWK851970:AWK851985 AMO851970:AMO851985 ACS851970:ACS851985 SW851970:SW851985 JA851970:JA851985 H851970:H851985 WVM786434:WVM786449 WLQ786434:WLQ786449 WBU786434:WBU786449 VRY786434:VRY786449 VIC786434:VIC786449 UYG786434:UYG786449 UOK786434:UOK786449 UEO786434:UEO786449 TUS786434:TUS786449 TKW786434:TKW786449 TBA786434:TBA786449 SRE786434:SRE786449 SHI786434:SHI786449 RXM786434:RXM786449 RNQ786434:RNQ786449 RDU786434:RDU786449 QTY786434:QTY786449 QKC786434:QKC786449 QAG786434:QAG786449 PQK786434:PQK786449 PGO786434:PGO786449 OWS786434:OWS786449 OMW786434:OMW786449 ODA786434:ODA786449 NTE786434:NTE786449 NJI786434:NJI786449 MZM786434:MZM786449 MPQ786434:MPQ786449 MFU786434:MFU786449 LVY786434:LVY786449 LMC786434:LMC786449 LCG786434:LCG786449 KSK786434:KSK786449 KIO786434:KIO786449 JYS786434:JYS786449 JOW786434:JOW786449 JFA786434:JFA786449 IVE786434:IVE786449 ILI786434:ILI786449 IBM786434:IBM786449 HRQ786434:HRQ786449 HHU786434:HHU786449 GXY786434:GXY786449 GOC786434:GOC786449 GEG786434:GEG786449 FUK786434:FUK786449 FKO786434:FKO786449 FAS786434:FAS786449 EQW786434:EQW786449 EHA786434:EHA786449 DXE786434:DXE786449 DNI786434:DNI786449 DDM786434:DDM786449 CTQ786434:CTQ786449 CJU786434:CJU786449 BZY786434:BZY786449 BQC786434:BQC786449 BGG786434:BGG786449 AWK786434:AWK786449 AMO786434:AMO786449 ACS786434:ACS786449 SW786434:SW786449 JA786434:JA786449 H786434:H786449 WVM720898:WVM720913 WLQ720898:WLQ720913 WBU720898:WBU720913 VRY720898:VRY720913 VIC720898:VIC720913 UYG720898:UYG720913 UOK720898:UOK720913 UEO720898:UEO720913 TUS720898:TUS720913 TKW720898:TKW720913 TBA720898:TBA720913 SRE720898:SRE720913 SHI720898:SHI720913 RXM720898:RXM720913 RNQ720898:RNQ720913 RDU720898:RDU720913 QTY720898:QTY720913 QKC720898:QKC720913 QAG720898:QAG720913 PQK720898:PQK720913 PGO720898:PGO720913 OWS720898:OWS720913 OMW720898:OMW720913 ODA720898:ODA720913 NTE720898:NTE720913 NJI720898:NJI720913 MZM720898:MZM720913 MPQ720898:MPQ720913 MFU720898:MFU720913 LVY720898:LVY720913 LMC720898:LMC720913 LCG720898:LCG720913 KSK720898:KSK720913 KIO720898:KIO720913 JYS720898:JYS720913 JOW720898:JOW720913 JFA720898:JFA720913 IVE720898:IVE720913 ILI720898:ILI720913 IBM720898:IBM720913 HRQ720898:HRQ720913 HHU720898:HHU720913 GXY720898:GXY720913 GOC720898:GOC720913 GEG720898:GEG720913 FUK720898:FUK720913 FKO720898:FKO720913 FAS720898:FAS720913 EQW720898:EQW720913 EHA720898:EHA720913 DXE720898:DXE720913 DNI720898:DNI720913 DDM720898:DDM720913 CTQ720898:CTQ720913 CJU720898:CJU720913 BZY720898:BZY720913 BQC720898:BQC720913 BGG720898:BGG720913 AWK720898:AWK720913 AMO720898:AMO720913 ACS720898:ACS720913 SW720898:SW720913 JA720898:JA720913 H720898:H720913 WVM655362:WVM655377 WLQ655362:WLQ655377 WBU655362:WBU655377 VRY655362:VRY655377 VIC655362:VIC655377 UYG655362:UYG655377 UOK655362:UOK655377 UEO655362:UEO655377 TUS655362:TUS655377 TKW655362:TKW655377 TBA655362:TBA655377 SRE655362:SRE655377 SHI655362:SHI655377 RXM655362:RXM655377 RNQ655362:RNQ655377 RDU655362:RDU655377 QTY655362:QTY655377 QKC655362:QKC655377 QAG655362:QAG655377 PQK655362:PQK655377 PGO655362:PGO655377 OWS655362:OWS655377 OMW655362:OMW655377 ODA655362:ODA655377 NTE655362:NTE655377 NJI655362:NJI655377 MZM655362:MZM655377 MPQ655362:MPQ655377 MFU655362:MFU655377 LVY655362:LVY655377 LMC655362:LMC655377 LCG655362:LCG655377 KSK655362:KSK655377 KIO655362:KIO655377 JYS655362:JYS655377 JOW655362:JOW655377 JFA655362:JFA655377 IVE655362:IVE655377 ILI655362:ILI655377 IBM655362:IBM655377 HRQ655362:HRQ655377 HHU655362:HHU655377 GXY655362:GXY655377 GOC655362:GOC655377 GEG655362:GEG655377 FUK655362:FUK655377 FKO655362:FKO655377 FAS655362:FAS655377 EQW655362:EQW655377 EHA655362:EHA655377 DXE655362:DXE655377 DNI655362:DNI655377 DDM655362:DDM655377 CTQ655362:CTQ655377 CJU655362:CJU655377 BZY655362:BZY655377 BQC655362:BQC655377 BGG655362:BGG655377 AWK655362:AWK655377 AMO655362:AMO655377 ACS655362:ACS655377 SW655362:SW655377 JA655362:JA655377 H655362:H655377 WVM589826:WVM589841 WLQ589826:WLQ589841 WBU589826:WBU589841 VRY589826:VRY589841 VIC589826:VIC589841 UYG589826:UYG589841 UOK589826:UOK589841 UEO589826:UEO589841 TUS589826:TUS589841 TKW589826:TKW589841 TBA589826:TBA589841 SRE589826:SRE589841 SHI589826:SHI589841 RXM589826:RXM589841 RNQ589826:RNQ589841 RDU589826:RDU589841 QTY589826:QTY589841 QKC589826:QKC589841 QAG589826:QAG589841 PQK589826:PQK589841 PGO589826:PGO589841 OWS589826:OWS589841 OMW589826:OMW589841 ODA589826:ODA589841 NTE589826:NTE589841 NJI589826:NJI589841 MZM589826:MZM589841 MPQ589826:MPQ589841 MFU589826:MFU589841 LVY589826:LVY589841 LMC589826:LMC589841 LCG589826:LCG589841 KSK589826:KSK589841 KIO589826:KIO589841 JYS589826:JYS589841 JOW589826:JOW589841 JFA589826:JFA589841 IVE589826:IVE589841 ILI589826:ILI589841 IBM589826:IBM589841 HRQ589826:HRQ589841 HHU589826:HHU589841 GXY589826:GXY589841 GOC589826:GOC589841 GEG589826:GEG589841 FUK589826:FUK589841 FKO589826:FKO589841 FAS589826:FAS589841 EQW589826:EQW589841 EHA589826:EHA589841 DXE589826:DXE589841 DNI589826:DNI589841 DDM589826:DDM589841 CTQ589826:CTQ589841 CJU589826:CJU589841 BZY589826:BZY589841 BQC589826:BQC589841 BGG589826:BGG589841 AWK589826:AWK589841 AMO589826:AMO589841 ACS589826:ACS589841 SW589826:SW589841 JA589826:JA589841 H589826:H589841 WVM524290:WVM524305 WLQ524290:WLQ524305 WBU524290:WBU524305 VRY524290:VRY524305 VIC524290:VIC524305 UYG524290:UYG524305 UOK524290:UOK524305 UEO524290:UEO524305 TUS524290:TUS524305 TKW524290:TKW524305 TBA524290:TBA524305 SRE524290:SRE524305 SHI524290:SHI524305 RXM524290:RXM524305 RNQ524290:RNQ524305 RDU524290:RDU524305 QTY524290:QTY524305 QKC524290:QKC524305 QAG524290:QAG524305 PQK524290:PQK524305 PGO524290:PGO524305 OWS524290:OWS524305 OMW524290:OMW524305 ODA524290:ODA524305 NTE524290:NTE524305 NJI524290:NJI524305 MZM524290:MZM524305 MPQ524290:MPQ524305 MFU524290:MFU524305 LVY524290:LVY524305 LMC524290:LMC524305 LCG524290:LCG524305 KSK524290:KSK524305 KIO524290:KIO524305 JYS524290:JYS524305 JOW524290:JOW524305 JFA524290:JFA524305 IVE524290:IVE524305 ILI524290:ILI524305 IBM524290:IBM524305 HRQ524290:HRQ524305 HHU524290:HHU524305 GXY524290:GXY524305 GOC524290:GOC524305 GEG524290:GEG524305 FUK524290:FUK524305 FKO524290:FKO524305 FAS524290:FAS524305 EQW524290:EQW524305 EHA524290:EHA524305 DXE524290:DXE524305 DNI524290:DNI524305 DDM524290:DDM524305 CTQ524290:CTQ524305 CJU524290:CJU524305 BZY524290:BZY524305 BQC524290:BQC524305 BGG524290:BGG524305 AWK524290:AWK524305 AMO524290:AMO524305 ACS524290:ACS524305 SW524290:SW524305 JA524290:JA524305 H524290:H524305 WVM458754:WVM458769 WLQ458754:WLQ458769 WBU458754:WBU458769 VRY458754:VRY458769 VIC458754:VIC458769 UYG458754:UYG458769 UOK458754:UOK458769 UEO458754:UEO458769 TUS458754:TUS458769 TKW458754:TKW458769 TBA458754:TBA458769 SRE458754:SRE458769 SHI458754:SHI458769 RXM458754:RXM458769 RNQ458754:RNQ458769 RDU458754:RDU458769 QTY458754:QTY458769 QKC458754:QKC458769 QAG458754:QAG458769 PQK458754:PQK458769 PGO458754:PGO458769 OWS458754:OWS458769 OMW458754:OMW458769 ODA458754:ODA458769 NTE458754:NTE458769 NJI458754:NJI458769 MZM458754:MZM458769 MPQ458754:MPQ458769 MFU458754:MFU458769 LVY458754:LVY458769 LMC458754:LMC458769 LCG458754:LCG458769 KSK458754:KSK458769 KIO458754:KIO458769 JYS458754:JYS458769 JOW458754:JOW458769 JFA458754:JFA458769 IVE458754:IVE458769 ILI458754:ILI458769 IBM458754:IBM458769 HRQ458754:HRQ458769 HHU458754:HHU458769 GXY458754:GXY458769 GOC458754:GOC458769 GEG458754:GEG458769 FUK458754:FUK458769 FKO458754:FKO458769 FAS458754:FAS458769 EQW458754:EQW458769 EHA458754:EHA458769 DXE458754:DXE458769 DNI458754:DNI458769 DDM458754:DDM458769 CTQ458754:CTQ458769 CJU458754:CJU458769 BZY458754:BZY458769 BQC458754:BQC458769 BGG458754:BGG458769 AWK458754:AWK458769 AMO458754:AMO458769 ACS458754:ACS458769 SW458754:SW458769 JA458754:JA458769 H458754:H458769 WVM393218:WVM393233 WLQ393218:WLQ393233 WBU393218:WBU393233 VRY393218:VRY393233 VIC393218:VIC393233 UYG393218:UYG393233 UOK393218:UOK393233 UEO393218:UEO393233 TUS393218:TUS393233 TKW393218:TKW393233 TBA393218:TBA393233 SRE393218:SRE393233 SHI393218:SHI393233 RXM393218:RXM393233 RNQ393218:RNQ393233 RDU393218:RDU393233 QTY393218:QTY393233 QKC393218:QKC393233 QAG393218:QAG393233 PQK393218:PQK393233 PGO393218:PGO393233 OWS393218:OWS393233 OMW393218:OMW393233 ODA393218:ODA393233 NTE393218:NTE393233 NJI393218:NJI393233 MZM393218:MZM393233 MPQ393218:MPQ393233 MFU393218:MFU393233 LVY393218:LVY393233 LMC393218:LMC393233 LCG393218:LCG393233 KSK393218:KSK393233 KIO393218:KIO393233 JYS393218:JYS393233 JOW393218:JOW393233 JFA393218:JFA393233 IVE393218:IVE393233 ILI393218:ILI393233 IBM393218:IBM393233 HRQ393218:HRQ393233 HHU393218:HHU393233 GXY393218:GXY393233 GOC393218:GOC393233 GEG393218:GEG393233 FUK393218:FUK393233 FKO393218:FKO393233 FAS393218:FAS393233 EQW393218:EQW393233 EHA393218:EHA393233 DXE393218:DXE393233 DNI393218:DNI393233 DDM393218:DDM393233 CTQ393218:CTQ393233 CJU393218:CJU393233 BZY393218:BZY393233 BQC393218:BQC393233 BGG393218:BGG393233 AWK393218:AWK393233 AMO393218:AMO393233 ACS393218:ACS393233 SW393218:SW393233 JA393218:JA393233 H393218:H393233 WVM327682:WVM327697 WLQ327682:WLQ327697 WBU327682:WBU327697 VRY327682:VRY327697 VIC327682:VIC327697 UYG327682:UYG327697 UOK327682:UOK327697 UEO327682:UEO327697 TUS327682:TUS327697 TKW327682:TKW327697 TBA327682:TBA327697 SRE327682:SRE327697 SHI327682:SHI327697 RXM327682:RXM327697 RNQ327682:RNQ327697 RDU327682:RDU327697 QTY327682:QTY327697 QKC327682:QKC327697 QAG327682:QAG327697 PQK327682:PQK327697 PGO327682:PGO327697 OWS327682:OWS327697 OMW327682:OMW327697 ODA327682:ODA327697 NTE327682:NTE327697 NJI327682:NJI327697 MZM327682:MZM327697 MPQ327682:MPQ327697 MFU327682:MFU327697 LVY327682:LVY327697 LMC327682:LMC327697 LCG327682:LCG327697 KSK327682:KSK327697 KIO327682:KIO327697 JYS327682:JYS327697 JOW327682:JOW327697 JFA327682:JFA327697 IVE327682:IVE327697 ILI327682:ILI327697 IBM327682:IBM327697 HRQ327682:HRQ327697 HHU327682:HHU327697 GXY327682:GXY327697 GOC327682:GOC327697 GEG327682:GEG327697 FUK327682:FUK327697 FKO327682:FKO327697 FAS327682:FAS327697 EQW327682:EQW327697 EHA327682:EHA327697 DXE327682:DXE327697 DNI327682:DNI327697 DDM327682:DDM327697 CTQ327682:CTQ327697 CJU327682:CJU327697 BZY327682:BZY327697 BQC327682:BQC327697 BGG327682:BGG327697 AWK327682:AWK327697 AMO327682:AMO327697 ACS327682:ACS327697 SW327682:SW327697 JA327682:JA327697 H327682:H327697 WVM262146:WVM262161 WLQ262146:WLQ262161 WBU262146:WBU262161 VRY262146:VRY262161 VIC262146:VIC262161 UYG262146:UYG262161 UOK262146:UOK262161 UEO262146:UEO262161 TUS262146:TUS262161 TKW262146:TKW262161 TBA262146:TBA262161 SRE262146:SRE262161 SHI262146:SHI262161 RXM262146:RXM262161 RNQ262146:RNQ262161 RDU262146:RDU262161 QTY262146:QTY262161 QKC262146:QKC262161 QAG262146:QAG262161 PQK262146:PQK262161 PGO262146:PGO262161 OWS262146:OWS262161 OMW262146:OMW262161 ODA262146:ODA262161 NTE262146:NTE262161 NJI262146:NJI262161 MZM262146:MZM262161 MPQ262146:MPQ262161 MFU262146:MFU262161 LVY262146:LVY262161 LMC262146:LMC262161 LCG262146:LCG262161 KSK262146:KSK262161 KIO262146:KIO262161 JYS262146:JYS262161 JOW262146:JOW262161 JFA262146:JFA262161 IVE262146:IVE262161 ILI262146:ILI262161 IBM262146:IBM262161 HRQ262146:HRQ262161 HHU262146:HHU262161 GXY262146:GXY262161 GOC262146:GOC262161 GEG262146:GEG262161 FUK262146:FUK262161 FKO262146:FKO262161 FAS262146:FAS262161 EQW262146:EQW262161 EHA262146:EHA262161 DXE262146:DXE262161 DNI262146:DNI262161 DDM262146:DDM262161 CTQ262146:CTQ262161 CJU262146:CJU262161 BZY262146:BZY262161 BQC262146:BQC262161 BGG262146:BGG262161 AWK262146:AWK262161 AMO262146:AMO262161 ACS262146:ACS262161 SW262146:SW262161 JA262146:JA262161 H262146:H262161 WVM196610:WVM196625 WLQ196610:WLQ196625 WBU196610:WBU196625 VRY196610:VRY196625 VIC196610:VIC196625 UYG196610:UYG196625 UOK196610:UOK196625 UEO196610:UEO196625 TUS196610:TUS196625 TKW196610:TKW196625 TBA196610:TBA196625 SRE196610:SRE196625 SHI196610:SHI196625 RXM196610:RXM196625 RNQ196610:RNQ196625 RDU196610:RDU196625 QTY196610:QTY196625 QKC196610:QKC196625 QAG196610:QAG196625 PQK196610:PQK196625 PGO196610:PGO196625 OWS196610:OWS196625 OMW196610:OMW196625 ODA196610:ODA196625 NTE196610:NTE196625 NJI196610:NJI196625 MZM196610:MZM196625 MPQ196610:MPQ196625 MFU196610:MFU196625 LVY196610:LVY196625 LMC196610:LMC196625 LCG196610:LCG196625 KSK196610:KSK196625 KIO196610:KIO196625 JYS196610:JYS196625 JOW196610:JOW196625 JFA196610:JFA196625 IVE196610:IVE196625 ILI196610:ILI196625 IBM196610:IBM196625 HRQ196610:HRQ196625 HHU196610:HHU196625 GXY196610:GXY196625 GOC196610:GOC196625 GEG196610:GEG196625 FUK196610:FUK196625 FKO196610:FKO196625 FAS196610:FAS196625 EQW196610:EQW196625 EHA196610:EHA196625 DXE196610:DXE196625 DNI196610:DNI196625 DDM196610:DDM196625 CTQ196610:CTQ196625 CJU196610:CJU196625 BZY196610:BZY196625 BQC196610:BQC196625 BGG196610:BGG196625 AWK196610:AWK196625 AMO196610:AMO196625 ACS196610:ACS196625 SW196610:SW196625 JA196610:JA196625 H196610:H196625 WVM131074:WVM131089 WLQ131074:WLQ131089 WBU131074:WBU131089 VRY131074:VRY131089 VIC131074:VIC131089 UYG131074:UYG131089 UOK131074:UOK131089 UEO131074:UEO131089 TUS131074:TUS131089 TKW131074:TKW131089 TBA131074:TBA131089 SRE131074:SRE131089 SHI131074:SHI131089 RXM131074:RXM131089 RNQ131074:RNQ131089 RDU131074:RDU131089 QTY131074:QTY131089 QKC131074:QKC131089 QAG131074:QAG131089 PQK131074:PQK131089 PGO131074:PGO131089 OWS131074:OWS131089 OMW131074:OMW131089 ODA131074:ODA131089 NTE131074:NTE131089 NJI131074:NJI131089 MZM131074:MZM131089 MPQ131074:MPQ131089 MFU131074:MFU131089 LVY131074:LVY131089 LMC131074:LMC131089 LCG131074:LCG131089 KSK131074:KSK131089 KIO131074:KIO131089 JYS131074:JYS131089 JOW131074:JOW131089 JFA131074:JFA131089 IVE131074:IVE131089 ILI131074:ILI131089 IBM131074:IBM131089 HRQ131074:HRQ131089 HHU131074:HHU131089 GXY131074:GXY131089 GOC131074:GOC131089 GEG131074:GEG131089 FUK131074:FUK131089 FKO131074:FKO131089 FAS131074:FAS131089 EQW131074:EQW131089 EHA131074:EHA131089 DXE131074:DXE131089 DNI131074:DNI131089 DDM131074:DDM131089 CTQ131074:CTQ131089 CJU131074:CJU131089 BZY131074:BZY131089 BQC131074:BQC131089 BGG131074:BGG131089 AWK131074:AWK131089 AMO131074:AMO131089 ACS131074:ACS131089 SW131074:SW131089 JA131074:JA131089 H131074:H131089 WVM65538:WVM65553 WLQ65538:WLQ65553 WBU65538:WBU65553 VRY65538:VRY65553 VIC65538:VIC65553 UYG65538:UYG65553 UOK65538:UOK65553 UEO65538:UEO65553 TUS65538:TUS65553 TKW65538:TKW65553 TBA65538:TBA65553 SRE65538:SRE65553 SHI65538:SHI65553 RXM65538:RXM65553 RNQ65538:RNQ65553 RDU65538:RDU65553 QTY65538:QTY65553 QKC65538:QKC65553 QAG65538:QAG65553 PQK65538:PQK65553 PGO65538:PGO65553 OWS65538:OWS65553 OMW65538:OMW65553 ODA65538:ODA65553 NTE65538:NTE65553 NJI65538:NJI65553 MZM65538:MZM65553 MPQ65538:MPQ65553 MFU65538:MFU65553 LVY65538:LVY65553 LMC65538:LMC65553 LCG65538:LCG65553 KSK65538:KSK65553 KIO65538:KIO65553 JYS65538:JYS65553 JOW65538:JOW65553 JFA65538:JFA65553 IVE65538:IVE65553 ILI65538:ILI65553 IBM65538:IBM65553 HRQ65538:HRQ65553 HHU65538:HHU65553 GXY65538:GXY65553 GOC65538:GOC65553 GEG65538:GEG65553 FUK65538:FUK65553 FKO65538:FKO65553 FAS65538:FAS65553 EQW65538:EQW65553 EHA65538:EHA65553 DXE65538:DXE65553 DNI65538:DNI65553 DDM65538:DDM65553 CTQ65538:CTQ65553 CJU65538:CJU65553 BZY65538:BZY65553 BQC65538:BQC65553 BGG65538:BGG65553 AWK65538:AWK65553 AMO65538:AMO65553 ACS65538:ACS65553 SW65538:SW65553 JA65538:JA65553 H65538:H65553 WVM983042:WVM983057 WVR983042:WVR983057 WLV983042:WLV983057 WBZ983042:WBZ983057 VSD983042:VSD983057 VIH983042:VIH983057 UYL983042:UYL983057 UOP983042:UOP983057 UET983042:UET983057 TUX983042:TUX983057 TLB983042:TLB983057 TBF983042:TBF983057 SRJ983042:SRJ983057 SHN983042:SHN983057 RXR983042:RXR983057 RNV983042:RNV983057 RDZ983042:RDZ983057 QUD983042:QUD983057 QKH983042:QKH983057 QAL983042:QAL983057 PQP983042:PQP983057 PGT983042:PGT983057 OWX983042:OWX983057 ONB983042:ONB983057 ODF983042:ODF983057 NTJ983042:NTJ983057 NJN983042:NJN983057 MZR983042:MZR983057 MPV983042:MPV983057 MFZ983042:MFZ983057 LWD983042:LWD983057 LMH983042:LMH983057 LCL983042:LCL983057 KSP983042:KSP983057 KIT983042:KIT983057 JYX983042:JYX983057 JPB983042:JPB983057 JFF983042:JFF983057 IVJ983042:IVJ983057 ILN983042:ILN983057 IBR983042:IBR983057 HRV983042:HRV983057 HHZ983042:HHZ983057 GYD983042:GYD983057 GOH983042:GOH983057 GEL983042:GEL983057 FUP983042:FUP983057 FKT983042:FKT983057 FAX983042:FAX983057 ERB983042:ERB983057 EHF983042:EHF983057 DXJ983042:DXJ983057 DNN983042:DNN983057 DDR983042:DDR983057 CTV983042:CTV983057 CJZ983042:CJZ983057 CAD983042:CAD983057 BQH983042:BQH983057 BGL983042:BGL983057 AWP983042:AWP983057 AMT983042:AMT983057 ACX983042:ACX983057 TB983042:TB983057 JF983042:JF983057 WVR917506:WVR917521 WLV917506:WLV917521 WBZ917506:WBZ917521 VSD917506:VSD917521 VIH917506:VIH917521 UYL917506:UYL917521 UOP917506:UOP917521 UET917506:UET917521 TUX917506:TUX917521 TLB917506:TLB917521 TBF917506:TBF917521 SRJ917506:SRJ917521 SHN917506:SHN917521 RXR917506:RXR917521 RNV917506:RNV917521 RDZ917506:RDZ917521 QUD917506:QUD917521 QKH917506:QKH917521 QAL917506:QAL917521 PQP917506:PQP917521 PGT917506:PGT917521 OWX917506:OWX917521 ONB917506:ONB917521 ODF917506:ODF917521 NTJ917506:NTJ917521 NJN917506:NJN917521 MZR917506:MZR917521 MPV917506:MPV917521 MFZ917506:MFZ917521 LWD917506:LWD917521 LMH917506:LMH917521 LCL917506:LCL917521 KSP917506:KSP917521 KIT917506:KIT917521 JYX917506:JYX917521 JPB917506:JPB917521 JFF917506:JFF917521 IVJ917506:IVJ917521 ILN917506:ILN917521 IBR917506:IBR917521 HRV917506:HRV917521 HHZ917506:HHZ917521 GYD917506:GYD917521 GOH917506:GOH917521 GEL917506:GEL917521 FUP917506:FUP917521 FKT917506:FKT917521 FAX917506:FAX917521 ERB917506:ERB917521 EHF917506:EHF917521 DXJ917506:DXJ917521 DNN917506:DNN917521 DDR917506:DDR917521 CTV917506:CTV917521 CJZ917506:CJZ917521 CAD917506:CAD917521 BQH917506:BQH917521 BGL917506:BGL917521 AWP917506:AWP917521 AMT917506:AMT917521 ACX917506:ACX917521 TB917506:TB917521 JF917506:JF917521 WVR851970:WVR851985 WLV851970:WLV851985 WBZ851970:WBZ851985 VSD851970:VSD851985 VIH851970:VIH851985 UYL851970:UYL851985 UOP851970:UOP851985 UET851970:UET851985 TUX851970:TUX851985 TLB851970:TLB851985 TBF851970:TBF851985 SRJ851970:SRJ851985 SHN851970:SHN851985 RXR851970:RXR851985 RNV851970:RNV851985 RDZ851970:RDZ851985 QUD851970:QUD851985 QKH851970:QKH851985 QAL851970:QAL851985 PQP851970:PQP851985 PGT851970:PGT851985 OWX851970:OWX851985 ONB851970:ONB851985 ODF851970:ODF851985 NTJ851970:NTJ851985 NJN851970:NJN851985 MZR851970:MZR851985 MPV851970:MPV851985 MFZ851970:MFZ851985 LWD851970:LWD851985 LMH851970:LMH851985 LCL851970:LCL851985 KSP851970:KSP851985 KIT851970:KIT851985 JYX851970:JYX851985 JPB851970:JPB851985 JFF851970:JFF851985 IVJ851970:IVJ851985 ILN851970:ILN851985 IBR851970:IBR851985 HRV851970:HRV851985 HHZ851970:HHZ851985 GYD851970:GYD851985 GOH851970:GOH851985 GEL851970:GEL851985 FUP851970:FUP851985 FKT851970:FKT851985 FAX851970:FAX851985 ERB851970:ERB851985 EHF851970:EHF851985 DXJ851970:DXJ851985 DNN851970:DNN851985 DDR851970:DDR851985 CTV851970:CTV851985 CJZ851970:CJZ851985 CAD851970:CAD851985 BQH851970:BQH851985 BGL851970:BGL851985 AWP851970:AWP851985 AMT851970:AMT851985 ACX851970:ACX851985 TB851970:TB851985 JF851970:JF851985 WVR786434:WVR786449 WLV786434:WLV786449 WBZ786434:WBZ786449 VSD786434:VSD786449 VIH786434:VIH786449 UYL786434:UYL786449 UOP786434:UOP786449 UET786434:UET786449 TUX786434:TUX786449 TLB786434:TLB786449 TBF786434:TBF786449 SRJ786434:SRJ786449 SHN786434:SHN786449 RXR786434:RXR786449 RNV786434:RNV786449 RDZ786434:RDZ786449 QUD786434:QUD786449 QKH786434:QKH786449 QAL786434:QAL786449 PQP786434:PQP786449 PGT786434:PGT786449 OWX786434:OWX786449 ONB786434:ONB786449 ODF786434:ODF786449 NTJ786434:NTJ786449 NJN786434:NJN786449 MZR786434:MZR786449 MPV786434:MPV786449 MFZ786434:MFZ786449 LWD786434:LWD786449 LMH786434:LMH786449 LCL786434:LCL786449 KSP786434:KSP786449 KIT786434:KIT786449 JYX786434:JYX786449 JPB786434:JPB786449 JFF786434:JFF786449 IVJ786434:IVJ786449 ILN786434:ILN786449 IBR786434:IBR786449 HRV786434:HRV786449 HHZ786434:HHZ786449 GYD786434:GYD786449 GOH786434:GOH786449 GEL786434:GEL786449 FUP786434:FUP786449 FKT786434:FKT786449 FAX786434:FAX786449 ERB786434:ERB786449 EHF786434:EHF786449 DXJ786434:DXJ786449 DNN786434:DNN786449 DDR786434:DDR786449 CTV786434:CTV786449 CJZ786434:CJZ786449 CAD786434:CAD786449 BQH786434:BQH786449 BGL786434:BGL786449 AWP786434:AWP786449 AMT786434:AMT786449 ACX786434:ACX786449 TB786434:TB786449 JF786434:JF786449 WVR720898:WVR720913 WLV720898:WLV720913 WBZ720898:WBZ720913 VSD720898:VSD720913 VIH720898:VIH720913 UYL720898:UYL720913 UOP720898:UOP720913 UET720898:UET720913 TUX720898:TUX720913 TLB720898:TLB720913 TBF720898:TBF720913 SRJ720898:SRJ720913 SHN720898:SHN720913 RXR720898:RXR720913 RNV720898:RNV720913 RDZ720898:RDZ720913 QUD720898:QUD720913 QKH720898:QKH720913 QAL720898:QAL720913 PQP720898:PQP720913 PGT720898:PGT720913 OWX720898:OWX720913 ONB720898:ONB720913 ODF720898:ODF720913 NTJ720898:NTJ720913 NJN720898:NJN720913 MZR720898:MZR720913 MPV720898:MPV720913 MFZ720898:MFZ720913 LWD720898:LWD720913 LMH720898:LMH720913 LCL720898:LCL720913 KSP720898:KSP720913 KIT720898:KIT720913 JYX720898:JYX720913 JPB720898:JPB720913 JFF720898:JFF720913 IVJ720898:IVJ720913 ILN720898:ILN720913 IBR720898:IBR720913 HRV720898:HRV720913 HHZ720898:HHZ720913 GYD720898:GYD720913 GOH720898:GOH720913 GEL720898:GEL720913 FUP720898:FUP720913 FKT720898:FKT720913 FAX720898:FAX720913 ERB720898:ERB720913 EHF720898:EHF720913 DXJ720898:DXJ720913 DNN720898:DNN720913 DDR720898:DDR720913 CTV720898:CTV720913 CJZ720898:CJZ720913 CAD720898:CAD720913 BQH720898:BQH720913 BGL720898:BGL720913 AWP720898:AWP720913 AMT720898:AMT720913 ACX720898:ACX720913 TB720898:TB720913 JF720898:JF720913 WVR655362:WVR655377 WLV655362:WLV655377 WBZ655362:WBZ655377 VSD655362:VSD655377 VIH655362:VIH655377 UYL655362:UYL655377 UOP655362:UOP655377 UET655362:UET655377 TUX655362:TUX655377 TLB655362:TLB655377 TBF655362:TBF655377 SRJ655362:SRJ655377 SHN655362:SHN655377 RXR655362:RXR655377 RNV655362:RNV655377 RDZ655362:RDZ655377 QUD655362:QUD655377 QKH655362:QKH655377 QAL655362:QAL655377 PQP655362:PQP655377 PGT655362:PGT655377 OWX655362:OWX655377 ONB655362:ONB655377 ODF655362:ODF655377 NTJ655362:NTJ655377 NJN655362:NJN655377 MZR655362:MZR655377 MPV655362:MPV655377 MFZ655362:MFZ655377 LWD655362:LWD655377 LMH655362:LMH655377 LCL655362:LCL655377 KSP655362:KSP655377 KIT655362:KIT655377 JYX655362:JYX655377 JPB655362:JPB655377 JFF655362:JFF655377 IVJ655362:IVJ655377 ILN655362:ILN655377 IBR655362:IBR655377 HRV655362:HRV655377 HHZ655362:HHZ655377 GYD655362:GYD655377 GOH655362:GOH655377 GEL655362:GEL655377 FUP655362:FUP655377 FKT655362:FKT655377 FAX655362:FAX655377 ERB655362:ERB655377 EHF655362:EHF655377 DXJ655362:DXJ655377 DNN655362:DNN655377 DDR655362:DDR655377 CTV655362:CTV655377 CJZ655362:CJZ655377 CAD655362:CAD655377 BQH655362:BQH655377 BGL655362:BGL655377 AWP655362:AWP655377 AMT655362:AMT655377 ACX655362:ACX655377 TB655362:TB655377 JF655362:JF655377 WVR589826:WVR589841 WLV589826:WLV589841 WBZ589826:WBZ589841 VSD589826:VSD589841 VIH589826:VIH589841 UYL589826:UYL589841 UOP589826:UOP589841 UET589826:UET589841 TUX589826:TUX589841 TLB589826:TLB589841 TBF589826:TBF589841 SRJ589826:SRJ589841 SHN589826:SHN589841 RXR589826:RXR589841 RNV589826:RNV589841 RDZ589826:RDZ589841 QUD589826:QUD589841 QKH589826:QKH589841 QAL589826:QAL589841 PQP589826:PQP589841 PGT589826:PGT589841 OWX589826:OWX589841 ONB589826:ONB589841 ODF589826:ODF589841 NTJ589826:NTJ589841 NJN589826:NJN589841 MZR589826:MZR589841 MPV589826:MPV589841 MFZ589826:MFZ589841 LWD589826:LWD589841 LMH589826:LMH589841 LCL589826:LCL589841 KSP589826:KSP589841 KIT589826:KIT589841 JYX589826:JYX589841 JPB589826:JPB589841 JFF589826:JFF589841 IVJ589826:IVJ589841 ILN589826:ILN589841 IBR589826:IBR589841 HRV589826:HRV589841 HHZ589826:HHZ589841 GYD589826:GYD589841 GOH589826:GOH589841 GEL589826:GEL589841 FUP589826:FUP589841 FKT589826:FKT589841 FAX589826:FAX589841 ERB589826:ERB589841 EHF589826:EHF589841 DXJ589826:DXJ589841 DNN589826:DNN589841 DDR589826:DDR589841 CTV589826:CTV589841 CJZ589826:CJZ589841 CAD589826:CAD589841 BQH589826:BQH589841 BGL589826:BGL589841 AWP589826:AWP589841 AMT589826:AMT589841 ACX589826:ACX589841 TB589826:TB589841 JF589826:JF589841 WVR524290:WVR524305 WLV524290:WLV524305 WBZ524290:WBZ524305 VSD524290:VSD524305 VIH524290:VIH524305 UYL524290:UYL524305 UOP524290:UOP524305 UET524290:UET524305 TUX524290:TUX524305 TLB524290:TLB524305 TBF524290:TBF524305 SRJ524290:SRJ524305 SHN524290:SHN524305 RXR524290:RXR524305 RNV524290:RNV524305 RDZ524290:RDZ524305 QUD524290:QUD524305 QKH524290:QKH524305 QAL524290:QAL524305 PQP524290:PQP524305 PGT524290:PGT524305 OWX524290:OWX524305 ONB524290:ONB524305 ODF524290:ODF524305 NTJ524290:NTJ524305 NJN524290:NJN524305 MZR524290:MZR524305 MPV524290:MPV524305 MFZ524290:MFZ524305 LWD524290:LWD524305 LMH524290:LMH524305 LCL524290:LCL524305 KSP524290:KSP524305 KIT524290:KIT524305 JYX524290:JYX524305 JPB524290:JPB524305 JFF524290:JFF524305 IVJ524290:IVJ524305 ILN524290:ILN524305 IBR524290:IBR524305 HRV524290:HRV524305 HHZ524290:HHZ524305 GYD524290:GYD524305 GOH524290:GOH524305 GEL524290:GEL524305 FUP524290:FUP524305 FKT524290:FKT524305 FAX524290:FAX524305 ERB524290:ERB524305 EHF524290:EHF524305 DXJ524290:DXJ524305 DNN524290:DNN524305 DDR524290:DDR524305 CTV524290:CTV524305 CJZ524290:CJZ524305 CAD524290:CAD524305 BQH524290:BQH524305 BGL524290:BGL524305 AWP524290:AWP524305 AMT524290:AMT524305 ACX524290:ACX524305 TB524290:TB524305 JF524290:JF524305 WVR458754:WVR458769 WLV458754:WLV458769 WBZ458754:WBZ458769 VSD458754:VSD458769 VIH458754:VIH458769 UYL458754:UYL458769 UOP458754:UOP458769 UET458754:UET458769 TUX458754:TUX458769 TLB458754:TLB458769 TBF458754:TBF458769 SRJ458754:SRJ458769 SHN458754:SHN458769 RXR458754:RXR458769 RNV458754:RNV458769 RDZ458754:RDZ458769 QUD458754:QUD458769 QKH458754:QKH458769 QAL458754:QAL458769 PQP458754:PQP458769 PGT458754:PGT458769 OWX458754:OWX458769 ONB458754:ONB458769 ODF458754:ODF458769 NTJ458754:NTJ458769 NJN458754:NJN458769 MZR458754:MZR458769 MPV458754:MPV458769 MFZ458754:MFZ458769 LWD458754:LWD458769 LMH458754:LMH458769 LCL458754:LCL458769 KSP458754:KSP458769 KIT458754:KIT458769 JYX458754:JYX458769 JPB458754:JPB458769 JFF458754:JFF458769 IVJ458754:IVJ458769 ILN458754:ILN458769 IBR458754:IBR458769 HRV458754:HRV458769 HHZ458754:HHZ458769 GYD458754:GYD458769 GOH458754:GOH458769 GEL458754:GEL458769 FUP458754:FUP458769 FKT458754:FKT458769 FAX458754:FAX458769 ERB458754:ERB458769 EHF458754:EHF458769 DXJ458754:DXJ458769 DNN458754:DNN458769 DDR458754:DDR458769 CTV458754:CTV458769 CJZ458754:CJZ458769 CAD458754:CAD458769 BQH458754:BQH458769 BGL458754:BGL458769 AWP458754:AWP458769 AMT458754:AMT458769 ACX458754:ACX458769 TB458754:TB458769 JF458754:JF458769 WVR393218:WVR393233 WLV393218:WLV393233 WBZ393218:WBZ393233 VSD393218:VSD393233 VIH393218:VIH393233 UYL393218:UYL393233 UOP393218:UOP393233 UET393218:UET393233 TUX393218:TUX393233 TLB393218:TLB393233 TBF393218:TBF393233 SRJ393218:SRJ393233 SHN393218:SHN393233 RXR393218:RXR393233 RNV393218:RNV393233 RDZ393218:RDZ393233 QUD393218:QUD393233 QKH393218:QKH393233 QAL393218:QAL393233 PQP393218:PQP393233 PGT393218:PGT393233 OWX393218:OWX393233 ONB393218:ONB393233 ODF393218:ODF393233 NTJ393218:NTJ393233 NJN393218:NJN393233 MZR393218:MZR393233 MPV393218:MPV393233 MFZ393218:MFZ393233 LWD393218:LWD393233 LMH393218:LMH393233 LCL393218:LCL393233 KSP393218:KSP393233 KIT393218:KIT393233 JYX393218:JYX393233 JPB393218:JPB393233 JFF393218:JFF393233 IVJ393218:IVJ393233 ILN393218:ILN393233 IBR393218:IBR393233 HRV393218:HRV393233 HHZ393218:HHZ393233 GYD393218:GYD393233 GOH393218:GOH393233 GEL393218:GEL393233 FUP393218:FUP393233 FKT393218:FKT393233 FAX393218:FAX393233 ERB393218:ERB393233 EHF393218:EHF393233 DXJ393218:DXJ393233 DNN393218:DNN393233 DDR393218:DDR393233 CTV393218:CTV393233 CJZ393218:CJZ393233 CAD393218:CAD393233 BQH393218:BQH393233 BGL393218:BGL393233 AWP393218:AWP393233 AMT393218:AMT393233 ACX393218:ACX393233 TB393218:TB393233 JF393218:JF393233 WVR327682:WVR327697 WLV327682:WLV327697 WBZ327682:WBZ327697 VSD327682:VSD327697 VIH327682:VIH327697 UYL327682:UYL327697 UOP327682:UOP327697 UET327682:UET327697 TUX327682:TUX327697 TLB327682:TLB327697 TBF327682:TBF327697 SRJ327682:SRJ327697 SHN327682:SHN327697 RXR327682:RXR327697 RNV327682:RNV327697 RDZ327682:RDZ327697 QUD327682:QUD327697 QKH327682:QKH327697 QAL327682:QAL327697 PQP327682:PQP327697 PGT327682:PGT327697 OWX327682:OWX327697 ONB327682:ONB327697 ODF327682:ODF327697 NTJ327682:NTJ327697 NJN327682:NJN327697 MZR327682:MZR327697 MPV327682:MPV327697 MFZ327682:MFZ327697 LWD327682:LWD327697 LMH327682:LMH327697 LCL327682:LCL327697 KSP327682:KSP327697 KIT327682:KIT327697 JYX327682:JYX327697 JPB327682:JPB327697 JFF327682:JFF327697 IVJ327682:IVJ327697 ILN327682:ILN327697 IBR327682:IBR327697 HRV327682:HRV327697 HHZ327682:HHZ327697 GYD327682:GYD327697 GOH327682:GOH327697 GEL327682:GEL327697 FUP327682:FUP327697 FKT327682:FKT327697 FAX327682:FAX327697 ERB327682:ERB327697 EHF327682:EHF327697 DXJ327682:DXJ327697 DNN327682:DNN327697 DDR327682:DDR327697 CTV327682:CTV327697 CJZ327682:CJZ327697 CAD327682:CAD327697 BQH327682:BQH327697 BGL327682:BGL327697 AWP327682:AWP327697 AMT327682:AMT327697 ACX327682:ACX327697 TB327682:TB327697 JF327682:JF327697 WVR262146:WVR262161 WLV262146:WLV262161 WBZ262146:WBZ262161 VSD262146:VSD262161 VIH262146:VIH262161 UYL262146:UYL262161 UOP262146:UOP262161 UET262146:UET262161 TUX262146:TUX262161 TLB262146:TLB262161 TBF262146:TBF262161 SRJ262146:SRJ262161 SHN262146:SHN262161 RXR262146:RXR262161 RNV262146:RNV262161 RDZ262146:RDZ262161 QUD262146:QUD262161 QKH262146:QKH262161 QAL262146:QAL262161 PQP262146:PQP262161 PGT262146:PGT262161 OWX262146:OWX262161 ONB262146:ONB262161 ODF262146:ODF262161 NTJ262146:NTJ262161 NJN262146:NJN262161 MZR262146:MZR262161 MPV262146:MPV262161 MFZ262146:MFZ262161 LWD262146:LWD262161 LMH262146:LMH262161 LCL262146:LCL262161 KSP262146:KSP262161 KIT262146:KIT262161 JYX262146:JYX262161 JPB262146:JPB262161 JFF262146:JFF262161 IVJ262146:IVJ262161 ILN262146:ILN262161 IBR262146:IBR262161 HRV262146:HRV262161 HHZ262146:HHZ262161 GYD262146:GYD262161 GOH262146:GOH262161 GEL262146:GEL262161 FUP262146:FUP262161 FKT262146:FKT262161 FAX262146:FAX262161 ERB262146:ERB262161 EHF262146:EHF262161 DXJ262146:DXJ262161 DNN262146:DNN262161 DDR262146:DDR262161 CTV262146:CTV262161 CJZ262146:CJZ262161 CAD262146:CAD262161 BQH262146:BQH262161 BGL262146:BGL262161 AWP262146:AWP262161 AMT262146:AMT262161 ACX262146:ACX262161 TB262146:TB262161 JF262146:JF262161 WVR196610:WVR196625 WLV196610:WLV196625 WBZ196610:WBZ196625 VSD196610:VSD196625 VIH196610:VIH196625 UYL196610:UYL196625 UOP196610:UOP196625 UET196610:UET196625 TUX196610:TUX196625 TLB196610:TLB196625 TBF196610:TBF196625 SRJ196610:SRJ196625 SHN196610:SHN196625 RXR196610:RXR196625 RNV196610:RNV196625 RDZ196610:RDZ196625 QUD196610:QUD196625 QKH196610:QKH196625 QAL196610:QAL196625 PQP196610:PQP196625 PGT196610:PGT196625 OWX196610:OWX196625 ONB196610:ONB196625 ODF196610:ODF196625 NTJ196610:NTJ196625 NJN196610:NJN196625 MZR196610:MZR196625 MPV196610:MPV196625 MFZ196610:MFZ196625 LWD196610:LWD196625 LMH196610:LMH196625 LCL196610:LCL196625 KSP196610:KSP196625 KIT196610:KIT196625 JYX196610:JYX196625 JPB196610:JPB196625 JFF196610:JFF196625 IVJ196610:IVJ196625 ILN196610:ILN196625 IBR196610:IBR196625 HRV196610:HRV196625 HHZ196610:HHZ196625 GYD196610:GYD196625 GOH196610:GOH196625 GEL196610:GEL196625 FUP196610:FUP196625 FKT196610:FKT196625 FAX196610:FAX196625 ERB196610:ERB196625 EHF196610:EHF196625 DXJ196610:DXJ196625 DNN196610:DNN196625 DDR196610:DDR196625 CTV196610:CTV196625 CJZ196610:CJZ196625 CAD196610:CAD196625 BQH196610:BQH196625 BGL196610:BGL196625 AWP196610:AWP196625 AMT196610:AMT196625 ACX196610:ACX196625 TB196610:TB196625 JF196610:JF196625 WVR131074:WVR131089 WLV131074:WLV131089 WBZ131074:WBZ131089 VSD131074:VSD131089 VIH131074:VIH131089 UYL131074:UYL131089 UOP131074:UOP131089 UET131074:UET131089 TUX131074:TUX131089 TLB131074:TLB131089 TBF131074:TBF131089 SRJ131074:SRJ131089 SHN131074:SHN131089 RXR131074:RXR131089 RNV131074:RNV131089 RDZ131074:RDZ131089 QUD131074:QUD131089 QKH131074:QKH131089 QAL131074:QAL131089 PQP131074:PQP131089 PGT131074:PGT131089 OWX131074:OWX131089 ONB131074:ONB131089 ODF131074:ODF131089 NTJ131074:NTJ131089 NJN131074:NJN131089 MZR131074:MZR131089 MPV131074:MPV131089 MFZ131074:MFZ131089 LWD131074:LWD131089 LMH131074:LMH131089 LCL131074:LCL131089 KSP131074:KSP131089 KIT131074:KIT131089 JYX131074:JYX131089 JPB131074:JPB131089 JFF131074:JFF131089 IVJ131074:IVJ131089 ILN131074:ILN131089 IBR131074:IBR131089 HRV131074:HRV131089 HHZ131074:HHZ131089 GYD131074:GYD131089 GOH131074:GOH131089 GEL131074:GEL131089 FUP131074:FUP131089 FKT131074:FKT131089 FAX131074:FAX131089 ERB131074:ERB131089 EHF131074:EHF131089 DXJ131074:DXJ131089 DNN131074:DNN131089 DDR131074:DDR131089 CTV131074:CTV131089 CJZ131074:CJZ131089 CAD131074:CAD131089 BQH131074:BQH131089 BGL131074:BGL131089 AWP131074:AWP131089 AMT131074:AMT131089 ACX131074:ACX131089 TB131074:TB131089 JF131074:JF131089 WVR65538:WVR65553 WLV65538:WLV65553 WBZ65538:WBZ65553 VSD65538:VSD65553 VIH65538:VIH65553 UYL65538:UYL65553 UOP65538:UOP65553 UET65538:UET65553 TUX65538:TUX65553 TLB65538:TLB65553 TBF65538:TBF65553 SRJ65538:SRJ65553 SHN65538:SHN65553 RXR65538:RXR65553 RNV65538:RNV65553 RDZ65538:RDZ65553 QUD65538:QUD65553 QKH65538:QKH65553 QAL65538:QAL65553 PQP65538:PQP65553 PGT65538:PGT65553 OWX65538:OWX65553 ONB65538:ONB65553 ODF65538:ODF65553 NTJ65538:NTJ65553 NJN65538:NJN65553 MZR65538:MZR65553 MPV65538:MPV65553 MFZ65538:MFZ65553 LWD65538:LWD65553 LMH65538:LMH65553 LCL65538:LCL65553 KSP65538:KSP65553 KIT65538:KIT65553 JYX65538:JYX65553 JPB65538:JPB65553 JFF65538:JFF65553 IVJ65538:IVJ65553 ILN65538:ILN65553 IBR65538:IBR65553 HRV65538:HRV65553 HHZ65538:HHZ65553 GYD65538:GYD65553 GOH65538:GOH65553 GEL65538:GEL65553 FUP65538:FUP65553 FKT65538:FKT65553 FAX65538:FAX65553 ERB65538:ERB65553 EHF65538:EHF65553 DXJ65538:DXJ65553 DNN65538:DNN65553 DDR65538:DDR65553 CTV65538:CTV65553 CJZ65538:CJZ65553 CAD65538:CAD65553 BQH65538:BQH65553 BGL65538:BGL65553 AWP65538:AWP65553 AMT65538:AMT65553 ACX65538:ACX65553 TB65538:TB65553 JF65538:JF65553 S983042:S983057 S917506:S917521 S851970:S851985 S786434:S786449 S720898:S720913 S655362:S655377 S589826:S589841 S524290:S524305 S458754:S458769 S393218:S393233 S327682:S327697 S262146:S262161 S196610:S196625 S131074:S131089 S65538:S65553">
      <formula1>"Frequent, Probable, Occasional, Remote, Improbable, Eliminated, -"</formula1>
    </dataValidation>
    <dataValidation type="list" showInputMessage="1" showErrorMessage="1" sqref="WLP983042:WLP983057 WBT983042:WBT983057 VRX983042:VRX983057 VIB983042:VIB983057 UYF983042:UYF983057 UOJ983042:UOJ983057 UEN983042:UEN983057 TUR983042:TUR983057 TKV983042:TKV983057 TAZ983042:TAZ983057 SRD983042:SRD983057 SHH983042:SHH983057 RXL983042:RXL983057 RNP983042:RNP983057 RDT983042:RDT983057 QTX983042:QTX983057 QKB983042:QKB983057 QAF983042:QAF983057 PQJ983042:PQJ983057 PGN983042:PGN983057 OWR983042:OWR983057 OMV983042:OMV983057 OCZ983042:OCZ983057 NTD983042:NTD983057 NJH983042:NJH983057 MZL983042:MZL983057 MPP983042:MPP983057 MFT983042:MFT983057 LVX983042:LVX983057 LMB983042:LMB983057 LCF983042:LCF983057 KSJ983042:KSJ983057 KIN983042:KIN983057 JYR983042:JYR983057 JOV983042:JOV983057 JEZ983042:JEZ983057 IVD983042:IVD983057 ILH983042:ILH983057 IBL983042:IBL983057 HRP983042:HRP983057 HHT983042:HHT983057 GXX983042:GXX983057 GOB983042:GOB983057 GEF983042:GEF983057 FUJ983042:FUJ983057 FKN983042:FKN983057 FAR983042:FAR983057 EQV983042:EQV983057 EGZ983042:EGZ983057 DXD983042:DXD983057 DNH983042:DNH983057 DDL983042:DDL983057 CTP983042:CTP983057 CJT983042:CJT983057 BZX983042:BZX983057 BQB983042:BQB983057 BGF983042:BGF983057 AWJ983042:AWJ983057 AMN983042:AMN983057 ACR983042:ACR983057 SV983042:SV983057 IZ983042:IZ983057 G983042:G983057 WVL917506:WVL917521 WLP917506:WLP917521 WBT917506:WBT917521 VRX917506:VRX917521 VIB917506:VIB917521 UYF917506:UYF917521 UOJ917506:UOJ917521 UEN917506:UEN917521 TUR917506:TUR917521 TKV917506:TKV917521 TAZ917506:TAZ917521 SRD917506:SRD917521 SHH917506:SHH917521 RXL917506:RXL917521 RNP917506:RNP917521 RDT917506:RDT917521 QTX917506:QTX917521 QKB917506:QKB917521 QAF917506:QAF917521 PQJ917506:PQJ917521 PGN917506:PGN917521 OWR917506:OWR917521 OMV917506:OMV917521 OCZ917506:OCZ917521 NTD917506:NTD917521 NJH917506:NJH917521 MZL917506:MZL917521 MPP917506:MPP917521 MFT917506:MFT917521 LVX917506:LVX917521 LMB917506:LMB917521 LCF917506:LCF917521 KSJ917506:KSJ917521 KIN917506:KIN917521 JYR917506:JYR917521 JOV917506:JOV917521 JEZ917506:JEZ917521 IVD917506:IVD917521 ILH917506:ILH917521 IBL917506:IBL917521 HRP917506:HRP917521 HHT917506:HHT917521 GXX917506:GXX917521 GOB917506:GOB917521 GEF917506:GEF917521 FUJ917506:FUJ917521 FKN917506:FKN917521 FAR917506:FAR917521 EQV917506:EQV917521 EGZ917506:EGZ917521 DXD917506:DXD917521 DNH917506:DNH917521 DDL917506:DDL917521 CTP917506:CTP917521 CJT917506:CJT917521 BZX917506:BZX917521 BQB917506:BQB917521 BGF917506:BGF917521 AWJ917506:AWJ917521 AMN917506:AMN917521 ACR917506:ACR917521 SV917506:SV917521 IZ917506:IZ917521 G917506:G917521 WVL851970:WVL851985 WLP851970:WLP851985 WBT851970:WBT851985 VRX851970:VRX851985 VIB851970:VIB851985 UYF851970:UYF851985 UOJ851970:UOJ851985 UEN851970:UEN851985 TUR851970:TUR851985 TKV851970:TKV851985 TAZ851970:TAZ851985 SRD851970:SRD851985 SHH851970:SHH851985 RXL851970:RXL851985 RNP851970:RNP851985 RDT851970:RDT851985 QTX851970:QTX851985 QKB851970:QKB851985 QAF851970:QAF851985 PQJ851970:PQJ851985 PGN851970:PGN851985 OWR851970:OWR851985 OMV851970:OMV851985 OCZ851970:OCZ851985 NTD851970:NTD851985 NJH851970:NJH851985 MZL851970:MZL851985 MPP851970:MPP851985 MFT851970:MFT851985 LVX851970:LVX851985 LMB851970:LMB851985 LCF851970:LCF851985 KSJ851970:KSJ851985 KIN851970:KIN851985 JYR851970:JYR851985 JOV851970:JOV851985 JEZ851970:JEZ851985 IVD851970:IVD851985 ILH851970:ILH851985 IBL851970:IBL851985 HRP851970:HRP851985 HHT851970:HHT851985 GXX851970:GXX851985 GOB851970:GOB851985 GEF851970:GEF851985 FUJ851970:FUJ851985 FKN851970:FKN851985 FAR851970:FAR851985 EQV851970:EQV851985 EGZ851970:EGZ851985 DXD851970:DXD851985 DNH851970:DNH851985 DDL851970:DDL851985 CTP851970:CTP851985 CJT851970:CJT851985 BZX851970:BZX851985 BQB851970:BQB851985 BGF851970:BGF851985 AWJ851970:AWJ851985 AMN851970:AMN851985 ACR851970:ACR851985 SV851970:SV851985 IZ851970:IZ851985 G851970:G851985 WVL786434:WVL786449 WLP786434:WLP786449 WBT786434:WBT786449 VRX786434:VRX786449 VIB786434:VIB786449 UYF786434:UYF786449 UOJ786434:UOJ786449 UEN786434:UEN786449 TUR786434:TUR786449 TKV786434:TKV786449 TAZ786434:TAZ786449 SRD786434:SRD786449 SHH786434:SHH786449 RXL786434:RXL786449 RNP786434:RNP786449 RDT786434:RDT786449 QTX786434:QTX786449 QKB786434:QKB786449 QAF786434:QAF786449 PQJ786434:PQJ786449 PGN786434:PGN786449 OWR786434:OWR786449 OMV786434:OMV786449 OCZ786434:OCZ786449 NTD786434:NTD786449 NJH786434:NJH786449 MZL786434:MZL786449 MPP786434:MPP786449 MFT786434:MFT786449 LVX786434:LVX786449 LMB786434:LMB786449 LCF786434:LCF786449 KSJ786434:KSJ786449 KIN786434:KIN786449 JYR786434:JYR786449 JOV786434:JOV786449 JEZ786434:JEZ786449 IVD786434:IVD786449 ILH786434:ILH786449 IBL786434:IBL786449 HRP786434:HRP786449 HHT786434:HHT786449 GXX786434:GXX786449 GOB786434:GOB786449 GEF786434:GEF786449 FUJ786434:FUJ786449 FKN786434:FKN786449 FAR786434:FAR786449 EQV786434:EQV786449 EGZ786434:EGZ786449 DXD786434:DXD786449 DNH786434:DNH786449 DDL786434:DDL786449 CTP786434:CTP786449 CJT786434:CJT786449 BZX786434:BZX786449 BQB786434:BQB786449 BGF786434:BGF786449 AWJ786434:AWJ786449 AMN786434:AMN786449 ACR786434:ACR786449 SV786434:SV786449 IZ786434:IZ786449 G786434:G786449 WVL720898:WVL720913 WLP720898:WLP720913 WBT720898:WBT720913 VRX720898:VRX720913 VIB720898:VIB720913 UYF720898:UYF720913 UOJ720898:UOJ720913 UEN720898:UEN720913 TUR720898:TUR720913 TKV720898:TKV720913 TAZ720898:TAZ720913 SRD720898:SRD720913 SHH720898:SHH720913 RXL720898:RXL720913 RNP720898:RNP720913 RDT720898:RDT720913 QTX720898:QTX720913 QKB720898:QKB720913 QAF720898:QAF720913 PQJ720898:PQJ720913 PGN720898:PGN720913 OWR720898:OWR720913 OMV720898:OMV720913 OCZ720898:OCZ720913 NTD720898:NTD720913 NJH720898:NJH720913 MZL720898:MZL720913 MPP720898:MPP720913 MFT720898:MFT720913 LVX720898:LVX720913 LMB720898:LMB720913 LCF720898:LCF720913 KSJ720898:KSJ720913 KIN720898:KIN720913 JYR720898:JYR720913 JOV720898:JOV720913 JEZ720898:JEZ720913 IVD720898:IVD720913 ILH720898:ILH720913 IBL720898:IBL720913 HRP720898:HRP720913 HHT720898:HHT720913 GXX720898:GXX720913 GOB720898:GOB720913 GEF720898:GEF720913 FUJ720898:FUJ720913 FKN720898:FKN720913 FAR720898:FAR720913 EQV720898:EQV720913 EGZ720898:EGZ720913 DXD720898:DXD720913 DNH720898:DNH720913 DDL720898:DDL720913 CTP720898:CTP720913 CJT720898:CJT720913 BZX720898:BZX720913 BQB720898:BQB720913 BGF720898:BGF720913 AWJ720898:AWJ720913 AMN720898:AMN720913 ACR720898:ACR720913 SV720898:SV720913 IZ720898:IZ720913 G720898:G720913 WVL655362:WVL655377 WLP655362:WLP655377 WBT655362:WBT655377 VRX655362:VRX655377 VIB655362:VIB655377 UYF655362:UYF655377 UOJ655362:UOJ655377 UEN655362:UEN655377 TUR655362:TUR655377 TKV655362:TKV655377 TAZ655362:TAZ655377 SRD655362:SRD655377 SHH655362:SHH655377 RXL655362:RXL655377 RNP655362:RNP655377 RDT655362:RDT655377 QTX655362:QTX655377 QKB655362:QKB655377 QAF655362:QAF655377 PQJ655362:PQJ655377 PGN655362:PGN655377 OWR655362:OWR655377 OMV655362:OMV655377 OCZ655362:OCZ655377 NTD655362:NTD655377 NJH655362:NJH655377 MZL655362:MZL655377 MPP655362:MPP655377 MFT655362:MFT655377 LVX655362:LVX655377 LMB655362:LMB655377 LCF655362:LCF655377 KSJ655362:KSJ655377 KIN655362:KIN655377 JYR655362:JYR655377 JOV655362:JOV655377 JEZ655362:JEZ655377 IVD655362:IVD655377 ILH655362:ILH655377 IBL655362:IBL655377 HRP655362:HRP655377 HHT655362:HHT655377 GXX655362:GXX655377 GOB655362:GOB655377 GEF655362:GEF655377 FUJ655362:FUJ655377 FKN655362:FKN655377 FAR655362:FAR655377 EQV655362:EQV655377 EGZ655362:EGZ655377 DXD655362:DXD655377 DNH655362:DNH655377 DDL655362:DDL655377 CTP655362:CTP655377 CJT655362:CJT655377 BZX655362:BZX655377 BQB655362:BQB655377 BGF655362:BGF655377 AWJ655362:AWJ655377 AMN655362:AMN655377 ACR655362:ACR655377 SV655362:SV655377 IZ655362:IZ655377 G655362:G655377 WVL589826:WVL589841 WLP589826:WLP589841 WBT589826:WBT589841 VRX589826:VRX589841 VIB589826:VIB589841 UYF589826:UYF589841 UOJ589826:UOJ589841 UEN589826:UEN589841 TUR589826:TUR589841 TKV589826:TKV589841 TAZ589826:TAZ589841 SRD589826:SRD589841 SHH589826:SHH589841 RXL589826:RXL589841 RNP589826:RNP589841 RDT589826:RDT589841 QTX589826:QTX589841 QKB589826:QKB589841 QAF589826:QAF589841 PQJ589826:PQJ589841 PGN589826:PGN589841 OWR589826:OWR589841 OMV589826:OMV589841 OCZ589826:OCZ589841 NTD589826:NTD589841 NJH589826:NJH589841 MZL589826:MZL589841 MPP589826:MPP589841 MFT589826:MFT589841 LVX589826:LVX589841 LMB589826:LMB589841 LCF589826:LCF589841 KSJ589826:KSJ589841 KIN589826:KIN589841 JYR589826:JYR589841 JOV589826:JOV589841 JEZ589826:JEZ589841 IVD589826:IVD589841 ILH589826:ILH589841 IBL589826:IBL589841 HRP589826:HRP589841 HHT589826:HHT589841 GXX589826:GXX589841 GOB589826:GOB589841 GEF589826:GEF589841 FUJ589826:FUJ589841 FKN589826:FKN589841 FAR589826:FAR589841 EQV589826:EQV589841 EGZ589826:EGZ589841 DXD589826:DXD589841 DNH589826:DNH589841 DDL589826:DDL589841 CTP589826:CTP589841 CJT589826:CJT589841 BZX589826:BZX589841 BQB589826:BQB589841 BGF589826:BGF589841 AWJ589826:AWJ589841 AMN589826:AMN589841 ACR589826:ACR589841 SV589826:SV589841 IZ589826:IZ589841 G589826:G589841 WVL524290:WVL524305 WLP524290:WLP524305 WBT524290:WBT524305 VRX524290:VRX524305 VIB524290:VIB524305 UYF524290:UYF524305 UOJ524290:UOJ524305 UEN524290:UEN524305 TUR524290:TUR524305 TKV524290:TKV524305 TAZ524290:TAZ524305 SRD524290:SRD524305 SHH524290:SHH524305 RXL524290:RXL524305 RNP524290:RNP524305 RDT524290:RDT524305 QTX524290:QTX524305 QKB524290:QKB524305 QAF524290:QAF524305 PQJ524290:PQJ524305 PGN524290:PGN524305 OWR524290:OWR524305 OMV524290:OMV524305 OCZ524290:OCZ524305 NTD524290:NTD524305 NJH524290:NJH524305 MZL524290:MZL524305 MPP524290:MPP524305 MFT524290:MFT524305 LVX524290:LVX524305 LMB524290:LMB524305 LCF524290:LCF524305 KSJ524290:KSJ524305 KIN524290:KIN524305 JYR524290:JYR524305 JOV524290:JOV524305 JEZ524290:JEZ524305 IVD524290:IVD524305 ILH524290:ILH524305 IBL524290:IBL524305 HRP524290:HRP524305 HHT524290:HHT524305 GXX524290:GXX524305 GOB524290:GOB524305 GEF524290:GEF524305 FUJ524290:FUJ524305 FKN524290:FKN524305 FAR524290:FAR524305 EQV524290:EQV524305 EGZ524290:EGZ524305 DXD524290:DXD524305 DNH524290:DNH524305 DDL524290:DDL524305 CTP524290:CTP524305 CJT524290:CJT524305 BZX524290:BZX524305 BQB524290:BQB524305 BGF524290:BGF524305 AWJ524290:AWJ524305 AMN524290:AMN524305 ACR524290:ACR524305 SV524290:SV524305 IZ524290:IZ524305 G524290:G524305 WVL458754:WVL458769 WLP458754:WLP458769 WBT458754:WBT458769 VRX458754:VRX458769 VIB458754:VIB458769 UYF458754:UYF458769 UOJ458754:UOJ458769 UEN458754:UEN458769 TUR458754:TUR458769 TKV458754:TKV458769 TAZ458754:TAZ458769 SRD458754:SRD458769 SHH458754:SHH458769 RXL458754:RXL458769 RNP458754:RNP458769 RDT458754:RDT458769 QTX458754:QTX458769 QKB458754:QKB458769 QAF458754:QAF458769 PQJ458754:PQJ458769 PGN458754:PGN458769 OWR458754:OWR458769 OMV458754:OMV458769 OCZ458754:OCZ458769 NTD458754:NTD458769 NJH458754:NJH458769 MZL458754:MZL458769 MPP458754:MPP458769 MFT458754:MFT458769 LVX458754:LVX458769 LMB458754:LMB458769 LCF458754:LCF458769 KSJ458754:KSJ458769 KIN458754:KIN458769 JYR458754:JYR458769 JOV458754:JOV458769 JEZ458754:JEZ458769 IVD458754:IVD458769 ILH458754:ILH458769 IBL458754:IBL458769 HRP458754:HRP458769 HHT458754:HHT458769 GXX458754:GXX458769 GOB458754:GOB458769 GEF458754:GEF458769 FUJ458754:FUJ458769 FKN458754:FKN458769 FAR458754:FAR458769 EQV458754:EQV458769 EGZ458754:EGZ458769 DXD458754:DXD458769 DNH458754:DNH458769 DDL458754:DDL458769 CTP458754:CTP458769 CJT458754:CJT458769 BZX458754:BZX458769 BQB458754:BQB458769 BGF458754:BGF458769 AWJ458754:AWJ458769 AMN458754:AMN458769 ACR458754:ACR458769 SV458754:SV458769 IZ458754:IZ458769 G458754:G458769 WVL393218:WVL393233 WLP393218:WLP393233 WBT393218:WBT393233 VRX393218:VRX393233 VIB393218:VIB393233 UYF393218:UYF393233 UOJ393218:UOJ393233 UEN393218:UEN393233 TUR393218:TUR393233 TKV393218:TKV393233 TAZ393218:TAZ393233 SRD393218:SRD393233 SHH393218:SHH393233 RXL393218:RXL393233 RNP393218:RNP393233 RDT393218:RDT393233 QTX393218:QTX393233 QKB393218:QKB393233 QAF393218:QAF393233 PQJ393218:PQJ393233 PGN393218:PGN393233 OWR393218:OWR393233 OMV393218:OMV393233 OCZ393218:OCZ393233 NTD393218:NTD393233 NJH393218:NJH393233 MZL393218:MZL393233 MPP393218:MPP393233 MFT393218:MFT393233 LVX393218:LVX393233 LMB393218:LMB393233 LCF393218:LCF393233 KSJ393218:KSJ393233 KIN393218:KIN393233 JYR393218:JYR393233 JOV393218:JOV393233 JEZ393218:JEZ393233 IVD393218:IVD393233 ILH393218:ILH393233 IBL393218:IBL393233 HRP393218:HRP393233 HHT393218:HHT393233 GXX393218:GXX393233 GOB393218:GOB393233 GEF393218:GEF393233 FUJ393218:FUJ393233 FKN393218:FKN393233 FAR393218:FAR393233 EQV393218:EQV393233 EGZ393218:EGZ393233 DXD393218:DXD393233 DNH393218:DNH393233 DDL393218:DDL393233 CTP393218:CTP393233 CJT393218:CJT393233 BZX393218:BZX393233 BQB393218:BQB393233 BGF393218:BGF393233 AWJ393218:AWJ393233 AMN393218:AMN393233 ACR393218:ACR393233 SV393218:SV393233 IZ393218:IZ393233 G393218:G393233 WVL327682:WVL327697 WLP327682:WLP327697 WBT327682:WBT327697 VRX327682:VRX327697 VIB327682:VIB327697 UYF327682:UYF327697 UOJ327682:UOJ327697 UEN327682:UEN327697 TUR327682:TUR327697 TKV327682:TKV327697 TAZ327682:TAZ327697 SRD327682:SRD327697 SHH327682:SHH327697 RXL327682:RXL327697 RNP327682:RNP327697 RDT327682:RDT327697 QTX327682:QTX327697 QKB327682:QKB327697 QAF327682:QAF327697 PQJ327682:PQJ327697 PGN327682:PGN327697 OWR327682:OWR327697 OMV327682:OMV327697 OCZ327682:OCZ327697 NTD327682:NTD327697 NJH327682:NJH327697 MZL327682:MZL327697 MPP327682:MPP327697 MFT327682:MFT327697 LVX327682:LVX327697 LMB327682:LMB327697 LCF327682:LCF327697 KSJ327682:KSJ327697 KIN327682:KIN327697 JYR327682:JYR327697 JOV327682:JOV327697 JEZ327682:JEZ327697 IVD327682:IVD327697 ILH327682:ILH327697 IBL327682:IBL327697 HRP327682:HRP327697 HHT327682:HHT327697 GXX327682:GXX327697 GOB327682:GOB327697 GEF327682:GEF327697 FUJ327682:FUJ327697 FKN327682:FKN327697 FAR327682:FAR327697 EQV327682:EQV327697 EGZ327682:EGZ327697 DXD327682:DXD327697 DNH327682:DNH327697 DDL327682:DDL327697 CTP327682:CTP327697 CJT327682:CJT327697 BZX327682:BZX327697 BQB327682:BQB327697 BGF327682:BGF327697 AWJ327682:AWJ327697 AMN327682:AMN327697 ACR327682:ACR327697 SV327682:SV327697 IZ327682:IZ327697 G327682:G327697 WVL262146:WVL262161 WLP262146:WLP262161 WBT262146:WBT262161 VRX262146:VRX262161 VIB262146:VIB262161 UYF262146:UYF262161 UOJ262146:UOJ262161 UEN262146:UEN262161 TUR262146:TUR262161 TKV262146:TKV262161 TAZ262146:TAZ262161 SRD262146:SRD262161 SHH262146:SHH262161 RXL262146:RXL262161 RNP262146:RNP262161 RDT262146:RDT262161 QTX262146:QTX262161 QKB262146:QKB262161 QAF262146:QAF262161 PQJ262146:PQJ262161 PGN262146:PGN262161 OWR262146:OWR262161 OMV262146:OMV262161 OCZ262146:OCZ262161 NTD262146:NTD262161 NJH262146:NJH262161 MZL262146:MZL262161 MPP262146:MPP262161 MFT262146:MFT262161 LVX262146:LVX262161 LMB262146:LMB262161 LCF262146:LCF262161 KSJ262146:KSJ262161 KIN262146:KIN262161 JYR262146:JYR262161 JOV262146:JOV262161 JEZ262146:JEZ262161 IVD262146:IVD262161 ILH262146:ILH262161 IBL262146:IBL262161 HRP262146:HRP262161 HHT262146:HHT262161 GXX262146:GXX262161 GOB262146:GOB262161 GEF262146:GEF262161 FUJ262146:FUJ262161 FKN262146:FKN262161 FAR262146:FAR262161 EQV262146:EQV262161 EGZ262146:EGZ262161 DXD262146:DXD262161 DNH262146:DNH262161 DDL262146:DDL262161 CTP262146:CTP262161 CJT262146:CJT262161 BZX262146:BZX262161 BQB262146:BQB262161 BGF262146:BGF262161 AWJ262146:AWJ262161 AMN262146:AMN262161 ACR262146:ACR262161 SV262146:SV262161 IZ262146:IZ262161 G262146:G262161 WVL196610:WVL196625 WLP196610:WLP196625 WBT196610:WBT196625 VRX196610:VRX196625 VIB196610:VIB196625 UYF196610:UYF196625 UOJ196610:UOJ196625 UEN196610:UEN196625 TUR196610:TUR196625 TKV196610:TKV196625 TAZ196610:TAZ196625 SRD196610:SRD196625 SHH196610:SHH196625 RXL196610:RXL196625 RNP196610:RNP196625 RDT196610:RDT196625 QTX196610:QTX196625 QKB196610:QKB196625 QAF196610:QAF196625 PQJ196610:PQJ196625 PGN196610:PGN196625 OWR196610:OWR196625 OMV196610:OMV196625 OCZ196610:OCZ196625 NTD196610:NTD196625 NJH196610:NJH196625 MZL196610:MZL196625 MPP196610:MPP196625 MFT196610:MFT196625 LVX196610:LVX196625 LMB196610:LMB196625 LCF196610:LCF196625 KSJ196610:KSJ196625 KIN196610:KIN196625 JYR196610:JYR196625 JOV196610:JOV196625 JEZ196610:JEZ196625 IVD196610:IVD196625 ILH196610:ILH196625 IBL196610:IBL196625 HRP196610:HRP196625 HHT196610:HHT196625 GXX196610:GXX196625 GOB196610:GOB196625 GEF196610:GEF196625 FUJ196610:FUJ196625 FKN196610:FKN196625 FAR196610:FAR196625 EQV196610:EQV196625 EGZ196610:EGZ196625 DXD196610:DXD196625 DNH196610:DNH196625 DDL196610:DDL196625 CTP196610:CTP196625 CJT196610:CJT196625 BZX196610:BZX196625 BQB196610:BQB196625 BGF196610:BGF196625 AWJ196610:AWJ196625 AMN196610:AMN196625 ACR196610:ACR196625 SV196610:SV196625 IZ196610:IZ196625 G196610:G196625 WVL131074:WVL131089 WLP131074:WLP131089 WBT131074:WBT131089 VRX131074:VRX131089 VIB131074:VIB131089 UYF131074:UYF131089 UOJ131074:UOJ131089 UEN131074:UEN131089 TUR131074:TUR131089 TKV131074:TKV131089 TAZ131074:TAZ131089 SRD131074:SRD131089 SHH131074:SHH131089 RXL131074:RXL131089 RNP131074:RNP131089 RDT131074:RDT131089 QTX131074:QTX131089 QKB131074:QKB131089 QAF131074:QAF131089 PQJ131074:PQJ131089 PGN131074:PGN131089 OWR131074:OWR131089 OMV131074:OMV131089 OCZ131074:OCZ131089 NTD131074:NTD131089 NJH131074:NJH131089 MZL131074:MZL131089 MPP131074:MPP131089 MFT131074:MFT131089 LVX131074:LVX131089 LMB131074:LMB131089 LCF131074:LCF131089 KSJ131074:KSJ131089 KIN131074:KIN131089 JYR131074:JYR131089 JOV131074:JOV131089 JEZ131074:JEZ131089 IVD131074:IVD131089 ILH131074:ILH131089 IBL131074:IBL131089 HRP131074:HRP131089 HHT131074:HHT131089 GXX131074:GXX131089 GOB131074:GOB131089 GEF131074:GEF131089 FUJ131074:FUJ131089 FKN131074:FKN131089 FAR131074:FAR131089 EQV131074:EQV131089 EGZ131074:EGZ131089 DXD131074:DXD131089 DNH131074:DNH131089 DDL131074:DDL131089 CTP131074:CTP131089 CJT131074:CJT131089 BZX131074:BZX131089 BQB131074:BQB131089 BGF131074:BGF131089 AWJ131074:AWJ131089 AMN131074:AMN131089 ACR131074:ACR131089 SV131074:SV131089 IZ131074:IZ131089 G131074:G131089 WVL65538:WVL65553 WLP65538:WLP65553 WBT65538:WBT65553 VRX65538:VRX65553 VIB65538:VIB65553 UYF65538:UYF65553 UOJ65538:UOJ65553 UEN65538:UEN65553 TUR65538:TUR65553 TKV65538:TKV65553 TAZ65538:TAZ65553 SRD65538:SRD65553 SHH65538:SHH65553 RXL65538:RXL65553 RNP65538:RNP65553 RDT65538:RDT65553 QTX65538:QTX65553 QKB65538:QKB65553 QAF65538:QAF65553 PQJ65538:PQJ65553 PGN65538:PGN65553 OWR65538:OWR65553 OMV65538:OMV65553 OCZ65538:OCZ65553 NTD65538:NTD65553 NJH65538:NJH65553 MZL65538:MZL65553 MPP65538:MPP65553 MFT65538:MFT65553 LVX65538:LVX65553 LMB65538:LMB65553 LCF65538:LCF65553 KSJ65538:KSJ65553 KIN65538:KIN65553 JYR65538:JYR65553 JOV65538:JOV65553 JEZ65538:JEZ65553 IVD65538:IVD65553 ILH65538:ILH65553 IBL65538:IBL65553 HRP65538:HRP65553 HHT65538:HHT65553 GXX65538:GXX65553 GOB65538:GOB65553 GEF65538:GEF65553 FUJ65538:FUJ65553 FKN65538:FKN65553 FAR65538:FAR65553 EQV65538:EQV65553 EGZ65538:EGZ65553 DXD65538:DXD65553 DNH65538:DNH65553 DDL65538:DDL65553 CTP65538:CTP65553 CJT65538:CJT65553 BZX65538:BZX65553 BQB65538:BQB65553 BGF65538:BGF65553 AWJ65538:AWJ65553 AMN65538:AMN65553 ACR65538:ACR65553 SV65538:SV65553 IZ65538:IZ65553 G65538:G65553 WVL983042:WVL983057 WVQ983042:WVQ983057 WLU983042:WLU983057 WBY983042:WBY983057 VSC983042:VSC983057 VIG983042:VIG983057 UYK983042:UYK983057 UOO983042:UOO983057 UES983042:UES983057 TUW983042:TUW983057 TLA983042:TLA983057 TBE983042:TBE983057 SRI983042:SRI983057 SHM983042:SHM983057 RXQ983042:RXQ983057 RNU983042:RNU983057 RDY983042:RDY983057 QUC983042:QUC983057 QKG983042:QKG983057 QAK983042:QAK983057 PQO983042:PQO983057 PGS983042:PGS983057 OWW983042:OWW983057 ONA983042:ONA983057 ODE983042:ODE983057 NTI983042:NTI983057 NJM983042:NJM983057 MZQ983042:MZQ983057 MPU983042:MPU983057 MFY983042:MFY983057 LWC983042:LWC983057 LMG983042:LMG983057 LCK983042:LCK983057 KSO983042:KSO983057 KIS983042:KIS983057 JYW983042:JYW983057 JPA983042:JPA983057 JFE983042:JFE983057 IVI983042:IVI983057 ILM983042:ILM983057 IBQ983042:IBQ983057 HRU983042:HRU983057 HHY983042:HHY983057 GYC983042:GYC983057 GOG983042:GOG983057 GEK983042:GEK983057 FUO983042:FUO983057 FKS983042:FKS983057 FAW983042:FAW983057 ERA983042:ERA983057 EHE983042:EHE983057 DXI983042:DXI983057 DNM983042:DNM983057 DDQ983042:DDQ983057 CTU983042:CTU983057 CJY983042:CJY983057 CAC983042:CAC983057 BQG983042:BQG983057 BGK983042:BGK983057 AWO983042:AWO983057 AMS983042:AMS983057 ACW983042:ACW983057 TA983042:TA983057 JE983042:JE983057 WVQ917506:WVQ917521 WLU917506:WLU917521 WBY917506:WBY917521 VSC917506:VSC917521 VIG917506:VIG917521 UYK917506:UYK917521 UOO917506:UOO917521 UES917506:UES917521 TUW917506:TUW917521 TLA917506:TLA917521 TBE917506:TBE917521 SRI917506:SRI917521 SHM917506:SHM917521 RXQ917506:RXQ917521 RNU917506:RNU917521 RDY917506:RDY917521 QUC917506:QUC917521 QKG917506:QKG917521 QAK917506:QAK917521 PQO917506:PQO917521 PGS917506:PGS917521 OWW917506:OWW917521 ONA917506:ONA917521 ODE917506:ODE917521 NTI917506:NTI917521 NJM917506:NJM917521 MZQ917506:MZQ917521 MPU917506:MPU917521 MFY917506:MFY917521 LWC917506:LWC917521 LMG917506:LMG917521 LCK917506:LCK917521 KSO917506:KSO917521 KIS917506:KIS917521 JYW917506:JYW917521 JPA917506:JPA917521 JFE917506:JFE917521 IVI917506:IVI917521 ILM917506:ILM917521 IBQ917506:IBQ917521 HRU917506:HRU917521 HHY917506:HHY917521 GYC917506:GYC917521 GOG917506:GOG917521 GEK917506:GEK917521 FUO917506:FUO917521 FKS917506:FKS917521 FAW917506:FAW917521 ERA917506:ERA917521 EHE917506:EHE917521 DXI917506:DXI917521 DNM917506:DNM917521 DDQ917506:DDQ917521 CTU917506:CTU917521 CJY917506:CJY917521 CAC917506:CAC917521 BQG917506:BQG917521 BGK917506:BGK917521 AWO917506:AWO917521 AMS917506:AMS917521 ACW917506:ACW917521 TA917506:TA917521 JE917506:JE917521 WVQ851970:WVQ851985 WLU851970:WLU851985 WBY851970:WBY851985 VSC851970:VSC851985 VIG851970:VIG851985 UYK851970:UYK851985 UOO851970:UOO851985 UES851970:UES851985 TUW851970:TUW851985 TLA851970:TLA851985 TBE851970:TBE851985 SRI851970:SRI851985 SHM851970:SHM851985 RXQ851970:RXQ851985 RNU851970:RNU851985 RDY851970:RDY851985 QUC851970:QUC851985 QKG851970:QKG851985 QAK851970:QAK851985 PQO851970:PQO851985 PGS851970:PGS851985 OWW851970:OWW851985 ONA851970:ONA851985 ODE851970:ODE851985 NTI851970:NTI851985 NJM851970:NJM851985 MZQ851970:MZQ851985 MPU851970:MPU851985 MFY851970:MFY851985 LWC851970:LWC851985 LMG851970:LMG851985 LCK851970:LCK851985 KSO851970:KSO851985 KIS851970:KIS851985 JYW851970:JYW851985 JPA851970:JPA851985 JFE851970:JFE851985 IVI851970:IVI851985 ILM851970:ILM851985 IBQ851970:IBQ851985 HRU851970:HRU851985 HHY851970:HHY851985 GYC851970:GYC851985 GOG851970:GOG851985 GEK851970:GEK851985 FUO851970:FUO851985 FKS851970:FKS851985 FAW851970:FAW851985 ERA851970:ERA851985 EHE851970:EHE851985 DXI851970:DXI851985 DNM851970:DNM851985 DDQ851970:DDQ851985 CTU851970:CTU851985 CJY851970:CJY851985 CAC851970:CAC851985 BQG851970:BQG851985 BGK851970:BGK851985 AWO851970:AWO851985 AMS851970:AMS851985 ACW851970:ACW851985 TA851970:TA851985 JE851970:JE851985 WVQ786434:WVQ786449 WLU786434:WLU786449 WBY786434:WBY786449 VSC786434:VSC786449 VIG786434:VIG786449 UYK786434:UYK786449 UOO786434:UOO786449 UES786434:UES786449 TUW786434:TUW786449 TLA786434:TLA786449 TBE786434:TBE786449 SRI786434:SRI786449 SHM786434:SHM786449 RXQ786434:RXQ786449 RNU786434:RNU786449 RDY786434:RDY786449 QUC786434:QUC786449 QKG786434:QKG786449 QAK786434:QAK786449 PQO786434:PQO786449 PGS786434:PGS786449 OWW786434:OWW786449 ONA786434:ONA786449 ODE786434:ODE786449 NTI786434:NTI786449 NJM786434:NJM786449 MZQ786434:MZQ786449 MPU786434:MPU786449 MFY786434:MFY786449 LWC786434:LWC786449 LMG786434:LMG786449 LCK786434:LCK786449 KSO786434:KSO786449 KIS786434:KIS786449 JYW786434:JYW786449 JPA786434:JPA786449 JFE786434:JFE786449 IVI786434:IVI786449 ILM786434:ILM786449 IBQ786434:IBQ786449 HRU786434:HRU786449 HHY786434:HHY786449 GYC786434:GYC786449 GOG786434:GOG786449 GEK786434:GEK786449 FUO786434:FUO786449 FKS786434:FKS786449 FAW786434:FAW786449 ERA786434:ERA786449 EHE786434:EHE786449 DXI786434:DXI786449 DNM786434:DNM786449 DDQ786434:DDQ786449 CTU786434:CTU786449 CJY786434:CJY786449 CAC786434:CAC786449 BQG786434:BQG786449 BGK786434:BGK786449 AWO786434:AWO786449 AMS786434:AMS786449 ACW786434:ACW786449 TA786434:TA786449 JE786434:JE786449 WVQ720898:WVQ720913 WLU720898:WLU720913 WBY720898:WBY720913 VSC720898:VSC720913 VIG720898:VIG720913 UYK720898:UYK720913 UOO720898:UOO720913 UES720898:UES720913 TUW720898:TUW720913 TLA720898:TLA720913 TBE720898:TBE720913 SRI720898:SRI720913 SHM720898:SHM720913 RXQ720898:RXQ720913 RNU720898:RNU720913 RDY720898:RDY720913 QUC720898:QUC720913 QKG720898:QKG720913 QAK720898:QAK720913 PQO720898:PQO720913 PGS720898:PGS720913 OWW720898:OWW720913 ONA720898:ONA720913 ODE720898:ODE720913 NTI720898:NTI720913 NJM720898:NJM720913 MZQ720898:MZQ720913 MPU720898:MPU720913 MFY720898:MFY720913 LWC720898:LWC720913 LMG720898:LMG720913 LCK720898:LCK720913 KSO720898:KSO720913 KIS720898:KIS720913 JYW720898:JYW720913 JPA720898:JPA720913 JFE720898:JFE720913 IVI720898:IVI720913 ILM720898:ILM720913 IBQ720898:IBQ720913 HRU720898:HRU720913 HHY720898:HHY720913 GYC720898:GYC720913 GOG720898:GOG720913 GEK720898:GEK720913 FUO720898:FUO720913 FKS720898:FKS720913 FAW720898:FAW720913 ERA720898:ERA720913 EHE720898:EHE720913 DXI720898:DXI720913 DNM720898:DNM720913 DDQ720898:DDQ720913 CTU720898:CTU720913 CJY720898:CJY720913 CAC720898:CAC720913 BQG720898:BQG720913 BGK720898:BGK720913 AWO720898:AWO720913 AMS720898:AMS720913 ACW720898:ACW720913 TA720898:TA720913 JE720898:JE720913 WVQ655362:WVQ655377 WLU655362:WLU655377 WBY655362:WBY655377 VSC655362:VSC655377 VIG655362:VIG655377 UYK655362:UYK655377 UOO655362:UOO655377 UES655362:UES655377 TUW655362:TUW655377 TLA655362:TLA655377 TBE655362:TBE655377 SRI655362:SRI655377 SHM655362:SHM655377 RXQ655362:RXQ655377 RNU655362:RNU655377 RDY655362:RDY655377 QUC655362:QUC655377 QKG655362:QKG655377 QAK655362:QAK655377 PQO655362:PQO655377 PGS655362:PGS655377 OWW655362:OWW655377 ONA655362:ONA655377 ODE655362:ODE655377 NTI655362:NTI655377 NJM655362:NJM655377 MZQ655362:MZQ655377 MPU655362:MPU655377 MFY655362:MFY655377 LWC655362:LWC655377 LMG655362:LMG655377 LCK655362:LCK655377 KSO655362:KSO655377 KIS655362:KIS655377 JYW655362:JYW655377 JPA655362:JPA655377 JFE655362:JFE655377 IVI655362:IVI655377 ILM655362:ILM655377 IBQ655362:IBQ655377 HRU655362:HRU655377 HHY655362:HHY655377 GYC655362:GYC655377 GOG655362:GOG655377 GEK655362:GEK655377 FUO655362:FUO655377 FKS655362:FKS655377 FAW655362:FAW655377 ERA655362:ERA655377 EHE655362:EHE655377 DXI655362:DXI655377 DNM655362:DNM655377 DDQ655362:DDQ655377 CTU655362:CTU655377 CJY655362:CJY655377 CAC655362:CAC655377 BQG655362:BQG655377 BGK655362:BGK655377 AWO655362:AWO655377 AMS655362:AMS655377 ACW655362:ACW655377 TA655362:TA655377 JE655362:JE655377 WVQ589826:WVQ589841 WLU589826:WLU589841 WBY589826:WBY589841 VSC589826:VSC589841 VIG589826:VIG589841 UYK589826:UYK589841 UOO589826:UOO589841 UES589826:UES589841 TUW589826:TUW589841 TLA589826:TLA589841 TBE589826:TBE589841 SRI589826:SRI589841 SHM589826:SHM589841 RXQ589826:RXQ589841 RNU589826:RNU589841 RDY589826:RDY589841 QUC589826:QUC589841 QKG589826:QKG589841 QAK589826:QAK589841 PQO589826:PQO589841 PGS589826:PGS589841 OWW589826:OWW589841 ONA589826:ONA589841 ODE589826:ODE589841 NTI589826:NTI589841 NJM589826:NJM589841 MZQ589826:MZQ589841 MPU589826:MPU589841 MFY589826:MFY589841 LWC589826:LWC589841 LMG589826:LMG589841 LCK589826:LCK589841 KSO589826:KSO589841 KIS589826:KIS589841 JYW589826:JYW589841 JPA589826:JPA589841 JFE589826:JFE589841 IVI589826:IVI589841 ILM589826:ILM589841 IBQ589826:IBQ589841 HRU589826:HRU589841 HHY589826:HHY589841 GYC589826:GYC589841 GOG589826:GOG589841 GEK589826:GEK589841 FUO589826:FUO589841 FKS589826:FKS589841 FAW589826:FAW589841 ERA589826:ERA589841 EHE589826:EHE589841 DXI589826:DXI589841 DNM589826:DNM589841 DDQ589826:DDQ589841 CTU589826:CTU589841 CJY589826:CJY589841 CAC589826:CAC589841 BQG589826:BQG589841 BGK589826:BGK589841 AWO589826:AWO589841 AMS589826:AMS589841 ACW589826:ACW589841 TA589826:TA589841 JE589826:JE589841 WVQ524290:WVQ524305 WLU524290:WLU524305 WBY524290:WBY524305 VSC524290:VSC524305 VIG524290:VIG524305 UYK524290:UYK524305 UOO524290:UOO524305 UES524290:UES524305 TUW524290:TUW524305 TLA524290:TLA524305 TBE524290:TBE524305 SRI524290:SRI524305 SHM524290:SHM524305 RXQ524290:RXQ524305 RNU524290:RNU524305 RDY524290:RDY524305 QUC524290:QUC524305 QKG524290:QKG524305 QAK524290:QAK524305 PQO524290:PQO524305 PGS524290:PGS524305 OWW524290:OWW524305 ONA524290:ONA524305 ODE524290:ODE524305 NTI524290:NTI524305 NJM524290:NJM524305 MZQ524290:MZQ524305 MPU524290:MPU524305 MFY524290:MFY524305 LWC524290:LWC524305 LMG524290:LMG524305 LCK524290:LCK524305 KSO524290:KSO524305 KIS524290:KIS524305 JYW524290:JYW524305 JPA524290:JPA524305 JFE524290:JFE524305 IVI524290:IVI524305 ILM524290:ILM524305 IBQ524290:IBQ524305 HRU524290:HRU524305 HHY524290:HHY524305 GYC524290:GYC524305 GOG524290:GOG524305 GEK524290:GEK524305 FUO524290:FUO524305 FKS524290:FKS524305 FAW524290:FAW524305 ERA524290:ERA524305 EHE524290:EHE524305 DXI524290:DXI524305 DNM524290:DNM524305 DDQ524290:DDQ524305 CTU524290:CTU524305 CJY524290:CJY524305 CAC524290:CAC524305 BQG524290:BQG524305 BGK524290:BGK524305 AWO524290:AWO524305 AMS524290:AMS524305 ACW524290:ACW524305 TA524290:TA524305 JE524290:JE524305 WVQ458754:WVQ458769 WLU458754:WLU458769 WBY458754:WBY458769 VSC458754:VSC458769 VIG458754:VIG458769 UYK458754:UYK458769 UOO458754:UOO458769 UES458754:UES458769 TUW458754:TUW458769 TLA458754:TLA458769 TBE458754:TBE458769 SRI458754:SRI458769 SHM458754:SHM458769 RXQ458754:RXQ458769 RNU458754:RNU458769 RDY458754:RDY458769 QUC458754:QUC458769 QKG458754:QKG458769 QAK458754:QAK458769 PQO458754:PQO458769 PGS458754:PGS458769 OWW458754:OWW458769 ONA458754:ONA458769 ODE458754:ODE458769 NTI458754:NTI458769 NJM458754:NJM458769 MZQ458754:MZQ458769 MPU458754:MPU458769 MFY458754:MFY458769 LWC458754:LWC458769 LMG458754:LMG458769 LCK458754:LCK458769 KSO458754:KSO458769 KIS458754:KIS458769 JYW458754:JYW458769 JPA458754:JPA458769 JFE458754:JFE458769 IVI458754:IVI458769 ILM458754:ILM458769 IBQ458754:IBQ458769 HRU458754:HRU458769 HHY458754:HHY458769 GYC458754:GYC458769 GOG458754:GOG458769 GEK458754:GEK458769 FUO458754:FUO458769 FKS458754:FKS458769 FAW458754:FAW458769 ERA458754:ERA458769 EHE458754:EHE458769 DXI458754:DXI458769 DNM458754:DNM458769 DDQ458754:DDQ458769 CTU458754:CTU458769 CJY458754:CJY458769 CAC458754:CAC458769 BQG458754:BQG458769 BGK458754:BGK458769 AWO458754:AWO458769 AMS458754:AMS458769 ACW458754:ACW458769 TA458754:TA458769 JE458754:JE458769 WVQ393218:WVQ393233 WLU393218:WLU393233 WBY393218:WBY393233 VSC393218:VSC393233 VIG393218:VIG393233 UYK393218:UYK393233 UOO393218:UOO393233 UES393218:UES393233 TUW393218:TUW393233 TLA393218:TLA393233 TBE393218:TBE393233 SRI393218:SRI393233 SHM393218:SHM393233 RXQ393218:RXQ393233 RNU393218:RNU393233 RDY393218:RDY393233 QUC393218:QUC393233 QKG393218:QKG393233 QAK393218:QAK393233 PQO393218:PQO393233 PGS393218:PGS393233 OWW393218:OWW393233 ONA393218:ONA393233 ODE393218:ODE393233 NTI393218:NTI393233 NJM393218:NJM393233 MZQ393218:MZQ393233 MPU393218:MPU393233 MFY393218:MFY393233 LWC393218:LWC393233 LMG393218:LMG393233 LCK393218:LCK393233 KSO393218:KSO393233 KIS393218:KIS393233 JYW393218:JYW393233 JPA393218:JPA393233 JFE393218:JFE393233 IVI393218:IVI393233 ILM393218:ILM393233 IBQ393218:IBQ393233 HRU393218:HRU393233 HHY393218:HHY393233 GYC393218:GYC393233 GOG393218:GOG393233 GEK393218:GEK393233 FUO393218:FUO393233 FKS393218:FKS393233 FAW393218:FAW393233 ERA393218:ERA393233 EHE393218:EHE393233 DXI393218:DXI393233 DNM393218:DNM393233 DDQ393218:DDQ393233 CTU393218:CTU393233 CJY393218:CJY393233 CAC393218:CAC393233 BQG393218:BQG393233 BGK393218:BGK393233 AWO393218:AWO393233 AMS393218:AMS393233 ACW393218:ACW393233 TA393218:TA393233 JE393218:JE393233 WVQ327682:WVQ327697 WLU327682:WLU327697 WBY327682:WBY327697 VSC327682:VSC327697 VIG327682:VIG327697 UYK327682:UYK327697 UOO327682:UOO327697 UES327682:UES327697 TUW327682:TUW327697 TLA327682:TLA327697 TBE327682:TBE327697 SRI327682:SRI327697 SHM327682:SHM327697 RXQ327682:RXQ327697 RNU327682:RNU327697 RDY327682:RDY327697 QUC327682:QUC327697 QKG327682:QKG327697 QAK327682:QAK327697 PQO327682:PQO327697 PGS327682:PGS327697 OWW327682:OWW327697 ONA327682:ONA327697 ODE327682:ODE327697 NTI327682:NTI327697 NJM327682:NJM327697 MZQ327682:MZQ327697 MPU327682:MPU327697 MFY327682:MFY327697 LWC327682:LWC327697 LMG327682:LMG327697 LCK327682:LCK327697 KSO327682:KSO327697 KIS327682:KIS327697 JYW327682:JYW327697 JPA327682:JPA327697 JFE327682:JFE327697 IVI327682:IVI327697 ILM327682:ILM327697 IBQ327682:IBQ327697 HRU327682:HRU327697 HHY327682:HHY327697 GYC327682:GYC327697 GOG327682:GOG327697 GEK327682:GEK327697 FUO327682:FUO327697 FKS327682:FKS327697 FAW327682:FAW327697 ERA327682:ERA327697 EHE327682:EHE327697 DXI327682:DXI327697 DNM327682:DNM327697 DDQ327682:DDQ327697 CTU327682:CTU327697 CJY327682:CJY327697 CAC327682:CAC327697 BQG327682:BQG327697 BGK327682:BGK327697 AWO327682:AWO327697 AMS327682:AMS327697 ACW327682:ACW327697 TA327682:TA327697 JE327682:JE327697 WVQ262146:WVQ262161 WLU262146:WLU262161 WBY262146:WBY262161 VSC262146:VSC262161 VIG262146:VIG262161 UYK262146:UYK262161 UOO262146:UOO262161 UES262146:UES262161 TUW262146:TUW262161 TLA262146:TLA262161 TBE262146:TBE262161 SRI262146:SRI262161 SHM262146:SHM262161 RXQ262146:RXQ262161 RNU262146:RNU262161 RDY262146:RDY262161 QUC262146:QUC262161 QKG262146:QKG262161 QAK262146:QAK262161 PQO262146:PQO262161 PGS262146:PGS262161 OWW262146:OWW262161 ONA262146:ONA262161 ODE262146:ODE262161 NTI262146:NTI262161 NJM262146:NJM262161 MZQ262146:MZQ262161 MPU262146:MPU262161 MFY262146:MFY262161 LWC262146:LWC262161 LMG262146:LMG262161 LCK262146:LCK262161 KSO262146:KSO262161 KIS262146:KIS262161 JYW262146:JYW262161 JPA262146:JPA262161 JFE262146:JFE262161 IVI262146:IVI262161 ILM262146:ILM262161 IBQ262146:IBQ262161 HRU262146:HRU262161 HHY262146:HHY262161 GYC262146:GYC262161 GOG262146:GOG262161 GEK262146:GEK262161 FUO262146:FUO262161 FKS262146:FKS262161 FAW262146:FAW262161 ERA262146:ERA262161 EHE262146:EHE262161 DXI262146:DXI262161 DNM262146:DNM262161 DDQ262146:DDQ262161 CTU262146:CTU262161 CJY262146:CJY262161 CAC262146:CAC262161 BQG262146:BQG262161 BGK262146:BGK262161 AWO262146:AWO262161 AMS262146:AMS262161 ACW262146:ACW262161 TA262146:TA262161 JE262146:JE262161 WVQ196610:WVQ196625 WLU196610:WLU196625 WBY196610:WBY196625 VSC196610:VSC196625 VIG196610:VIG196625 UYK196610:UYK196625 UOO196610:UOO196625 UES196610:UES196625 TUW196610:TUW196625 TLA196610:TLA196625 TBE196610:TBE196625 SRI196610:SRI196625 SHM196610:SHM196625 RXQ196610:RXQ196625 RNU196610:RNU196625 RDY196610:RDY196625 QUC196610:QUC196625 QKG196610:QKG196625 QAK196610:QAK196625 PQO196610:PQO196625 PGS196610:PGS196625 OWW196610:OWW196625 ONA196610:ONA196625 ODE196610:ODE196625 NTI196610:NTI196625 NJM196610:NJM196625 MZQ196610:MZQ196625 MPU196610:MPU196625 MFY196610:MFY196625 LWC196610:LWC196625 LMG196610:LMG196625 LCK196610:LCK196625 KSO196610:KSO196625 KIS196610:KIS196625 JYW196610:JYW196625 JPA196610:JPA196625 JFE196610:JFE196625 IVI196610:IVI196625 ILM196610:ILM196625 IBQ196610:IBQ196625 HRU196610:HRU196625 HHY196610:HHY196625 GYC196610:GYC196625 GOG196610:GOG196625 GEK196610:GEK196625 FUO196610:FUO196625 FKS196610:FKS196625 FAW196610:FAW196625 ERA196610:ERA196625 EHE196610:EHE196625 DXI196610:DXI196625 DNM196610:DNM196625 DDQ196610:DDQ196625 CTU196610:CTU196625 CJY196610:CJY196625 CAC196610:CAC196625 BQG196610:BQG196625 BGK196610:BGK196625 AWO196610:AWO196625 AMS196610:AMS196625 ACW196610:ACW196625 TA196610:TA196625 JE196610:JE196625 WVQ131074:WVQ131089 WLU131074:WLU131089 WBY131074:WBY131089 VSC131074:VSC131089 VIG131074:VIG131089 UYK131074:UYK131089 UOO131074:UOO131089 UES131074:UES131089 TUW131074:TUW131089 TLA131074:TLA131089 TBE131074:TBE131089 SRI131074:SRI131089 SHM131074:SHM131089 RXQ131074:RXQ131089 RNU131074:RNU131089 RDY131074:RDY131089 QUC131074:QUC131089 QKG131074:QKG131089 QAK131074:QAK131089 PQO131074:PQO131089 PGS131074:PGS131089 OWW131074:OWW131089 ONA131074:ONA131089 ODE131074:ODE131089 NTI131074:NTI131089 NJM131074:NJM131089 MZQ131074:MZQ131089 MPU131074:MPU131089 MFY131074:MFY131089 LWC131074:LWC131089 LMG131074:LMG131089 LCK131074:LCK131089 KSO131074:KSO131089 KIS131074:KIS131089 JYW131074:JYW131089 JPA131074:JPA131089 JFE131074:JFE131089 IVI131074:IVI131089 ILM131074:ILM131089 IBQ131074:IBQ131089 HRU131074:HRU131089 HHY131074:HHY131089 GYC131074:GYC131089 GOG131074:GOG131089 GEK131074:GEK131089 FUO131074:FUO131089 FKS131074:FKS131089 FAW131074:FAW131089 ERA131074:ERA131089 EHE131074:EHE131089 DXI131074:DXI131089 DNM131074:DNM131089 DDQ131074:DDQ131089 CTU131074:CTU131089 CJY131074:CJY131089 CAC131074:CAC131089 BQG131074:BQG131089 BGK131074:BGK131089 AWO131074:AWO131089 AMS131074:AMS131089 ACW131074:ACW131089 TA131074:TA131089 JE131074:JE131089 WVQ65538:WVQ65553 WLU65538:WLU65553 WBY65538:WBY65553 VSC65538:VSC65553 VIG65538:VIG65553 UYK65538:UYK65553 UOO65538:UOO65553 UES65538:UES65553 TUW65538:TUW65553 TLA65538:TLA65553 TBE65538:TBE65553 SRI65538:SRI65553 SHM65538:SHM65553 RXQ65538:RXQ65553 RNU65538:RNU65553 RDY65538:RDY65553 QUC65538:QUC65553 QKG65538:QKG65553 QAK65538:QAK65553 PQO65538:PQO65553 PGS65538:PGS65553 OWW65538:OWW65553 ONA65538:ONA65553 ODE65538:ODE65553 NTI65538:NTI65553 NJM65538:NJM65553 MZQ65538:MZQ65553 MPU65538:MPU65553 MFY65538:MFY65553 LWC65538:LWC65553 LMG65538:LMG65553 LCK65538:LCK65553 KSO65538:KSO65553 KIS65538:KIS65553 JYW65538:JYW65553 JPA65538:JPA65553 JFE65538:JFE65553 IVI65538:IVI65553 ILM65538:ILM65553 IBQ65538:IBQ65553 HRU65538:HRU65553 HHY65538:HHY65553 GYC65538:GYC65553 GOG65538:GOG65553 GEK65538:GEK65553 FUO65538:FUO65553 FKS65538:FKS65553 FAW65538:FAW65553 ERA65538:ERA65553 EHE65538:EHE65553 DXI65538:DXI65553 DNM65538:DNM65553 DDQ65538:DDQ65553 CTU65538:CTU65553 CJY65538:CJY65553 CAC65538:CAC65553 BQG65538:BQG65553 BGK65538:BGK65553 AWO65538:AWO65553 AMS65538:AMS65553 ACW65538:ACW65553 TA65538:TA65553 JE65538:JE65553 R983042:R983057 R917506:R917521 R851970:R851985 R786434:R786449 R720898:R720913 R655362:R655377 R589826:R589841 R524290:R524305 R458754:R458769 R393218:R393233 R327682:R327697 R262146:R262161 R196610:R196625 R131074:R131089 R65538:R65553">
      <formula1>"Catastrophic, Critical, Marginal, Negligible, -"</formula1>
    </dataValidation>
  </dataValidations>
  <pageMargins left="0.7" right="0.7" top="0.75" bottom="0.75" header="0.3" footer="0.3"/>
  <pageSetup scale="33"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U63"/>
  <sheetViews>
    <sheetView tabSelected="1" topLeftCell="C10" zoomScale="60" zoomScaleNormal="60" workbookViewId="0">
      <selection activeCell="I17" sqref="I17"/>
    </sheetView>
  </sheetViews>
  <sheetFormatPr defaultRowHeight="14.4" x14ac:dyDescent="0.3"/>
  <cols>
    <col min="1" max="1" width="8.44140625" style="8" bestFit="1" customWidth="1"/>
    <col min="2" max="2" width="25.5546875" style="8" bestFit="1" customWidth="1"/>
    <col min="3" max="3" width="24.5546875" style="135" customWidth="1"/>
    <col min="4" max="4" width="24.44140625" style="135" customWidth="1"/>
    <col min="5" max="5" width="26.109375" style="135" customWidth="1"/>
    <col min="6" max="6" width="41.109375" style="8" customWidth="1"/>
    <col min="7" max="7" width="14.44140625" style="8" bestFit="1" customWidth="1"/>
    <col min="8" max="8" width="12.6640625" style="8" bestFit="1" customWidth="1"/>
    <col min="9" max="9" width="9.6640625" style="8" bestFit="1" customWidth="1"/>
    <col min="10" max="10" width="71" style="8" customWidth="1"/>
    <col min="11" max="14" width="9.44140625" style="8" customWidth="1"/>
    <col min="15" max="15" width="18.5546875" style="8" bestFit="1" customWidth="1"/>
    <col min="16" max="16" width="17.5546875" style="8" bestFit="1" customWidth="1"/>
    <col min="17" max="17" width="63" style="8" customWidth="1"/>
    <col min="18" max="18" width="14.88671875" style="8" bestFit="1" customWidth="1"/>
    <col min="19" max="19" width="11.6640625" style="8" bestFit="1" customWidth="1"/>
    <col min="20" max="20" width="10.33203125" style="8" customWidth="1"/>
    <col min="21" max="252" width="9.109375" style="8"/>
    <col min="253" max="253" width="7.5546875" style="8" bestFit="1" customWidth="1"/>
    <col min="254" max="254" width="25.5546875" style="8" bestFit="1" customWidth="1"/>
    <col min="255" max="255" width="12.88671875" style="8" bestFit="1" customWidth="1"/>
    <col min="256" max="256" width="26.88671875" style="8" customWidth="1"/>
    <col min="257" max="257" width="18.5546875" style="8" bestFit="1" customWidth="1"/>
    <col min="258" max="258" width="26.109375" style="8" customWidth="1"/>
    <col min="259" max="259" width="71.44140625" style="8" bestFit="1" customWidth="1"/>
    <col min="260" max="260" width="8.5546875" style="8" bestFit="1" customWidth="1"/>
    <col min="261" max="261" width="12" style="8" customWidth="1"/>
    <col min="262" max="262" width="11.44140625" style="8" customWidth="1"/>
    <col min="263" max="263" width="6.5546875" style="8" bestFit="1" customWidth="1"/>
    <col min="264" max="264" width="10.5546875" style="8" bestFit="1" customWidth="1"/>
    <col min="265" max="265" width="102" style="8" bestFit="1" customWidth="1"/>
    <col min="266" max="266" width="11" style="8" bestFit="1" customWidth="1"/>
    <col min="267" max="267" width="9.5546875" style="8" bestFit="1" customWidth="1"/>
    <col min="268" max="268" width="6.5546875" style="8" bestFit="1" customWidth="1"/>
    <col min="269" max="269" width="10.5546875" style="8" bestFit="1" customWidth="1"/>
    <col min="270" max="270" width="14.109375" style="8" customWidth="1"/>
    <col min="271" max="271" width="7.5546875" style="8" bestFit="1" customWidth="1"/>
    <col min="272" max="272" width="11.5546875" style="8" bestFit="1" customWidth="1"/>
    <col min="273" max="273" width="10.88671875" style="8" bestFit="1" customWidth="1"/>
    <col min="274" max="508" width="9.109375" style="8"/>
    <col min="509" max="509" width="7.5546875" style="8" bestFit="1" customWidth="1"/>
    <col min="510" max="510" width="25.5546875" style="8" bestFit="1" customWidth="1"/>
    <col min="511" max="511" width="12.88671875" style="8" bestFit="1" customWidth="1"/>
    <col min="512" max="512" width="26.88671875" style="8" customWidth="1"/>
    <col min="513" max="513" width="18.5546875" style="8" bestFit="1" customWidth="1"/>
    <col min="514" max="514" width="26.109375" style="8" customWidth="1"/>
    <col min="515" max="515" width="71.44140625" style="8" bestFit="1" customWidth="1"/>
    <col min="516" max="516" width="8.5546875" style="8" bestFit="1" customWidth="1"/>
    <col min="517" max="517" width="12" style="8" customWidth="1"/>
    <col min="518" max="518" width="11.44140625" style="8" customWidth="1"/>
    <col min="519" max="519" width="6.5546875" style="8" bestFit="1" customWidth="1"/>
    <col min="520" max="520" width="10.5546875" style="8" bestFit="1" customWidth="1"/>
    <col min="521" max="521" width="102" style="8" bestFit="1" customWidth="1"/>
    <col min="522" max="522" width="11" style="8" bestFit="1" customWidth="1"/>
    <col min="523" max="523" width="9.5546875" style="8" bestFit="1" customWidth="1"/>
    <col min="524" max="524" width="6.5546875" style="8" bestFit="1" customWidth="1"/>
    <col min="525" max="525" width="10.5546875" style="8" bestFit="1" customWidth="1"/>
    <col min="526" max="526" width="14.109375" style="8" customWidth="1"/>
    <col min="527" max="527" width="7.5546875" style="8" bestFit="1" customWidth="1"/>
    <col min="528" max="528" width="11.5546875" style="8" bestFit="1" customWidth="1"/>
    <col min="529" max="529" width="10.88671875" style="8" bestFit="1" customWidth="1"/>
    <col min="530" max="764" width="9.109375" style="8"/>
    <col min="765" max="765" width="7.5546875" style="8" bestFit="1" customWidth="1"/>
    <col min="766" max="766" width="25.5546875" style="8" bestFit="1" customWidth="1"/>
    <col min="767" max="767" width="12.88671875" style="8" bestFit="1" customWidth="1"/>
    <col min="768" max="768" width="26.88671875" style="8" customWidth="1"/>
    <col min="769" max="769" width="18.5546875" style="8" bestFit="1" customWidth="1"/>
    <col min="770" max="770" width="26.109375" style="8" customWidth="1"/>
    <col min="771" max="771" width="71.44140625" style="8" bestFit="1" customWidth="1"/>
    <col min="772" max="772" width="8.5546875" style="8" bestFit="1" customWidth="1"/>
    <col min="773" max="773" width="12" style="8" customWidth="1"/>
    <col min="774" max="774" width="11.44140625" style="8" customWidth="1"/>
    <col min="775" max="775" width="6.5546875" style="8" bestFit="1" customWidth="1"/>
    <col min="776" max="776" width="10.5546875" style="8" bestFit="1" customWidth="1"/>
    <col min="777" max="777" width="102" style="8" bestFit="1" customWidth="1"/>
    <col min="778" max="778" width="11" style="8" bestFit="1" customWidth="1"/>
    <col min="779" max="779" width="9.5546875" style="8" bestFit="1" customWidth="1"/>
    <col min="780" max="780" width="6.5546875" style="8" bestFit="1" customWidth="1"/>
    <col min="781" max="781" width="10.5546875" style="8" bestFit="1" customWidth="1"/>
    <col min="782" max="782" width="14.109375" style="8" customWidth="1"/>
    <col min="783" max="783" width="7.5546875" style="8" bestFit="1" customWidth="1"/>
    <col min="784" max="784" width="11.5546875" style="8" bestFit="1" customWidth="1"/>
    <col min="785" max="785" width="10.88671875" style="8" bestFit="1" customWidth="1"/>
    <col min="786" max="1020" width="9.109375" style="8"/>
    <col min="1021" max="1021" width="7.5546875" style="8" bestFit="1" customWidth="1"/>
    <col min="1022" max="1022" width="25.5546875" style="8" bestFit="1" customWidth="1"/>
    <col min="1023" max="1023" width="12.88671875" style="8" bestFit="1" customWidth="1"/>
    <col min="1024" max="1024" width="26.88671875" style="8" customWidth="1"/>
    <col min="1025" max="1025" width="18.5546875" style="8" bestFit="1" customWidth="1"/>
    <col min="1026" max="1026" width="26.109375" style="8" customWidth="1"/>
    <col min="1027" max="1027" width="71.44140625" style="8" bestFit="1" customWidth="1"/>
    <col min="1028" max="1028" width="8.5546875" style="8" bestFit="1" customWidth="1"/>
    <col min="1029" max="1029" width="12" style="8" customWidth="1"/>
    <col min="1030" max="1030" width="11.44140625" style="8" customWidth="1"/>
    <col min="1031" max="1031" width="6.5546875" style="8" bestFit="1" customWidth="1"/>
    <col min="1032" max="1032" width="10.5546875" style="8" bestFit="1" customWidth="1"/>
    <col min="1033" max="1033" width="102" style="8" bestFit="1" customWidth="1"/>
    <col min="1034" max="1034" width="11" style="8" bestFit="1" customWidth="1"/>
    <col min="1035" max="1035" width="9.5546875" style="8" bestFit="1" customWidth="1"/>
    <col min="1036" max="1036" width="6.5546875" style="8" bestFit="1" customWidth="1"/>
    <col min="1037" max="1037" width="10.5546875" style="8" bestFit="1" customWidth="1"/>
    <col min="1038" max="1038" width="14.109375" style="8" customWidth="1"/>
    <col min="1039" max="1039" width="7.5546875" style="8" bestFit="1" customWidth="1"/>
    <col min="1040" max="1040" width="11.5546875" style="8" bestFit="1" customWidth="1"/>
    <col min="1041" max="1041" width="10.88671875" style="8" bestFit="1" customWidth="1"/>
    <col min="1042" max="1276" width="9.109375" style="8"/>
    <col min="1277" max="1277" width="7.5546875" style="8" bestFit="1" customWidth="1"/>
    <col min="1278" max="1278" width="25.5546875" style="8" bestFit="1" customWidth="1"/>
    <col min="1279" max="1279" width="12.88671875" style="8" bestFit="1" customWidth="1"/>
    <col min="1280" max="1280" width="26.88671875" style="8" customWidth="1"/>
    <col min="1281" max="1281" width="18.5546875" style="8" bestFit="1" customWidth="1"/>
    <col min="1282" max="1282" width="26.109375" style="8" customWidth="1"/>
    <col min="1283" max="1283" width="71.44140625" style="8" bestFit="1" customWidth="1"/>
    <col min="1284" max="1284" width="8.5546875" style="8" bestFit="1" customWidth="1"/>
    <col min="1285" max="1285" width="12" style="8" customWidth="1"/>
    <col min="1286" max="1286" width="11.44140625" style="8" customWidth="1"/>
    <col min="1287" max="1287" width="6.5546875" style="8" bestFit="1" customWidth="1"/>
    <col min="1288" max="1288" width="10.5546875" style="8" bestFit="1" customWidth="1"/>
    <col min="1289" max="1289" width="102" style="8" bestFit="1" customWidth="1"/>
    <col min="1290" max="1290" width="11" style="8" bestFit="1" customWidth="1"/>
    <col min="1291" max="1291" width="9.5546875" style="8" bestFit="1" customWidth="1"/>
    <col min="1292" max="1292" width="6.5546875" style="8" bestFit="1" customWidth="1"/>
    <col min="1293" max="1293" width="10.5546875" style="8" bestFit="1" customWidth="1"/>
    <col min="1294" max="1294" width="14.109375" style="8" customWidth="1"/>
    <col min="1295" max="1295" width="7.5546875" style="8" bestFit="1" customWidth="1"/>
    <col min="1296" max="1296" width="11.5546875" style="8" bestFit="1" customWidth="1"/>
    <col min="1297" max="1297" width="10.88671875" style="8" bestFit="1" customWidth="1"/>
    <col min="1298" max="1532" width="9.109375" style="8"/>
    <col min="1533" max="1533" width="7.5546875" style="8" bestFit="1" customWidth="1"/>
    <col min="1534" max="1534" width="25.5546875" style="8" bestFit="1" customWidth="1"/>
    <col min="1535" max="1535" width="12.88671875" style="8" bestFit="1" customWidth="1"/>
    <col min="1536" max="1536" width="26.88671875" style="8" customWidth="1"/>
    <col min="1537" max="1537" width="18.5546875" style="8" bestFit="1" customWidth="1"/>
    <col min="1538" max="1538" width="26.109375" style="8" customWidth="1"/>
    <col min="1539" max="1539" width="71.44140625" style="8" bestFit="1" customWidth="1"/>
    <col min="1540" max="1540" width="8.5546875" style="8" bestFit="1" customWidth="1"/>
    <col min="1541" max="1541" width="12" style="8" customWidth="1"/>
    <col min="1542" max="1542" width="11.44140625" style="8" customWidth="1"/>
    <col min="1543" max="1543" width="6.5546875" style="8" bestFit="1" customWidth="1"/>
    <col min="1544" max="1544" width="10.5546875" style="8" bestFit="1" customWidth="1"/>
    <col min="1545" max="1545" width="102" style="8" bestFit="1" customWidth="1"/>
    <col min="1546" max="1546" width="11" style="8" bestFit="1" customWidth="1"/>
    <col min="1547" max="1547" width="9.5546875" style="8" bestFit="1" customWidth="1"/>
    <col min="1548" max="1548" width="6.5546875" style="8" bestFit="1" customWidth="1"/>
    <col min="1549" max="1549" width="10.5546875" style="8" bestFit="1" customWidth="1"/>
    <col min="1550" max="1550" width="14.109375" style="8" customWidth="1"/>
    <col min="1551" max="1551" width="7.5546875" style="8" bestFit="1" customWidth="1"/>
    <col min="1552" max="1552" width="11.5546875" style="8" bestFit="1" customWidth="1"/>
    <col min="1553" max="1553" width="10.88671875" style="8" bestFit="1" customWidth="1"/>
    <col min="1554" max="1788" width="9.109375" style="8"/>
    <col min="1789" max="1789" width="7.5546875" style="8" bestFit="1" customWidth="1"/>
    <col min="1790" max="1790" width="25.5546875" style="8" bestFit="1" customWidth="1"/>
    <col min="1791" max="1791" width="12.88671875" style="8" bestFit="1" customWidth="1"/>
    <col min="1792" max="1792" width="26.88671875" style="8" customWidth="1"/>
    <col min="1793" max="1793" width="18.5546875" style="8" bestFit="1" customWidth="1"/>
    <col min="1794" max="1794" width="26.109375" style="8" customWidth="1"/>
    <col min="1795" max="1795" width="71.44140625" style="8" bestFit="1" customWidth="1"/>
    <col min="1796" max="1796" width="8.5546875" style="8" bestFit="1" customWidth="1"/>
    <col min="1797" max="1797" width="12" style="8" customWidth="1"/>
    <col min="1798" max="1798" width="11.44140625" style="8" customWidth="1"/>
    <col min="1799" max="1799" width="6.5546875" style="8" bestFit="1" customWidth="1"/>
    <col min="1800" max="1800" width="10.5546875" style="8" bestFit="1" customWidth="1"/>
    <col min="1801" max="1801" width="102" style="8" bestFit="1" customWidth="1"/>
    <col min="1802" max="1802" width="11" style="8" bestFit="1" customWidth="1"/>
    <col min="1803" max="1803" width="9.5546875" style="8" bestFit="1" customWidth="1"/>
    <col min="1804" max="1804" width="6.5546875" style="8" bestFit="1" customWidth="1"/>
    <col min="1805" max="1805" width="10.5546875" style="8" bestFit="1" customWidth="1"/>
    <col min="1806" max="1806" width="14.109375" style="8" customWidth="1"/>
    <col min="1807" max="1807" width="7.5546875" style="8" bestFit="1" customWidth="1"/>
    <col min="1808" max="1808" width="11.5546875" style="8" bestFit="1" customWidth="1"/>
    <col min="1809" max="1809" width="10.88671875" style="8" bestFit="1" customWidth="1"/>
    <col min="1810" max="2044" width="9.109375" style="8"/>
    <col min="2045" max="2045" width="7.5546875" style="8" bestFit="1" customWidth="1"/>
    <col min="2046" max="2046" width="25.5546875" style="8" bestFit="1" customWidth="1"/>
    <col min="2047" max="2047" width="12.88671875" style="8" bestFit="1" customWidth="1"/>
    <col min="2048" max="2048" width="26.88671875" style="8" customWidth="1"/>
    <col min="2049" max="2049" width="18.5546875" style="8" bestFit="1" customWidth="1"/>
    <col min="2050" max="2050" width="26.109375" style="8" customWidth="1"/>
    <col min="2051" max="2051" width="71.44140625" style="8" bestFit="1" customWidth="1"/>
    <col min="2052" max="2052" width="8.5546875" style="8" bestFit="1" customWidth="1"/>
    <col min="2053" max="2053" width="12" style="8" customWidth="1"/>
    <col min="2054" max="2054" width="11.44140625" style="8" customWidth="1"/>
    <col min="2055" max="2055" width="6.5546875" style="8" bestFit="1" customWidth="1"/>
    <col min="2056" max="2056" width="10.5546875" style="8" bestFit="1" customWidth="1"/>
    <col min="2057" max="2057" width="102" style="8" bestFit="1" customWidth="1"/>
    <col min="2058" max="2058" width="11" style="8" bestFit="1" customWidth="1"/>
    <col min="2059" max="2059" width="9.5546875" style="8" bestFit="1" customWidth="1"/>
    <col min="2060" max="2060" width="6.5546875" style="8" bestFit="1" customWidth="1"/>
    <col min="2061" max="2061" width="10.5546875" style="8" bestFit="1" customWidth="1"/>
    <col min="2062" max="2062" width="14.109375" style="8" customWidth="1"/>
    <col min="2063" max="2063" width="7.5546875" style="8" bestFit="1" customWidth="1"/>
    <col min="2064" max="2064" width="11.5546875" style="8" bestFit="1" customWidth="1"/>
    <col min="2065" max="2065" width="10.88671875" style="8" bestFit="1" customWidth="1"/>
    <col min="2066" max="2300" width="9.109375" style="8"/>
    <col min="2301" max="2301" width="7.5546875" style="8" bestFit="1" customWidth="1"/>
    <col min="2302" max="2302" width="25.5546875" style="8" bestFit="1" customWidth="1"/>
    <col min="2303" max="2303" width="12.88671875" style="8" bestFit="1" customWidth="1"/>
    <col min="2304" max="2304" width="26.88671875" style="8" customWidth="1"/>
    <col min="2305" max="2305" width="18.5546875" style="8" bestFit="1" customWidth="1"/>
    <col min="2306" max="2306" width="26.109375" style="8" customWidth="1"/>
    <col min="2307" max="2307" width="71.44140625" style="8" bestFit="1" customWidth="1"/>
    <col min="2308" max="2308" width="8.5546875" style="8" bestFit="1" customWidth="1"/>
    <col min="2309" max="2309" width="12" style="8" customWidth="1"/>
    <col min="2310" max="2310" width="11.44140625" style="8" customWidth="1"/>
    <col min="2311" max="2311" width="6.5546875" style="8" bestFit="1" customWidth="1"/>
    <col min="2312" max="2312" width="10.5546875" style="8" bestFit="1" customWidth="1"/>
    <col min="2313" max="2313" width="102" style="8" bestFit="1" customWidth="1"/>
    <col min="2314" max="2314" width="11" style="8" bestFit="1" customWidth="1"/>
    <col min="2315" max="2315" width="9.5546875" style="8" bestFit="1" customWidth="1"/>
    <col min="2316" max="2316" width="6.5546875" style="8" bestFit="1" customWidth="1"/>
    <col min="2317" max="2317" width="10.5546875" style="8" bestFit="1" customWidth="1"/>
    <col min="2318" max="2318" width="14.109375" style="8" customWidth="1"/>
    <col min="2319" max="2319" width="7.5546875" style="8" bestFit="1" customWidth="1"/>
    <col min="2320" max="2320" width="11.5546875" style="8" bestFit="1" customWidth="1"/>
    <col min="2321" max="2321" width="10.88671875" style="8" bestFit="1" customWidth="1"/>
    <col min="2322" max="2556" width="9.109375" style="8"/>
    <col min="2557" max="2557" width="7.5546875" style="8" bestFit="1" customWidth="1"/>
    <col min="2558" max="2558" width="25.5546875" style="8" bestFit="1" customWidth="1"/>
    <col min="2559" max="2559" width="12.88671875" style="8" bestFit="1" customWidth="1"/>
    <col min="2560" max="2560" width="26.88671875" style="8" customWidth="1"/>
    <col min="2561" max="2561" width="18.5546875" style="8" bestFit="1" customWidth="1"/>
    <col min="2562" max="2562" width="26.109375" style="8" customWidth="1"/>
    <col min="2563" max="2563" width="71.44140625" style="8" bestFit="1" customWidth="1"/>
    <col min="2564" max="2564" width="8.5546875" style="8" bestFit="1" customWidth="1"/>
    <col min="2565" max="2565" width="12" style="8" customWidth="1"/>
    <col min="2566" max="2566" width="11.44140625" style="8" customWidth="1"/>
    <col min="2567" max="2567" width="6.5546875" style="8" bestFit="1" customWidth="1"/>
    <col min="2568" max="2568" width="10.5546875" style="8" bestFit="1" customWidth="1"/>
    <col min="2569" max="2569" width="102" style="8" bestFit="1" customWidth="1"/>
    <col min="2570" max="2570" width="11" style="8" bestFit="1" customWidth="1"/>
    <col min="2571" max="2571" width="9.5546875" style="8" bestFit="1" customWidth="1"/>
    <col min="2572" max="2572" width="6.5546875" style="8" bestFit="1" customWidth="1"/>
    <col min="2573" max="2573" width="10.5546875" style="8" bestFit="1" customWidth="1"/>
    <col min="2574" max="2574" width="14.109375" style="8" customWidth="1"/>
    <col min="2575" max="2575" width="7.5546875" style="8" bestFit="1" customWidth="1"/>
    <col min="2576" max="2576" width="11.5546875" style="8" bestFit="1" customWidth="1"/>
    <col min="2577" max="2577" width="10.88671875" style="8" bestFit="1" customWidth="1"/>
    <col min="2578" max="2812" width="9.109375" style="8"/>
    <col min="2813" max="2813" width="7.5546875" style="8" bestFit="1" customWidth="1"/>
    <col min="2814" max="2814" width="25.5546875" style="8" bestFit="1" customWidth="1"/>
    <col min="2815" max="2815" width="12.88671875" style="8" bestFit="1" customWidth="1"/>
    <col min="2816" max="2816" width="26.88671875" style="8" customWidth="1"/>
    <col min="2817" max="2817" width="18.5546875" style="8" bestFit="1" customWidth="1"/>
    <col min="2818" max="2818" width="26.109375" style="8" customWidth="1"/>
    <col min="2819" max="2819" width="71.44140625" style="8" bestFit="1" customWidth="1"/>
    <col min="2820" max="2820" width="8.5546875" style="8" bestFit="1" customWidth="1"/>
    <col min="2821" max="2821" width="12" style="8" customWidth="1"/>
    <col min="2822" max="2822" width="11.44140625" style="8" customWidth="1"/>
    <col min="2823" max="2823" width="6.5546875" style="8" bestFit="1" customWidth="1"/>
    <col min="2824" max="2824" width="10.5546875" style="8" bestFit="1" customWidth="1"/>
    <col min="2825" max="2825" width="102" style="8" bestFit="1" customWidth="1"/>
    <col min="2826" max="2826" width="11" style="8" bestFit="1" customWidth="1"/>
    <col min="2827" max="2827" width="9.5546875" style="8" bestFit="1" customWidth="1"/>
    <col min="2828" max="2828" width="6.5546875" style="8" bestFit="1" customWidth="1"/>
    <col min="2829" max="2829" width="10.5546875" style="8" bestFit="1" customWidth="1"/>
    <col min="2830" max="2830" width="14.109375" style="8" customWidth="1"/>
    <col min="2831" max="2831" width="7.5546875" style="8" bestFit="1" customWidth="1"/>
    <col min="2832" max="2832" width="11.5546875" style="8" bestFit="1" customWidth="1"/>
    <col min="2833" max="2833" width="10.88671875" style="8" bestFit="1" customWidth="1"/>
    <col min="2834" max="3068" width="9.109375" style="8"/>
    <col min="3069" max="3069" width="7.5546875" style="8" bestFit="1" customWidth="1"/>
    <col min="3070" max="3070" width="25.5546875" style="8" bestFit="1" customWidth="1"/>
    <col min="3071" max="3071" width="12.88671875" style="8" bestFit="1" customWidth="1"/>
    <col min="3072" max="3072" width="26.88671875" style="8" customWidth="1"/>
    <col min="3073" max="3073" width="18.5546875" style="8" bestFit="1" customWidth="1"/>
    <col min="3074" max="3074" width="26.109375" style="8" customWidth="1"/>
    <col min="3075" max="3075" width="71.44140625" style="8" bestFit="1" customWidth="1"/>
    <col min="3076" max="3076" width="8.5546875" style="8" bestFit="1" customWidth="1"/>
    <col min="3077" max="3077" width="12" style="8" customWidth="1"/>
    <col min="3078" max="3078" width="11.44140625" style="8" customWidth="1"/>
    <col min="3079" max="3079" width="6.5546875" style="8" bestFit="1" customWidth="1"/>
    <col min="3080" max="3080" width="10.5546875" style="8" bestFit="1" customWidth="1"/>
    <col min="3081" max="3081" width="102" style="8" bestFit="1" customWidth="1"/>
    <col min="3082" max="3082" width="11" style="8" bestFit="1" customWidth="1"/>
    <col min="3083" max="3083" width="9.5546875" style="8" bestFit="1" customWidth="1"/>
    <col min="3084" max="3084" width="6.5546875" style="8" bestFit="1" customWidth="1"/>
    <col min="3085" max="3085" width="10.5546875" style="8" bestFit="1" customWidth="1"/>
    <col min="3086" max="3086" width="14.109375" style="8" customWidth="1"/>
    <col min="3087" max="3087" width="7.5546875" style="8" bestFit="1" customWidth="1"/>
    <col min="3088" max="3088" width="11.5546875" style="8" bestFit="1" customWidth="1"/>
    <col min="3089" max="3089" width="10.88671875" style="8" bestFit="1" customWidth="1"/>
    <col min="3090" max="3324" width="9.109375" style="8"/>
    <col min="3325" max="3325" width="7.5546875" style="8" bestFit="1" customWidth="1"/>
    <col min="3326" max="3326" width="25.5546875" style="8" bestFit="1" customWidth="1"/>
    <col min="3327" max="3327" width="12.88671875" style="8" bestFit="1" customWidth="1"/>
    <col min="3328" max="3328" width="26.88671875" style="8" customWidth="1"/>
    <col min="3329" max="3329" width="18.5546875" style="8" bestFit="1" customWidth="1"/>
    <col min="3330" max="3330" width="26.109375" style="8" customWidth="1"/>
    <col min="3331" max="3331" width="71.44140625" style="8" bestFit="1" customWidth="1"/>
    <col min="3332" max="3332" width="8.5546875" style="8" bestFit="1" customWidth="1"/>
    <col min="3333" max="3333" width="12" style="8" customWidth="1"/>
    <col min="3334" max="3334" width="11.44140625" style="8" customWidth="1"/>
    <col min="3335" max="3335" width="6.5546875" style="8" bestFit="1" customWidth="1"/>
    <col min="3336" max="3336" width="10.5546875" style="8" bestFit="1" customWidth="1"/>
    <col min="3337" max="3337" width="102" style="8" bestFit="1" customWidth="1"/>
    <col min="3338" max="3338" width="11" style="8" bestFit="1" customWidth="1"/>
    <col min="3339" max="3339" width="9.5546875" style="8" bestFit="1" customWidth="1"/>
    <col min="3340" max="3340" width="6.5546875" style="8" bestFit="1" customWidth="1"/>
    <col min="3341" max="3341" width="10.5546875" style="8" bestFit="1" customWidth="1"/>
    <col min="3342" max="3342" width="14.109375" style="8" customWidth="1"/>
    <col min="3343" max="3343" width="7.5546875" style="8" bestFit="1" customWidth="1"/>
    <col min="3344" max="3344" width="11.5546875" style="8" bestFit="1" customWidth="1"/>
    <col min="3345" max="3345" width="10.88671875" style="8" bestFit="1" customWidth="1"/>
    <col min="3346" max="3580" width="9.109375" style="8"/>
    <col min="3581" max="3581" width="7.5546875" style="8" bestFit="1" customWidth="1"/>
    <col min="3582" max="3582" width="25.5546875" style="8" bestFit="1" customWidth="1"/>
    <col min="3583" max="3583" width="12.88671875" style="8" bestFit="1" customWidth="1"/>
    <col min="3584" max="3584" width="26.88671875" style="8" customWidth="1"/>
    <col min="3585" max="3585" width="18.5546875" style="8" bestFit="1" customWidth="1"/>
    <col min="3586" max="3586" width="26.109375" style="8" customWidth="1"/>
    <col min="3587" max="3587" width="71.44140625" style="8" bestFit="1" customWidth="1"/>
    <col min="3588" max="3588" width="8.5546875" style="8" bestFit="1" customWidth="1"/>
    <col min="3589" max="3589" width="12" style="8" customWidth="1"/>
    <col min="3590" max="3590" width="11.44140625" style="8" customWidth="1"/>
    <col min="3591" max="3591" width="6.5546875" style="8" bestFit="1" customWidth="1"/>
    <col min="3592" max="3592" width="10.5546875" style="8" bestFit="1" customWidth="1"/>
    <col min="3593" max="3593" width="102" style="8" bestFit="1" customWidth="1"/>
    <col min="3594" max="3594" width="11" style="8" bestFit="1" customWidth="1"/>
    <col min="3595" max="3595" width="9.5546875" style="8" bestFit="1" customWidth="1"/>
    <col min="3596" max="3596" width="6.5546875" style="8" bestFit="1" customWidth="1"/>
    <col min="3597" max="3597" width="10.5546875" style="8" bestFit="1" customWidth="1"/>
    <col min="3598" max="3598" width="14.109375" style="8" customWidth="1"/>
    <col min="3599" max="3599" width="7.5546875" style="8" bestFit="1" customWidth="1"/>
    <col min="3600" max="3600" width="11.5546875" style="8" bestFit="1" customWidth="1"/>
    <col min="3601" max="3601" width="10.88671875" style="8" bestFit="1" customWidth="1"/>
    <col min="3602" max="3836" width="9.109375" style="8"/>
    <col min="3837" max="3837" width="7.5546875" style="8" bestFit="1" customWidth="1"/>
    <col min="3838" max="3838" width="25.5546875" style="8" bestFit="1" customWidth="1"/>
    <col min="3839" max="3839" width="12.88671875" style="8" bestFit="1" customWidth="1"/>
    <col min="3840" max="3840" width="26.88671875" style="8" customWidth="1"/>
    <col min="3841" max="3841" width="18.5546875" style="8" bestFit="1" customWidth="1"/>
    <col min="3842" max="3842" width="26.109375" style="8" customWidth="1"/>
    <col min="3843" max="3843" width="71.44140625" style="8" bestFit="1" customWidth="1"/>
    <col min="3844" max="3844" width="8.5546875" style="8" bestFit="1" customWidth="1"/>
    <col min="3845" max="3845" width="12" style="8" customWidth="1"/>
    <col min="3846" max="3846" width="11.44140625" style="8" customWidth="1"/>
    <col min="3847" max="3847" width="6.5546875" style="8" bestFit="1" customWidth="1"/>
    <col min="3848" max="3848" width="10.5546875" style="8" bestFit="1" customWidth="1"/>
    <col min="3849" max="3849" width="102" style="8" bestFit="1" customWidth="1"/>
    <col min="3850" max="3850" width="11" style="8" bestFit="1" customWidth="1"/>
    <col min="3851" max="3851" width="9.5546875" style="8" bestFit="1" customWidth="1"/>
    <col min="3852" max="3852" width="6.5546875" style="8" bestFit="1" customWidth="1"/>
    <col min="3853" max="3853" width="10.5546875" style="8" bestFit="1" customWidth="1"/>
    <col min="3854" max="3854" width="14.109375" style="8" customWidth="1"/>
    <col min="3855" max="3855" width="7.5546875" style="8" bestFit="1" customWidth="1"/>
    <col min="3856" max="3856" width="11.5546875" style="8" bestFit="1" customWidth="1"/>
    <col min="3857" max="3857" width="10.88671875" style="8" bestFit="1" customWidth="1"/>
    <col min="3858" max="4092" width="9.109375" style="8"/>
    <col min="4093" max="4093" width="7.5546875" style="8" bestFit="1" customWidth="1"/>
    <col min="4094" max="4094" width="25.5546875" style="8" bestFit="1" customWidth="1"/>
    <col min="4095" max="4095" width="12.88671875" style="8" bestFit="1" customWidth="1"/>
    <col min="4096" max="4096" width="26.88671875" style="8" customWidth="1"/>
    <col min="4097" max="4097" width="18.5546875" style="8" bestFit="1" customWidth="1"/>
    <col min="4098" max="4098" width="26.109375" style="8" customWidth="1"/>
    <col min="4099" max="4099" width="71.44140625" style="8" bestFit="1" customWidth="1"/>
    <col min="4100" max="4100" width="8.5546875" style="8" bestFit="1" customWidth="1"/>
    <col min="4101" max="4101" width="12" style="8" customWidth="1"/>
    <col min="4102" max="4102" width="11.44140625" style="8" customWidth="1"/>
    <col min="4103" max="4103" width="6.5546875" style="8" bestFit="1" customWidth="1"/>
    <col min="4104" max="4104" width="10.5546875" style="8" bestFit="1" customWidth="1"/>
    <col min="4105" max="4105" width="102" style="8" bestFit="1" customWidth="1"/>
    <col min="4106" max="4106" width="11" style="8" bestFit="1" customWidth="1"/>
    <col min="4107" max="4107" width="9.5546875" style="8" bestFit="1" customWidth="1"/>
    <col min="4108" max="4108" width="6.5546875" style="8" bestFit="1" customWidth="1"/>
    <col min="4109" max="4109" width="10.5546875" style="8" bestFit="1" customWidth="1"/>
    <col min="4110" max="4110" width="14.109375" style="8" customWidth="1"/>
    <col min="4111" max="4111" width="7.5546875" style="8" bestFit="1" customWidth="1"/>
    <col min="4112" max="4112" width="11.5546875" style="8" bestFit="1" customWidth="1"/>
    <col min="4113" max="4113" width="10.88671875" style="8" bestFit="1" customWidth="1"/>
    <col min="4114" max="4348" width="9.109375" style="8"/>
    <col min="4349" max="4349" width="7.5546875" style="8" bestFit="1" customWidth="1"/>
    <col min="4350" max="4350" width="25.5546875" style="8" bestFit="1" customWidth="1"/>
    <col min="4351" max="4351" width="12.88671875" style="8" bestFit="1" customWidth="1"/>
    <col min="4352" max="4352" width="26.88671875" style="8" customWidth="1"/>
    <col min="4353" max="4353" width="18.5546875" style="8" bestFit="1" customWidth="1"/>
    <col min="4354" max="4354" width="26.109375" style="8" customWidth="1"/>
    <col min="4355" max="4355" width="71.44140625" style="8" bestFit="1" customWidth="1"/>
    <col min="4356" max="4356" width="8.5546875" style="8" bestFit="1" customWidth="1"/>
    <col min="4357" max="4357" width="12" style="8" customWidth="1"/>
    <col min="4358" max="4358" width="11.44140625" style="8" customWidth="1"/>
    <col min="4359" max="4359" width="6.5546875" style="8" bestFit="1" customWidth="1"/>
    <col min="4360" max="4360" width="10.5546875" style="8" bestFit="1" customWidth="1"/>
    <col min="4361" max="4361" width="102" style="8" bestFit="1" customWidth="1"/>
    <col min="4362" max="4362" width="11" style="8" bestFit="1" customWidth="1"/>
    <col min="4363" max="4363" width="9.5546875" style="8" bestFit="1" customWidth="1"/>
    <col min="4364" max="4364" width="6.5546875" style="8" bestFit="1" customWidth="1"/>
    <col min="4365" max="4365" width="10.5546875" style="8" bestFit="1" customWidth="1"/>
    <col min="4366" max="4366" width="14.109375" style="8" customWidth="1"/>
    <col min="4367" max="4367" width="7.5546875" style="8" bestFit="1" customWidth="1"/>
    <col min="4368" max="4368" width="11.5546875" style="8" bestFit="1" customWidth="1"/>
    <col min="4369" max="4369" width="10.88671875" style="8" bestFit="1" customWidth="1"/>
    <col min="4370" max="4604" width="9.109375" style="8"/>
    <col min="4605" max="4605" width="7.5546875" style="8" bestFit="1" customWidth="1"/>
    <col min="4606" max="4606" width="25.5546875" style="8" bestFit="1" customWidth="1"/>
    <col min="4607" max="4607" width="12.88671875" style="8" bestFit="1" customWidth="1"/>
    <col min="4608" max="4608" width="26.88671875" style="8" customWidth="1"/>
    <col min="4609" max="4609" width="18.5546875" style="8" bestFit="1" customWidth="1"/>
    <col min="4610" max="4610" width="26.109375" style="8" customWidth="1"/>
    <col min="4611" max="4611" width="71.44140625" style="8" bestFit="1" customWidth="1"/>
    <col min="4612" max="4612" width="8.5546875" style="8" bestFit="1" customWidth="1"/>
    <col min="4613" max="4613" width="12" style="8" customWidth="1"/>
    <col min="4614" max="4614" width="11.44140625" style="8" customWidth="1"/>
    <col min="4615" max="4615" width="6.5546875" style="8" bestFit="1" customWidth="1"/>
    <col min="4616" max="4616" width="10.5546875" style="8" bestFit="1" customWidth="1"/>
    <col min="4617" max="4617" width="102" style="8" bestFit="1" customWidth="1"/>
    <col min="4618" max="4618" width="11" style="8" bestFit="1" customWidth="1"/>
    <col min="4619" max="4619" width="9.5546875" style="8" bestFit="1" customWidth="1"/>
    <col min="4620" max="4620" width="6.5546875" style="8" bestFit="1" customWidth="1"/>
    <col min="4621" max="4621" width="10.5546875" style="8" bestFit="1" customWidth="1"/>
    <col min="4622" max="4622" width="14.109375" style="8" customWidth="1"/>
    <col min="4623" max="4623" width="7.5546875" style="8" bestFit="1" customWidth="1"/>
    <col min="4624" max="4624" width="11.5546875" style="8" bestFit="1" customWidth="1"/>
    <col min="4625" max="4625" width="10.88671875" style="8" bestFit="1" customWidth="1"/>
    <col min="4626" max="4860" width="9.109375" style="8"/>
    <col min="4861" max="4861" width="7.5546875" style="8" bestFit="1" customWidth="1"/>
    <col min="4862" max="4862" width="25.5546875" style="8" bestFit="1" customWidth="1"/>
    <col min="4863" max="4863" width="12.88671875" style="8" bestFit="1" customWidth="1"/>
    <col min="4864" max="4864" width="26.88671875" style="8" customWidth="1"/>
    <col min="4865" max="4865" width="18.5546875" style="8" bestFit="1" customWidth="1"/>
    <col min="4866" max="4866" width="26.109375" style="8" customWidth="1"/>
    <col min="4867" max="4867" width="71.44140625" style="8" bestFit="1" customWidth="1"/>
    <col min="4868" max="4868" width="8.5546875" style="8" bestFit="1" customWidth="1"/>
    <col min="4869" max="4869" width="12" style="8" customWidth="1"/>
    <col min="4870" max="4870" width="11.44140625" style="8" customWidth="1"/>
    <col min="4871" max="4871" width="6.5546875" style="8" bestFit="1" customWidth="1"/>
    <col min="4872" max="4872" width="10.5546875" style="8" bestFit="1" customWidth="1"/>
    <col min="4873" max="4873" width="102" style="8" bestFit="1" customWidth="1"/>
    <col min="4874" max="4874" width="11" style="8" bestFit="1" customWidth="1"/>
    <col min="4875" max="4875" width="9.5546875" style="8" bestFit="1" customWidth="1"/>
    <col min="4876" max="4876" width="6.5546875" style="8" bestFit="1" customWidth="1"/>
    <col min="4877" max="4877" width="10.5546875" style="8" bestFit="1" customWidth="1"/>
    <col min="4878" max="4878" width="14.109375" style="8" customWidth="1"/>
    <col min="4879" max="4879" width="7.5546875" style="8" bestFit="1" customWidth="1"/>
    <col min="4880" max="4880" width="11.5546875" style="8" bestFit="1" customWidth="1"/>
    <col min="4881" max="4881" width="10.88671875" style="8" bestFit="1" customWidth="1"/>
    <col min="4882" max="5116" width="9.109375" style="8"/>
    <col min="5117" max="5117" width="7.5546875" style="8" bestFit="1" customWidth="1"/>
    <col min="5118" max="5118" width="25.5546875" style="8" bestFit="1" customWidth="1"/>
    <col min="5119" max="5119" width="12.88671875" style="8" bestFit="1" customWidth="1"/>
    <col min="5120" max="5120" width="26.88671875" style="8" customWidth="1"/>
    <col min="5121" max="5121" width="18.5546875" style="8" bestFit="1" customWidth="1"/>
    <col min="5122" max="5122" width="26.109375" style="8" customWidth="1"/>
    <col min="5123" max="5123" width="71.44140625" style="8" bestFit="1" customWidth="1"/>
    <col min="5124" max="5124" width="8.5546875" style="8" bestFit="1" customWidth="1"/>
    <col min="5125" max="5125" width="12" style="8" customWidth="1"/>
    <col min="5126" max="5126" width="11.44140625" style="8" customWidth="1"/>
    <col min="5127" max="5127" width="6.5546875" style="8" bestFit="1" customWidth="1"/>
    <col min="5128" max="5128" width="10.5546875" style="8" bestFit="1" customWidth="1"/>
    <col min="5129" max="5129" width="102" style="8" bestFit="1" customWidth="1"/>
    <col min="5130" max="5130" width="11" style="8" bestFit="1" customWidth="1"/>
    <col min="5131" max="5131" width="9.5546875" style="8" bestFit="1" customWidth="1"/>
    <col min="5132" max="5132" width="6.5546875" style="8" bestFit="1" customWidth="1"/>
    <col min="5133" max="5133" width="10.5546875" style="8" bestFit="1" customWidth="1"/>
    <col min="5134" max="5134" width="14.109375" style="8" customWidth="1"/>
    <col min="5135" max="5135" width="7.5546875" style="8" bestFit="1" customWidth="1"/>
    <col min="5136" max="5136" width="11.5546875" style="8" bestFit="1" customWidth="1"/>
    <col min="5137" max="5137" width="10.88671875" style="8" bestFit="1" customWidth="1"/>
    <col min="5138" max="5372" width="9.109375" style="8"/>
    <col min="5373" max="5373" width="7.5546875" style="8" bestFit="1" customWidth="1"/>
    <col min="5374" max="5374" width="25.5546875" style="8" bestFit="1" customWidth="1"/>
    <col min="5375" max="5375" width="12.88671875" style="8" bestFit="1" customWidth="1"/>
    <col min="5376" max="5376" width="26.88671875" style="8" customWidth="1"/>
    <col min="5377" max="5377" width="18.5546875" style="8" bestFit="1" customWidth="1"/>
    <col min="5378" max="5378" width="26.109375" style="8" customWidth="1"/>
    <col min="5379" max="5379" width="71.44140625" style="8" bestFit="1" customWidth="1"/>
    <col min="5380" max="5380" width="8.5546875" style="8" bestFit="1" customWidth="1"/>
    <col min="5381" max="5381" width="12" style="8" customWidth="1"/>
    <col min="5382" max="5382" width="11.44140625" style="8" customWidth="1"/>
    <col min="5383" max="5383" width="6.5546875" style="8" bestFit="1" customWidth="1"/>
    <col min="5384" max="5384" width="10.5546875" style="8" bestFit="1" customWidth="1"/>
    <col min="5385" max="5385" width="102" style="8" bestFit="1" customWidth="1"/>
    <col min="5386" max="5386" width="11" style="8" bestFit="1" customWidth="1"/>
    <col min="5387" max="5387" width="9.5546875" style="8" bestFit="1" customWidth="1"/>
    <col min="5388" max="5388" width="6.5546875" style="8" bestFit="1" customWidth="1"/>
    <col min="5389" max="5389" width="10.5546875" style="8" bestFit="1" customWidth="1"/>
    <col min="5390" max="5390" width="14.109375" style="8" customWidth="1"/>
    <col min="5391" max="5391" width="7.5546875" style="8" bestFit="1" customWidth="1"/>
    <col min="5392" max="5392" width="11.5546875" style="8" bestFit="1" customWidth="1"/>
    <col min="5393" max="5393" width="10.88671875" style="8" bestFit="1" customWidth="1"/>
    <col min="5394" max="5628" width="9.109375" style="8"/>
    <col min="5629" max="5629" width="7.5546875" style="8" bestFit="1" customWidth="1"/>
    <col min="5630" max="5630" width="25.5546875" style="8" bestFit="1" customWidth="1"/>
    <col min="5631" max="5631" width="12.88671875" style="8" bestFit="1" customWidth="1"/>
    <col min="5632" max="5632" width="26.88671875" style="8" customWidth="1"/>
    <col min="5633" max="5633" width="18.5546875" style="8" bestFit="1" customWidth="1"/>
    <col min="5634" max="5634" width="26.109375" style="8" customWidth="1"/>
    <col min="5635" max="5635" width="71.44140625" style="8" bestFit="1" customWidth="1"/>
    <col min="5636" max="5636" width="8.5546875" style="8" bestFit="1" customWidth="1"/>
    <col min="5637" max="5637" width="12" style="8" customWidth="1"/>
    <col min="5638" max="5638" width="11.44140625" style="8" customWidth="1"/>
    <col min="5639" max="5639" width="6.5546875" style="8" bestFit="1" customWidth="1"/>
    <col min="5640" max="5640" width="10.5546875" style="8" bestFit="1" customWidth="1"/>
    <col min="5641" max="5641" width="102" style="8" bestFit="1" customWidth="1"/>
    <col min="5642" max="5642" width="11" style="8" bestFit="1" customWidth="1"/>
    <col min="5643" max="5643" width="9.5546875" style="8" bestFit="1" customWidth="1"/>
    <col min="5644" max="5644" width="6.5546875" style="8" bestFit="1" customWidth="1"/>
    <col min="5645" max="5645" width="10.5546875" style="8" bestFit="1" customWidth="1"/>
    <col min="5646" max="5646" width="14.109375" style="8" customWidth="1"/>
    <col min="5647" max="5647" width="7.5546875" style="8" bestFit="1" customWidth="1"/>
    <col min="5648" max="5648" width="11.5546875" style="8" bestFit="1" customWidth="1"/>
    <col min="5649" max="5649" width="10.88671875" style="8" bestFit="1" customWidth="1"/>
    <col min="5650" max="5884" width="9.109375" style="8"/>
    <col min="5885" max="5885" width="7.5546875" style="8" bestFit="1" customWidth="1"/>
    <col min="5886" max="5886" width="25.5546875" style="8" bestFit="1" customWidth="1"/>
    <col min="5887" max="5887" width="12.88671875" style="8" bestFit="1" customWidth="1"/>
    <col min="5888" max="5888" width="26.88671875" style="8" customWidth="1"/>
    <col min="5889" max="5889" width="18.5546875" style="8" bestFit="1" customWidth="1"/>
    <col min="5890" max="5890" width="26.109375" style="8" customWidth="1"/>
    <col min="5891" max="5891" width="71.44140625" style="8" bestFit="1" customWidth="1"/>
    <col min="5892" max="5892" width="8.5546875" style="8" bestFit="1" customWidth="1"/>
    <col min="5893" max="5893" width="12" style="8" customWidth="1"/>
    <col min="5894" max="5894" width="11.44140625" style="8" customWidth="1"/>
    <col min="5895" max="5895" width="6.5546875" style="8" bestFit="1" customWidth="1"/>
    <col min="5896" max="5896" width="10.5546875" style="8" bestFit="1" customWidth="1"/>
    <col min="5897" max="5897" width="102" style="8" bestFit="1" customWidth="1"/>
    <col min="5898" max="5898" width="11" style="8" bestFit="1" customWidth="1"/>
    <col min="5899" max="5899" width="9.5546875" style="8" bestFit="1" customWidth="1"/>
    <col min="5900" max="5900" width="6.5546875" style="8" bestFit="1" customWidth="1"/>
    <col min="5901" max="5901" width="10.5546875" style="8" bestFit="1" customWidth="1"/>
    <col min="5902" max="5902" width="14.109375" style="8" customWidth="1"/>
    <col min="5903" max="5903" width="7.5546875" style="8" bestFit="1" customWidth="1"/>
    <col min="5904" max="5904" width="11.5546875" style="8" bestFit="1" customWidth="1"/>
    <col min="5905" max="5905" width="10.88671875" style="8" bestFit="1" customWidth="1"/>
    <col min="5906" max="6140" width="9.109375" style="8"/>
    <col min="6141" max="6141" width="7.5546875" style="8" bestFit="1" customWidth="1"/>
    <col min="6142" max="6142" width="25.5546875" style="8" bestFit="1" customWidth="1"/>
    <col min="6143" max="6143" width="12.88671875" style="8" bestFit="1" customWidth="1"/>
    <col min="6144" max="6144" width="26.88671875" style="8" customWidth="1"/>
    <col min="6145" max="6145" width="18.5546875" style="8" bestFit="1" customWidth="1"/>
    <col min="6146" max="6146" width="26.109375" style="8" customWidth="1"/>
    <col min="6147" max="6147" width="71.44140625" style="8" bestFit="1" customWidth="1"/>
    <col min="6148" max="6148" width="8.5546875" style="8" bestFit="1" customWidth="1"/>
    <col min="6149" max="6149" width="12" style="8" customWidth="1"/>
    <col min="6150" max="6150" width="11.44140625" style="8" customWidth="1"/>
    <col min="6151" max="6151" width="6.5546875" style="8" bestFit="1" customWidth="1"/>
    <col min="6152" max="6152" width="10.5546875" style="8" bestFit="1" customWidth="1"/>
    <col min="6153" max="6153" width="102" style="8" bestFit="1" customWidth="1"/>
    <col min="6154" max="6154" width="11" style="8" bestFit="1" customWidth="1"/>
    <col min="6155" max="6155" width="9.5546875" style="8" bestFit="1" customWidth="1"/>
    <col min="6156" max="6156" width="6.5546875" style="8" bestFit="1" customWidth="1"/>
    <col min="6157" max="6157" width="10.5546875" style="8" bestFit="1" customWidth="1"/>
    <col min="6158" max="6158" width="14.109375" style="8" customWidth="1"/>
    <col min="6159" max="6159" width="7.5546875" style="8" bestFit="1" customWidth="1"/>
    <col min="6160" max="6160" width="11.5546875" style="8" bestFit="1" customWidth="1"/>
    <col min="6161" max="6161" width="10.88671875" style="8" bestFit="1" customWidth="1"/>
    <col min="6162" max="6396" width="9.109375" style="8"/>
    <col min="6397" max="6397" width="7.5546875" style="8" bestFit="1" customWidth="1"/>
    <col min="6398" max="6398" width="25.5546875" style="8" bestFit="1" customWidth="1"/>
    <col min="6399" max="6399" width="12.88671875" style="8" bestFit="1" customWidth="1"/>
    <col min="6400" max="6400" width="26.88671875" style="8" customWidth="1"/>
    <col min="6401" max="6401" width="18.5546875" style="8" bestFit="1" customWidth="1"/>
    <col min="6402" max="6402" width="26.109375" style="8" customWidth="1"/>
    <col min="6403" max="6403" width="71.44140625" style="8" bestFit="1" customWidth="1"/>
    <col min="6404" max="6404" width="8.5546875" style="8" bestFit="1" customWidth="1"/>
    <col min="6405" max="6405" width="12" style="8" customWidth="1"/>
    <col min="6406" max="6406" width="11.44140625" style="8" customWidth="1"/>
    <col min="6407" max="6407" width="6.5546875" style="8" bestFit="1" customWidth="1"/>
    <col min="6408" max="6408" width="10.5546875" style="8" bestFit="1" customWidth="1"/>
    <col min="6409" max="6409" width="102" style="8" bestFit="1" customWidth="1"/>
    <col min="6410" max="6410" width="11" style="8" bestFit="1" customWidth="1"/>
    <col min="6411" max="6411" width="9.5546875" style="8" bestFit="1" customWidth="1"/>
    <col min="6412" max="6412" width="6.5546875" style="8" bestFit="1" customWidth="1"/>
    <col min="6413" max="6413" width="10.5546875" style="8" bestFit="1" customWidth="1"/>
    <col min="6414" max="6414" width="14.109375" style="8" customWidth="1"/>
    <col min="6415" max="6415" width="7.5546875" style="8" bestFit="1" customWidth="1"/>
    <col min="6416" max="6416" width="11.5546875" style="8" bestFit="1" customWidth="1"/>
    <col min="6417" max="6417" width="10.88671875" style="8" bestFit="1" customWidth="1"/>
    <col min="6418" max="6652" width="9.109375" style="8"/>
    <col min="6653" max="6653" width="7.5546875" style="8" bestFit="1" customWidth="1"/>
    <col min="6654" max="6654" width="25.5546875" style="8" bestFit="1" customWidth="1"/>
    <col min="6655" max="6655" width="12.88671875" style="8" bestFit="1" customWidth="1"/>
    <col min="6656" max="6656" width="26.88671875" style="8" customWidth="1"/>
    <col min="6657" max="6657" width="18.5546875" style="8" bestFit="1" customWidth="1"/>
    <col min="6658" max="6658" width="26.109375" style="8" customWidth="1"/>
    <col min="6659" max="6659" width="71.44140625" style="8" bestFit="1" customWidth="1"/>
    <col min="6660" max="6660" width="8.5546875" style="8" bestFit="1" customWidth="1"/>
    <col min="6661" max="6661" width="12" style="8" customWidth="1"/>
    <col min="6662" max="6662" width="11.44140625" style="8" customWidth="1"/>
    <col min="6663" max="6663" width="6.5546875" style="8" bestFit="1" customWidth="1"/>
    <col min="6664" max="6664" width="10.5546875" style="8" bestFit="1" customWidth="1"/>
    <col min="6665" max="6665" width="102" style="8" bestFit="1" customWidth="1"/>
    <col min="6666" max="6666" width="11" style="8" bestFit="1" customWidth="1"/>
    <col min="6667" max="6667" width="9.5546875" style="8" bestFit="1" customWidth="1"/>
    <col min="6668" max="6668" width="6.5546875" style="8" bestFit="1" customWidth="1"/>
    <col min="6669" max="6669" width="10.5546875" style="8" bestFit="1" customWidth="1"/>
    <col min="6670" max="6670" width="14.109375" style="8" customWidth="1"/>
    <col min="6671" max="6671" width="7.5546875" style="8" bestFit="1" customWidth="1"/>
    <col min="6672" max="6672" width="11.5546875" style="8" bestFit="1" customWidth="1"/>
    <col min="6673" max="6673" width="10.88671875" style="8" bestFit="1" customWidth="1"/>
    <col min="6674" max="6908" width="9.109375" style="8"/>
    <col min="6909" max="6909" width="7.5546875" style="8" bestFit="1" customWidth="1"/>
    <col min="6910" max="6910" width="25.5546875" style="8" bestFit="1" customWidth="1"/>
    <col min="6911" max="6911" width="12.88671875" style="8" bestFit="1" customWidth="1"/>
    <col min="6912" max="6912" width="26.88671875" style="8" customWidth="1"/>
    <col min="6913" max="6913" width="18.5546875" style="8" bestFit="1" customWidth="1"/>
    <col min="6914" max="6914" width="26.109375" style="8" customWidth="1"/>
    <col min="6915" max="6915" width="71.44140625" style="8" bestFit="1" customWidth="1"/>
    <col min="6916" max="6916" width="8.5546875" style="8" bestFit="1" customWidth="1"/>
    <col min="6917" max="6917" width="12" style="8" customWidth="1"/>
    <col min="6918" max="6918" width="11.44140625" style="8" customWidth="1"/>
    <col min="6919" max="6919" width="6.5546875" style="8" bestFit="1" customWidth="1"/>
    <col min="6920" max="6920" width="10.5546875" style="8" bestFit="1" customWidth="1"/>
    <col min="6921" max="6921" width="102" style="8" bestFit="1" customWidth="1"/>
    <col min="6922" max="6922" width="11" style="8" bestFit="1" customWidth="1"/>
    <col min="6923" max="6923" width="9.5546875" style="8" bestFit="1" customWidth="1"/>
    <col min="6924" max="6924" width="6.5546875" style="8" bestFit="1" customWidth="1"/>
    <col min="6925" max="6925" width="10.5546875" style="8" bestFit="1" customWidth="1"/>
    <col min="6926" max="6926" width="14.109375" style="8" customWidth="1"/>
    <col min="6927" max="6927" width="7.5546875" style="8" bestFit="1" customWidth="1"/>
    <col min="6928" max="6928" width="11.5546875" style="8" bestFit="1" customWidth="1"/>
    <col min="6929" max="6929" width="10.88671875" style="8" bestFit="1" customWidth="1"/>
    <col min="6930" max="7164" width="9.109375" style="8"/>
    <col min="7165" max="7165" width="7.5546875" style="8" bestFit="1" customWidth="1"/>
    <col min="7166" max="7166" width="25.5546875" style="8" bestFit="1" customWidth="1"/>
    <col min="7167" max="7167" width="12.88671875" style="8" bestFit="1" customWidth="1"/>
    <col min="7168" max="7168" width="26.88671875" style="8" customWidth="1"/>
    <col min="7169" max="7169" width="18.5546875" style="8" bestFit="1" customWidth="1"/>
    <col min="7170" max="7170" width="26.109375" style="8" customWidth="1"/>
    <col min="7171" max="7171" width="71.44140625" style="8" bestFit="1" customWidth="1"/>
    <col min="7172" max="7172" width="8.5546875" style="8" bestFit="1" customWidth="1"/>
    <col min="7173" max="7173" width="12" style="8" customWidth="1"/>
    <col min="7174" max="7174" width="11.44140625" style="8" customWidth="1"/>
    <col min="7175" max="7175" width="6.5546875" style="8" bestFit="1" customWidth="1"/>
    <col min="7176" max="7176" width="10.5546875" style="8" bestFit="1" customWidth="1"/>
    <col min="7177" max="7177" width="102" style="8" bestFit="1" customWidth="1"/>
    <col min="7178" max="7178" width="11" style="8" bestFit="1" customWidth="1"/>
    <col min="7179" max="7179" width="9.5546875" style="8" bestFit="1" customWidth="1"/>
    <col min="7180" max="7180" width="6.5546875" style="8" bestFit="1" customWidth="1"/>
    <col min="7181" max="7181" width="10.5546875" style="8" bestFit="1" customWidth="1"/>
    <col min="7182" max="7182" width="14.109375" style="8" customWidth="1"/>
    <col min="7183" max="7183" width="7.5546875" style="8" bestFit="1" customWidth="1"/>
    <col min="7184" max="7184" width="11.5546875" style="8" bestFit="1" customWidth="1"/>
    <col min="7185" max="7185" width="10.88671875" style="8" bestFit="1" customWidth="1"/>
    <col min="7186" max="7420" width="9.109375" style="8"/>
    <col min="7421" max="7421" width="7.5546875" style="8" bestFit="1" customWidth="1"/>
    <col min="7422" max="7422" width="25.5546875" style="8" bestFit="1" customWidth="1"/>
    <col min="7423" max="7423" width="12.88671875" style="8" bestFit="1" customWidth="1"/>
    <col min="7424" max="7424" width="26.88671875" style="8" customWidth="1"/>
    <col min="7425" max="7425" width="18.5546875" style="8" bestFit="1" customWidth="1"/>
    <col min="7426" max="7426" width="26.109375" style="8" customWidth="1"/>
    <col min="7427" max="7427" width="71.44140625" style="8" bestFit="1" customWidth="1"/>
    <col min="7428" max="7428" width="8.5546875" style="8" bestFit="1" customWidth="1"/>
    <col min="7429" max="7429" width="12" style="8" customWidth="1"/>
    <col min="7430" max="7430" width="11.44140625" style="8" customWidth="1"/>
    <col min="7431" max="7431" width="6.5546875" style="8" bestFit="1" customWidth="1"/>
    <col min="7432" max="7432" width="10.5546875" style="8" bestFit="1" customWidth="1"/>
    <col min="7433" max="7433" width="102" style="8" bestFit="1" customWidth="1"/>
    <col min="7434" max="7434" width="11" style="8" bestFit="1" customWidth="1"/>
    <col min="7435" max="7435" width="9.5546875" style="8" bestFit="1" customWidth="1"/>
    <col min="7436" max="7436" width="6.5546875" style="8" bestFit="1" customWidth="1"/>
    <col min="7437" max="7437" width="10.5546875" style="8" bestFit="1" customWidth="1"/>
    <col min="7438" max="7438" width="14.109375" style="8" customWidth="1"/>
    <col min="7439" max="7439" width="7.5546875" style="8" bestFit="1" customWidth="1"/>
    <col min="7440" max="7440" width="11.5546875" style="8" bestFit="1" customWidth="1"/>
    <col min="7441" max="7441" width="10.88671875" style="8" bestFit="1" customWidth="1"/>
    <col min="7442" max="7676" width="9.109375" style="8"/>
    <col min="7677" max="7677" width="7.5546875" style="8" bestFit="1" customWidth="1"/>
    <col min="7678" max="7678" width="25.5546875" style="8" bestFit="1" customWidth="1"/>
    <col min="7679" max="7679" width="12.88671875" style="8" bestFit="1" customWidth="1"/>
    <col min="7680" max="7680" width="26.88671875" style="8" customWidth="1"/>
    <col min="7681" max="7681" width="18.5546875" style="8" bestFit="1" customWidth="1"/>
    <col min="7682" max="7682" width="26.109375" style="8" customWidth="1"/>
    <col min="7683" max="7683" width="71.44140625" style="8" bestFit="1" customWidth="1"/>
    <col min="7684" max="7684" width="8.5546875" style="8" bestFit="1" customWidth="1"/>
    <col min="7685" max="7685" width="12" style="8" customWidth="1"/>
    <col min="7686" max="7686" width="11.44140625" style="8" customWidth="1"/>
    <col min="7687" max="7687" width="6.5546875" style="8" bestFit="1" customWidth="1"/>
    <col min="7688" max="7688" width="10.5546875" style="8" bestFit="1" customWidth="1"/>
    <col min="7689" max="7689" width="102" style="8" bestFit="1" customWidth="1"/>
    <col min="7690" max="7690" width="11" style="8" bestFit="1" customWidth="1"/>
    <col min="7691" max="7691" width="9.5546875" style="8" bestFit="1" customWidth="1"/>
    <col min="7692" max="7692" width="6.5546875" style="8" bestFit="1" customWidth="1"/>
    <col min="7693" max="7693" width="10.5546875" style="8" bestFit="1" customWidth="1"/>
    <col min="7694" max="7694" width="14.109375" style="8" customWidth="1"/>
    <col min="7695" max="7695" width="7.5546875" style="8" bestFit="1" customWidth="1"/>
    <col min="7696" max="7696" width="11.5546875" style="8" bestFit="1" customWidth="1"/>
    <col min="7697" max="7697" width="10.88671875" style="8" bestFit="1" customWidth="1"/>
    <col min="7698" max="7932" width="9.109375" style="8"/>
    <col min="7933" max="7933" width="7.5546875" style="8" bestFit="1" customWidth="1"/>
    <col min="7934" max="7934" width="25.5546875" style="8" bestFit="1" customWidth="1"/>
    <col min="7935" max="7935" width="12.88671875" style="8" bestFit="1" customWidth="1"/>
    <col min="7936" max="7936" width="26.88671875" style="8" customWidth="1"/>
    <col min="7937" max="7937" width="18.5546875" style="8" bestFit="1" customWidth="1"/>
    <col min="7938" max="7938" width="26.109375" style="8" customWidth="1"/>
    <col min="7939" max="7939" width="71.44140625" style="8" bestFit="1" customWidth="1"/>
    <col min="7940" max="7940" width="8.5546875" style="8" bestFit="1" customWidth="1"/>
    <col min="7941" max="7941" width="12" style="8" customWidth="1"/>
    <col min="7942" max="7942" width="11.44140625" style="8" customWidth="1"/>
    <col min="7943" max="7943" width="6.5546875" style="8" bestFit="1" customWidth="1"/>
    <col min="7944" max="7944" width="10.5546875" style="8" bestFit="1" customWidth="1"/>
    <col min="7945" max="7945" width="102" style="8" bestFit="1" customWidth="1"/>
    <col min="7946" max="7946" width="11" style="8" bestFit="1" customWidth="1"/>
    <col min="7947" max="7947" width="9.5546875" style="8" bestFit="1" customWidth="1"/>
    <col min="7948" max="7948" width="6.5546875" style="8" bestFit="1" customWidth="1"/>
    <col min="7949" max="7949" width="10.5546875" style="8" bestFit="1" customWidth="1"/>
    <col min="7950" max="7950" width="14.109375" style="8" customWidth="1"/>
    <col min="7951" max="7951" width="7.5546875" style="8" bestFit="1" customWidth="1"/>
    <col min="7952" max="7952" width="11.5546875" style="8" bestFit="1" customWidth="1"/>
    <col min="7953" max="7953" width="10.88671875" style="8" bestFit="1" customWidth="1"/>
    <col min="7954" max="8188" width="9.109375" style="8"/>
    <col min="8189" max="8189" width="7.5546875" style="8" bestFit="1" customWidth="1"/>
    <col min="8190" max="8190" width="25.5546875" style="8" bestFit="1" customWidth="1"/>
    <col min="8191" max="8191" width="12.88671875" style="8" bestFit="1" customWidth="1"/>
    <col min="8192" max="8192" width="26.88671875" style="8" customWidth="1"/>
    <col min="8193" max="8193" width="18.5546875" style="8" bestFit="1" customWidth="1"/>
    <col min="8194" max="8194" width="26.109375" style="8" customWidth="1"/>
    <col min="8195" max="8195" width="71.44140625" style="8" bestFit="1" customWidth="1"/>
    <col min="8196" max="8196" width="8.5546875" style="8" bestFit="1" customWidth="1"/>
    <col min="8197" max="8197" width="12" style="8" customWidth="1"/>
    <col min="8198" max="8198" width="11.44140625" style="8" customWidth="1"/>
    <col min="8199" max="8199" width="6.5546875" style="8" bestFit="1" customWidth="1"/>
    <col min="8200" max="8200" width="10.5546875" style="8" bestFit="1" customWidth="1"/>
    <col min="8201" max="8201" width="102" style="8" bestFit="1" customWidth="1"/>
    <col min="8202" max="8202" width="11" style="8" bestFit="1" customWidth="1"/>
    <col min="8203" max="8203" width="9.5546875" style="8" bestFit="1" customWidth="1"/>
    <col min="8204" max="8204" width="6.5546875" style="8" bestFit="1" customWidth="1"/>
    <col min="8205" max="8205" width="10.5546875" style="8" bestFit="1" customWidth="1"/>
    <col min="8206" max="8206" width="14.109375" style="8" customWidth="1"/>
    <col min="8207" max="8207" width="7.5546875" style="8" bestFit="1" customWidth="1"/>
    <col min="8208" max="8208" width="11.5546875" style="8" bestFit="1" customWidth="1"/>
    <col min="8209" max="8209" width="10.88671875" style="8" bestFit="1" customWidth="1"/>
    <col min="8210" max="8444" width="9.109375" style="8"/>
    <col min="8445" max="8445" width="7.5546875" style="8" bestFit="1" customWidth="1"/>
    <col min="8446" max="8446" width="25.5546875" style="8" bestFit="1" customWidth="1"/>
    <col min="8447" max="8447" width="12.88671875" style="8" bestFit="1" customWidth="1"/>
    <col min="8448" max="8448" width="26.88671875" style="8" customWidth="1"/>
    <col min="8449" max="8449" width="18.5546875" style="8" bestFit="1" customWidth="1"/>
    <col min="8450" max="8450" width="26.109375" style="8" customWidth="1"/>
    <col min="8451" max="8451" width="71.44140625" style="8" bestFit="1" customWidth="1"/>
    <col min="8452" max="8452" width="8.5546875" style="8" bestFit="1" customWidth="1"/>
    <col min="8453" max="8453" width="12" style="8" customWidth="1"/>
    <col min="8454" max="8454" width="11.44140625" style="8" customWidth="1"/>
    <col min="8455" max="8455" width="6.5546875" style="8" bestFit="1" customWidth="1"/>
    <col min="8456" max="8456" width="10.5546875" style="8" bestFit="1" customWidth="1"/>
    <col min="8457" max="8457" width="102" style="8" bestFit="1" customWidth="1"/>
    <col min="8458" max="8458" width="11" style="8" bestFit="1" customWidth="1"/>
    <col min="8459" max="8459" width="9.5546875" style="8" bestFit="1" customWidth="1"/>
    <col min="8460" max="8460" width="6.5546875" style="8" bestFit="1" customWidth="1"/>
    <col min="8461" max="8461" width="10.5546875" style="8" bestFit="1" customWidth="1"/>
    <col min="8462" max="8462" width="14.109375" style="8" customWidth="1"/>
    <col min="8463" max="8463" width="7.5546875" style="8" bestFit="1" customWidth="1"/>
    <col min="8464" max="8464" width="11.5546875" style="8" bestFit="1" customWidth="1"/>
    <col min="8465" max="8465" width="10.88671875" style="8" bestFit="1" customWidth="1"/>
    <col min="8466" max="8700" width="9.109375" style="8"/>
    <col min="8701" max="8701" width="7.5546875" style="8" bestFit="1" customWidth="1"/>
    <col min="8702" max="8702" width="25.5546875" style="8" bestFit="1" customWidth="1"/>
    <col min="8703" max="8703" width="12.88671875" style="8" bestFit="1" customWidth="1"/>
    <col min="8704" max="8704" width="26.88671875" style="8" customWidth="1"/>
    <col min="8705" max="8705" width="18.5546875" style="8" bestFit="1" customWidth="1"/>
    <col min="8706" max="8706" width="26.109375" style="8" customWidth="1"/>
    <col min="8707" max="8707" width="71.44140625" style="8" bestFit="1" customWidth="1"/>
    <col min="8708" max="8708" width="8.5546875" style="8" bestFit="1" customWidth="1"/>
    <col min="8709" max="8709" width="12" style="8" customWidth="1"/>
    <col min="8710" max="8710" width="11.44140625" style="8" customWidth="1"/>
    <col min="8711" max="8711" width="6.5546875" style="8" bestFit="1" customWidth="1"/>
    <col min="8712" max="8712" width="10.5546875" style="8" bestFit="1" customWidth="1"/>
    <col min="8713" max="8713" width="102" style="8" bestFit="1" customWidth="1"/>
    <col min="8714" max="8714" width="11" style="8" bestFit="1" customWidth="1"/>
    <col min="8715" max="8715" width="9.5546875" style="8" bestFit="1" customWidth="1"/>
    <col min="8716" max="8716" width="6.5546875" style="8" bestFit="1" customWidth="1"/>
    <col min="8717" max="8717" width="10.5546875" style="8" bestFit="1" customWidth="1"/>
    <col min="8718" max="8718" width="14.109375" style="8" customWidth="1"/>
    <col min="8719" max="8719" width="7.5546875" style="8" bestFit="1" customWidth="1"/>
    <col min="8720" max="8720" width="11.5546875" style="8" bestFit="1" customWidth="1"/>
    <col min="8721" max="8721" width="10.88671875" style="8" bestFit="1" customWidth="1"/>
    <col min="8722" max="8956" width="9.109375" style="8"/>
    <col min="8957" max="8957" width="7.5546875" style="8" bestFit="1" customWidth="1"/>
    <col min="8958" max="8958" width="25.5546875" style="8" bestFit="1" customWidth="1"/>
    <col min="8959" max="8959" width="12.88671875" style="8" bestFit="1" customWidth="1"/>
    <col min="8960" max="8960" width="26.88671875" style="8" customWidth="1"/>
    <col min="8961" max="8961" width="18.5546875" style="8" bestFit="1" customWidth="1"/>
    <col min="8962" max="8962" width="26.109375" style="8" customWidth="1"/>
    <col min="8963" max="8963" width="71.44140625" style="8" bestFit="1" customWidth="1"/>
    <col min="8964" max="8964" width="8.5546875" style="8" bestFit="1" customWidth="1"/>
    <col min="8965" max="8965" width="12" style="8" customWidth="1"/>
    <col min="8966" max="8966" width="11.44140625" style="8" customWidth="1"/>
    <col min="8967" max="8967" width="6.5546875" style="8" bestFit="1" customWidth="1"/>
    <col min="8968" max="8968" width="10.5546875" style="8" bestFit="1" customWidth="1"/>
    <col min="8969" max="8969" width="102" style="8" bestFit="1" customWidth="1"/>
    <col min="8970" max="8970" width="11" style="8" bestFit="1" customWidth="1"/>
    <col min="8971" max="8971" width="9.5546875" style="8" bestFit="1" customWidth="1"/>
    <col min="8972" max="8972" width="6.5546875" style="8" bestFit="1" customWidth="1"/>
    <col min="8973" max="8973" width="10.5546875" style="8" bestFit="1" customWidth="1"/>
    <col min="8974" max="8974" width="14.109375" style="8" customWidth="1"/>
    <col min="8975" max="8975" width="7.5546875" style="8" bestFit="1" customWidth="1"/>
    <col min="8976" max="8976" width="11.5546875" style="8" bestFit="1" customWidth="1"/>
    <col min="8977" max="8977" width="10.88671875" style="8" bestFit="1" customWidth="1"/>
    <col min="8978" max="9212" width="9.109375" style="8"/>
    <col min="9213" max="9213" width="7.5546875" style="8" bestFit="1" customWidth="1"/>
    <col min="9214" max="9214" width="25.5546875" style="8" bestFit="1" customWidth="1"/>
    <col min="9215" max="9215" width="12.88671875" style="8" bestFit="1" customWidth="1"/>
    <col min="9216" max="9216" width="26.88671875" style="8" customWidth="1"/>
    <col min="9217" max="9217" width="18.5546875" style="8" bestFit="1" customWidth="1"/>
    <col min="9218" max="9218" width="26.109375" style="8" customWidth="1"/>
    <col min="9219" max="9219" width="71.44140625" style="8" bestFit="1" customWidth="1"/>
    <col min="9220" max="9220" width="8.5546875" style="8" bestFit="1" customWidth="1"/>
    <col min="9221" max="9221" width="12" style="8" customWidth="1"/>
    <col min="9222" max="9222" width="11.44140625" style="8" customWidth="1"/>
    <col min="9223" max="9223" width="6.5546875" style="8" bestFit="1" customWidth="1"/>
    <col min="9224" max="9224" width="10.5546875" style="8" bestFit="1" customWidth="1"/>
    <col min="9225" max="9225" width="102" style="8" bestFit="1" customWidth="1"/>
    <col min="9226" max="9226" width="11" style="8" bestFit="1" customWidth="1"/>
    <col min="9227" max="9227" width="9.5546875" style="8" bestFit="1" customWidth="1"/>
    <col min="9228" max="9228" width="6.5546875" style="8" bestFit="1" customWidth="1"/>
    <col min="9229" max="9229" width="10.5546875" style="8" bestFit="1" customWidth="1"/>
    <col min="9230" max="9230" width="14.109375" style="8" customWidth="1"/>
    <col min="9231" max="9231" width="7.5546875" style="8" bestFit="1" customWidth="1"/>
    <col min="9232" max="9232" width="11.5546875" style="8" bestFit="1" customWidth="1"/>
    <col min="9233" max="9233" width="10.88671875" style="8" bestFit="1" customWidth="1"/>
    <col min="9234" max="9468" width="9.109375" style="8"/>
    <col min="9469" max="9469" width="7.5546875" style="8" bestFit="1" customWidth="1"/>
    <col min="9470" max="9470" width="25.5546875" style="8" bestFit="1" customWidth="1"/>
    <col min="9471" max="9471" width="12.88671875" style="8" bestFit="1" customWidth="1"/>
    <col min="9472" max="9472" width="26.88671875" style="8" customWidth="1"/>
    <col min="9473" max="9473" width="18.5546875" style="8" bestFit="1" customWidth="1"/>
    <col min="9474" max="9474" width="26.109375" style="8" customWidth="1"/>
    <col min="9475" max="9475" width="71.44140625" style="8" bestFit="1" customWidth="1"/>
    <col min="9476" max="9476" width="8.5546875" style="8" bestFit="1" customWidth="1"/>
    <col min="9477" max="9477" width="12" style="8" customWidth="1"/>
    <col min="9478" max="9478" width="11.44140625" style="8" customWidth="1"/>
    <col min="9479" max="9479" width="6.5546875" style="8" bestFit="1" customWidth="1"/>
    <col min="9480" max="9480" width="10.5546875" style="8" bestFit="1" customWidth="1"/>
    <col min="9481" max="9481" width="102" style="8" bestFit="1" customWidth="1"/>
    <col min="9482" max="9482" width="11" style="8" bestFit="1" customWidth="1"/>
    <col min="9483" max="9483" width="9.5546875" style="8" bestFit="1" customWidth="1"/>
    <col min="9484" max="9484" width="6.5546875" style="8" bestFit="1" customWidth="1"/>
    <col min="9485" max="9485" width="10.5546875" style="8" bestFit="1" customWidth="1"/>
    <col min="9486" max="9486" width="14.109375" style="8" customWidth="1"/>
    <col min="9487" max="9487" width="7.5546875" style="8" bestFit="1" customWidth="1"/>
    <col min="9488" max="9488" width="11.5546875" style="8" bestFit="1" customWidth="1"/>
    <col min="9489" max="9489" width="10.88671875" style="8" bestFit="1" customWidth="1"/>
    <col min="9490" max="9724" width="9.109375" style="8"/>
    <col min="9725" max="9725" width="7.5546875" style="8" bestFit="1" customWidth="1"/>
    <col min="9726" max="9726" width="25.5546875" style="8" bestFit="1" customWidth="1"/>
    <col min="9727" max="9727" width="12.88671875" style="8" bestFit="1" customWidth="1"/>
    <col min="9728" max="9728" width="26.88671875" style="8" customWidth="1"/>
    <col min="9729" max="9729" width="18.5546875" style="8" bestFit="1" customWidth="1"/>
    <col min="9730" max="9730" width="26.109375" style="8" customWidth="1"/>
    <col min="9731" max="9731" width="71.44140625" style="8" bestFit="1" customWidth="1"/>
    <col min="9732" max="9732" width="8.5546875" style="8" bestFit="1" customWidth="1"/>
    <col min="9733" max="9733" width="12" style="8" customWidth="1"/>
    <col min="9734" max="9734" width="11.44140625" style="8" customWidth="1"/>
    <col min="9735" max="9735" width="6.5546875" style="8" bestFit="1" customWidth="1"/>
    <col min="9736" max="9736" width="10.5546875" style="8" bestFit="1" customWidth="1"/>
    <col min="9737" max="9737" width="102" style="8" bestFit="1" customWidth="1"/>
    <col min="9738" max="9738" width="11" style="8" bestFit="1" customWidth="1"/>
    <col min="9739" max="9739" width="9.5546875" style="8" bestFit="1" customWidth="1"/>
    <col min="9740" max="9740" width="6.5546875" style="8" bestFit="1" customWidth="1"/>
    <col min="9741" max="9741" width="10.5546875" style="8" bestFit="1" customWidth="1"/>
    <col min="9742" max="9742" width="14.109375" style="8" customWidth="1"/>
    <col min="9743" max="9743" width="7.5546875" style="8" bestFit="1" customWidth="1"/>
    <col min="9744" max="9744" width="11.5546875" style="8" bestFit="1" customWidth="1"/>
    <col min="9745" max="9745" width="10.88671875" style="8" bestFit="1" customWidth="1"/>
    <col min="9746" max="9980" width="9.109375" style="8"/>
    <col min="9981" max="9981" width="7.5546875" style="8" bestFit="1" customWidth="1"/>
    <col min="9982" max="9982" width="25.5546875" style="8" bestFit="1" customWidth="1"/>
    <col min="9983" max="9983" width="12.88671875" style="8" bestFit="1" customWidth="1"/>
    <col min="9984" max="9984" width="26.88671875" style="8" customWidth="1"/>
    <col min="9985" max="9985" width="18.5546875" style="8" bestFit="1" customWidth="1"/>
    <col min="9986" max="9986" width="26.109375" style="8" customWidth="1"/>
    <col min="9987" max="9987" width="71.44140625" style="8" bestFit="1" customWidth="1"/>
    <col min="9988" max="9988" width="8.5546875" style="8" bestFit="1" customWidth="1"/>
    <col min="9989" max="9989" width="12" style="8" customWidth="1"/>
    <col min="9990" max="9990" width="11.44140625" style="8" customWidth="1"/>
    <col min="9991" max="9991" width="6.5546875" style="8" bestFit="1" customWidth="1"/>
    <col min="9992" max="9992" width="10.5546875" style="8" bestFit="1" customWidth="1"/>
    <col min="9993" max="9993" width="102" style="8" bestFit="1" customWidth="1"/>
    <col min="9994" max="9994" width="11" style="8" bestFit="1" customWidth="1"/>
    <col min="9995" max="9995" width="9.5546875" style="8" bestFit="1" customWidth="1"/>
    <col min="9996" max="9996" width="6.5546875" style="8" bestFit="1" customWidth="1"/>
    <col min="9997" max="9997" width="10.5546875" style="8" bestFit="1" customWidth="1"/>
    <col min="9998" max="9998" width="14.109375" style="8" customWidth="1"/>
    <col min="9999" max="9999" width="7.5546875" style="8" bestFit="1" customWidth="1"/>
    <col min="10000" max="10000" width="11.5546875" style="8" bestFit="1" customWidth="1"/>
    <col min="10001" max="10001" width="10.88671875" style="8" bestFit="1" customWidth="1"/>
    <col min="10002" max="10236" width="9.109375" style="8"/>
    <col min="10237" max="10237" width="7.5546875" style="8" bestFit="1" customWidth="1"/>
    <col min="10238" max="10238" width="25.5546875" style="8" bestFit="1" customWidth="1"/>
    <col min="10239" max="10239" width="12.88671875" style="8" bestFit="1" customWidth="1"/>
    <col min="10240" max="10240" width="26.88671875" style="8" customWidth="1"/>
    <col min="10241" max="10241" width="18.5546875" style="8" bestFit="1" customWidth="1"/>
    <col min="10242" max="10242" width="26.109375" style="8" customWidth="1"/>
    <col min="10243" max="10243" width="71.44140625" style="8" bestFit="1" customWidth="1"/>
    <col min="10244" max="10244" width="8.5546875" style="8" bestFit="1" customWidth="1"/>
    <col min="10245" max="10245" width="12" style="8" customWidth="1"/>
    <col min="10246" max="10246" width="11.44140625" style="8" customWidth="1"/>
    <col min="10247" max="10247" width="6.5546875" style="8" bestFit="1" customWidth="1"/>
    <col min="10248" max="10248" width="10.5546875" style="8" bestFit="1" customWidth="1"/>
    <col min="10249" max="10249" width="102" style="8" bestFit="1" customWidth="1"/>
    <col min="10250" max="10250" width="11" style="8" bestFit="1" customWidth="1"/>
    <col min="10251" max="10251" width="9.5546875" style="8" bestFit="1" customWidth="1"/>
    <col min="10252" max="10252" width="6.5546875" style="8" bestFit="1" customWidth="1"/>
    <col min="10253" max="10253" width="10.5546875" style="8" bestFit="1" customWidth="1"/>
    <col min="10254" max="10254" width="14.109375" style="8" customWidth="1"/>
    <col min="10255" max="10255" width="7.5546875" style="8" bestFit="1" customWidth="1"/>
    <col min="10256" max="10256" width="11.5546875" style="8" bestFit="1" customWidth="1"/>
    <col min="10257" max="10257" width="10.88671875" style="8" bestFit="1" customWidth="1"/>
    <col min="10258" max="10492" width="9.109375" style="8"/>
    <col min="10493" max="10493" width="7.5546875" style="8" bestFit="1" customWidth="1"/>
    <col min="10494" max="10494" width="25.5546875" style="8" bestFit="1" customWidth="1"/>
    <col min="10495" max="10495" width="12.88671875" style="8" bestFit="1" customWidth="1"/>
    <col min="10496" max="10496" width="26.88671875" style="8" customWidth="1"/>
    <col min="10497" max="10497" width="18.5546875" style="8" bestFit="1" customWidth="1"/>
    <col min="10498" max="10498" width="26.109375" style="8" customWidth="1"/>
    <col min="10499" max="10499" width="71.44140625" style="8" bestFit="1" customWidth="1"/>
    <col min="10500" max="10500" width="8.5546875" style="8" bestFit="1" customWidth="1"/>
    <col min="10501" max="10501" width="12" style="8" customWidth="1"/>
    <col min="10502" max="10502" width="11.44140625" style="8" customWidth="1"/>
    <col min="10503" max="10503" width="6.5546875" style="8" bestFit="1" customWidth="1"/>
    <col min="10504" max="10504" width="10.5546875" style="8" bestFit="1" customWidth="1"/>
    <col min="10505" max="10505" width="102" style="8" bestFit="1" customWidth="1"/>
    <col min="10506" max="10506" width="11" style="8" bestFit="1" customWidth="1"/>
    <col min="10507" max="10507" width="9.5546875" style="8" bestFit="1" customWidth="1"/>
    <col min="10508" max="10508" width="6.5546875" style="8" bestFit="1" customWidth="1"/>
    <col min="10509" max="10509" width="10.5546875" style="8" bestFit="1" customWidth="1"/>
    <col min="10510" max="10510" width="14.109375" style="8" customWidth="1"/>
    <col min="10511" max="10511" width="7.5546875" style="8" bestFit="1" customWidth="1"/>
    <col min="10512" max="10512" width="11.5546875" style="8" bestFit="1" customWidth="1"/>
    <col min="10513" max="10513" width="10.88671875" style="8" bestFit="1" customWidth="1"/>
    <col min="10514" max="10748" width="9.109375" style="8"/>
    <col min="10749" max="10749" width="7.5546875" style="8" bestFit="1" customWidth="1"/>
    <col min="10750" max="10750" width="25.5546875" style="8" bestFit="1" customWidth="1"/>
    <col min="10751" max="10751" width="12.88671875" style="8" bestFit="1" customWidth="1"/>
    <col min="10752" max="10752" width="26.88671875" style="8" customWidth="1"/>
    <col min="10753" max="10753" width="18.5546875" style="8" bestFit="1" customWidth="1"/>
    <col min="10754" max="10754" width="26.109375" style="8" customWidth="1"/>
    <col min="10755" max="10755" width="71.44140625" style="8" bestFit="1" customWidth="1"/>
    <col min="10756" max="10756" width="8.5546875" style="8" bestFit="1" customWidth="1"/>
    <col min="10757" max="10757" width="12" style="8" customWidth="1"/>
    <col min="10758" max="10758" width="11.44140625" style="8" customWidth="1"/>
    <col min="10759" max="10759" width="6.5546875" style="8" bestFit="1" customWidth="1"/>
    <col min="10760" max="10760" width="10.5546875" style="8" bestFit="1" customWidth="1"/>
    <col min="10761" max="10761" width="102" style="8" bestFit="1" customWidth="1"/>
    <col min="10762" max="10762" width="11" style="8" bestFit="1" customWidth="1"/>
    <col min="10763" max="10763" width="9.5546875" style="8" bestFit="1" customWidth="1"/>
    <col min="10764" max="10764" width="6.5546875" style="8" bestFit="1" customWidth="1"/>
    <col min="10765" max="10765" width="10.5546875" style="8" bestFit="1" customWidth="1"/>
    <col min="10766" max="10766" width="14.109375" style="8" customWidth="1"/>
    <col min="10767" max="10767" width="7.5546875" style="8" bestFit="1" customWidth="1"/>
    <col min="10768" max="10768" width="11.5546875" style="8" bestFit="1" customWidth="1"/>
    <col min="10769" max="10769" width="10.88671875" style="8" bestFit="1" customWidth="1"/>
    <col min="10770" max="11004" width="9.109375" style="8"/>
    <col min="11005" max="11005" width="7.5546875" style="8" bestFit="1" customWidth="1"/>
    <col min="11006" max="11006" width="25.5546875" style="8" bestFit="1" customWidth="1"/>
    <col min="11007" max="11007" width="12.88671875" style="8" bestFit="1" customWidth="1"/>
    <col min="11008" max="11008" width="26.88671875" style="8" customWidth="1"/>
    <col min="11009" max="11009" width="18.5546875" style="8" bestFit="1" customWidth="1"/>
    <col min="11010" max="11010" width="26.109375" style="8" customWidth="1"/>
    <col min="11011" max="11011" width="71.44140625" style="8" bestFit="1" customWidth="1"/>
    <col min="11012" max="11012" width="8.5546875" style="8" bestFit="1" customWidth="1"/>
    <col min="11013" max="11013" width="12" style="8" customWidth="1"/>
    <col min="11014" max="11014" width="11.44140625" style="8" customWidth="1"/>
    <col min="11015" max="11015" width="6.5546875" style="8" bestFit="1" customWidth="1"/>
    <col min="11016" max="11016" width="10.5546875" style="8" bestFit="1" customWidth="1"/>
    <col min="11017" max="11017" width="102" style="8" bestFit="1" customWidth="1"/>
    <col min="11018" max="11018" width="11" style="8" bestFit="1" customWidth="1"/>
    <col min="11019" max="11019" width="9.5546875" style="8" bestFit="1" customWidth="1"/>
    <col min="11020" max="11020" width="6.5546875" style="8" bestFit="1" customWidth="1"/>
    <col min="11021" max="11021" width="10.5546875" style="8" bestFit="1" customWidth="1"/>
    <col min="11022" max="11022" width="14.109375" style="8" customWidth="1"/>
    <col min="11023" max="11023" width="7.5546875" style="8" bestFit="1" customWidth="1"/>
    <col min="11024" max="11024" width="11.5546875" style="8" bestFit="1" customWidth="1"/>
    <col min="11025" max="11025" width="10.88671875" style="8" bestFit="1" customWidth="1"/>
    <col min="11026" max="11260" width="9.109375" style="8"/>
    <col min="11261" max="11261" width="7.5546875" style="8" bestFit="1" customWidth="1"/>
    <col min="11262" max="11262" width="25.5546875" style="8" bestFit="1" customWidth="1"/>
    <col min="11263" max="11263" width="12.88671875" style="8" bestFit="1" customWidth="1"/>
    <col min="11264" max="11264" width="26.88671875" style="8" customWidth="1"/>
    <col min="11265" max="11265" width="18.5546875" style="8" bestFit="1" customWidth="1"/>
    <col min="11266" max="11266" width="26.109375" style="8" customWidth="1"/>
    <col min="11267" max="11267" width="71.44140625" style="8" bestFit="1" customWidth="1"/>
    <col min="11268" max="11268" width="8.5546875" style="8" bestFit="1" customWidth="1"/>
    <col min="11269" max="11269" width="12" style="8" customWidth="1"/>
    <col min="11270" max="11270" width="11.44140625" style="8" customWidth="1"/>
    <col min="11271" max="11271" width="6.5546875" style="8" bestFit="1" customWidth="1"/>
    <col min="11272" max="11272" width="10.5546875" style="8" bestFit="1" customWidth="1"/>
    <col min="11273" max="11273" width="102" style="8" bestFit="1" customWidth="1"/>
    <col min="11274" max="11274" width="11" style="8" bestFit="1" customWidth="1"/>
    <col min="11275" max="11275" width="9.5546875" style="8" bestFit="1" customWidth="1"/>
    <col min="11276" max="11276" width="6.5546875" style="8" bestFit="1" customWidth="1"/>
    <col min="11277" max="11277" width="10.5546875" style="8" bestFit="1" customWidth="1"/>
    <col min="11278" max="11278" width="14.109375" style="8" customWidth="1"/>
    <col min="11279" max="11279" width="7.5546875" style="8" bestFit="1" customWidth="1"/>
    <col min="11280" max="11280" width="11.5546875" style="8" bestFit="1" customWidth="1"/>
    <col min="11281" max="11281" width="10.88671875" style="8" bestFit="1" customWidth="1"/>
    <col min="11282" max="11516" width="9.109375" style="8"/>
    <col min="11517" max="11517" width="7.5546875" style="8" bestFit="1" customWidth="1"/>
    <col min="11518" max="11518" width="25.5546875" style="8" bestFit="1" customWidth="1"/>
    <col min="11519" max="11519" width="12.88671875" style="8" bestFit="1" customWidth="1"/>
    <col min="11520" max="11520" width="26.88671875" style="8" customWidth="1"/>
    <col min="11521" max="11521" width="18.5546875" style="8" bestFit="1" customWidth="1"/>
    <col min="11522" max="11522" width="26.109375" style="8" customWidth="1"/>
    <col min="11523" max="11523" width="71.44140625" style="8" bestFit="1" customWidth="1"/>
    <col min="11524" max="11524" width="8.5546875" style="8" bestFit="1" customWidth="1"/>
    <col min="11525" max="11525" width="12" style="8" customWidth="1"/>
    <col min="11526" max="11526" width="11.44140625" style="8" customWidth="1"/>
    <col min="11527" max="11527" width="6.5546875" style="8" bestFit="1" customWidth="1"/>
    <col min="11528" max="11528" width="10.5546875" style="8" bestFit="1" customWidth="1"/>
    <col min="11529" max="11529" width="102" style="8" bestFit="1" customWidth="1"/>
    <col min="11530" max="11530" width="11" style="8" bestFit="1" customWidth="1"/>
    <col min="11531" max="11531" width="9.5546875" style="8" bestFit="1" customWidth="1"/>
    <col min="11532" max="11532" width="6.5546875" style="8" bestFit="1" customWidth="1"/>
    <col min="11533" max="11533" width="10.5546875" style="8" bestFit="1" customWidth="1"/>
    <col min="11534" max="11534" width="14.109375" style="8" customWidth="1"/>
    <col min="11535" max="11535" width="7.5546875" style="8" bestFit="1" customWidth="1"/>
    <col min="11536" max="11536" width="11.5546875" style="8" bestFit="1" customWidth="1"/>
    <col min="11537" max="11537" width="10.88671875" style="8" bestFit="1" customWidth="1"/>
    <col min="11538" max="11772" width="9.109375" style="8"/>
    <col min="11773" max="11773" width="7.5546875" style="8" bestFit="1" customWidth="1"/>
    <col min="11774" max="11774" width="25.5546875" style="8" bestFit="1" customWidth="1"/>
    <col min="11775" max="11775" width="12.88671875" style="8" bestFit="1" customWidth="1"/>
    <col min="11776" max="11776" width="26.88671875" style="8" customWidth="1"/>
    <col min="11777" max="11777" width="18.5546875" style="8" bestFit="1" customWidth="1"/>
    <col min="11778" max="11778" width="26.109375" style="8" customWidth="1"/>
    <col min="11779" max="11779" width="71.44140625" style="8" bestFit="1" customWidth="1"/>
    <col min="11780" max="11780" width="8.5546875" style="8" bestFit="1" customWidth="1"/>
    <col min="11781" max="11781" width="12" style="8" customWidth="1"/>
    <col min="11782" max="11782" width="11.44140625" style="8" customWidth="1"/>
    <col min="11783" max="11783" width="6.5546875" style="8" bestFit="1" customWidth="1"/>
    <col min="11784" max="11784" width="10.5546875" style="8" bestFit="1" customWidth="1"/>
    <col min="11785" max="11785" width="102" style="8" bestFit="1" customWidth="1"/>
    <col min="11786" max="11786" width="11" style="8" bestFit="1" customWidth="1"/>
    <col min="11787" max="11787" width="9.5546875" style="8" bestFit="1" customWidth="1"/>
    <col min="11788" max="11788" width="6.5546875" style="8" bestFit="1" customWidth="1"/>
    <col min="11789" max="11789" width="10.5546875" style="8" bestFit="1" customWidth="1"/>
    <col min="11790" max="11790" width="14.109375" style="8" customWidth="1"/>
    <col min="11791" max="11791" width="7.5546875" style="8" bestFit="1" customWidth="1"/>
    <col min="11792" max="11792" width="11.5546875" style="8" bestFit="1" customWidth="1"/>
    <col min="11793" max="11793" width="10.88671875" style="8" bestFit="1" customWidth="1"/>
    <col min="11794" max="12028" width="9.109375" style="8"/>
    <col min="12029" max="12029" width="7.5546875" style="8" bestFit="1" customWidth="1"/>
    <col min="12030" max="12030" width="25.5546875" style="8" bestFit="1" customWidth="1"/>
    <col min="12031" max="12031" width="12.88671875" style="8" bestFit="1" customWidth="1"/>
    <col min="12032" max="12032" width="26.88671875" style="8" customWidth="1"/>
    <col min="12033" max="12033" width="18.5546875" style="8" bestFit="1" customWidth="1"/>
    <col min="12034" max="12034" width="26.109375" style="8" customWidth="1"/>
    <col min="12035" max="12035" width="71.44140625" style="8" bestFit="1" customWidth="1"/>
    <col min="12036" max="12036" width="8.5546875" style="8" bestFit="1" customWidth="1"/>
    <col min="12037" max="12037" width="12" style="8" customWidth="1"/>
    <col min="12038" max="12038" width="11.44140625" style="8" customWidth="1"/>
    <col min="12039" max="12039" width="6.5546875" style="8" bestFit="1" customWidth="1"/>
    <col min="12040" max="12040" width="10.5546875" style="8" bestFit="1" customWidth="1"/>
    <col min="12041" max="12041" width="102" style="8" bestFit="1" customWidth="1"/>
    <col min="12042" max="12042" width="11" style="8" bestFit="1" customWidth="1"/>
    <col min="12043" max="12043" width="9.5546875" style="8" bestFit="1" customWidth="1"/>
    <col min="12044" max="12044" width="6.5546875" style="8" bestFit="1" customWidth="1"/>
    <col min="12045" max="12045" width="10.5546875" style="8" bestFit="1" customWidth="1"/>
    <col min="12046" max="12046" width="14.109375" style="8" customWidth="1"/>
    <col min="12047" max="12047" width="7.5546875" style="8" bestFit="1" customWidth="1"/>
    <col min="12048" max="12048" width="11.5546875" style="8" bestFit="1" customWidth="1"/>
    <col min="12049" max="12049" width="10.88671875" style="8" bestFit="1" customWidth="1"/>
    <col min="12050" max="12284" width="9.109375" style="8"/>
    <col min="12285" max="12285" width="7.5546875" style="8" bestFit="1" customWidth="1"/>
    <col min="12286" max="12286" width="25.5546875" style="8" bestFit="1" customWidth="1"/>
    <col min="12287" max="12287" width="12.88671875" style="8" bestFit="1" customWidth="1"/>
    <col min="12288" max="12288" width="26.88671875" style="8" customWidth="1"/>
    <col min="12289" max="12289" width="18.5546875" style="8" bestFit="1" customWidth="1"/>
    <col min="12290" max="12290" width="26.109375" style="8" customWidth="1"/>
    <col min="12291" max="12291" width="71.44140625" style="8" bestFit="1" customWidth="1"/>
    <col min="12292" max="12292" width="8.5546875" style="8" bestFit="1" customWidth="1"/>
    <col min="12293" max="12293" width="12" style="8" customWidth="1"/>
    <col min="12294" max="12294" width="11.44140625" style="8" customWidth="1"/>
    <col min="12295" max="12295" width="6.5546875" style="8" bestFit="1" customWidth="1"/>
    <col min="12296" max="12296" width="10.5546875" style="8" bestFit="1" customWidth="1"/>
    <col min="12297" max="12297" width="102" style="8" bestFit="1" customWidth="1"/>
    <col min="12298" max="12298" width="11" style="8" bestFit="1" customWidth="1"/>
    <col min="12299" max="12299" width="9.5546875" style="8" bestFit="1" customWidth="1"/>
    <col min="12300" max="12300" width="6.5546875" style="8" bestFit="1" customWidth="1"/>
    <col min="12301" max="12301" width="10.5546875" style="8" bestFit="1" customWidth="1"/>
    <col min="12302" max="12302" width="14.109375" style="8" customWidth="1"/>
    <col min="12303" max="12303" width="7.5546875" style="8" bestFit="1" customWidth="1"/>
    <col min="12304" max="12304" width="11.5546875" style="8" bestFit="1" customWidth="1"/>
    <col min="12305" max="12305" width="10.88671875" style="8" bestFit="1" customWidth="1"/>
    <col min="12306" max="12540" width="9.109375" style="8"/>
    <col min="12541" max="12541" width="7.5546875" style="8" bestFit="1" customWidth="1"/>
    <col min="12542" max="12542" width="25.5546875" style="8" bestFit="1" customWidth="1"/>
    <col min="12543" max="12543" width="12.88671875" style="8" bestFit="1" customWidth="1"/>
    <col min="12544" max="12544" width="26.88671875" style="8" customWidth="1"/>
    <col min="12545" max="12545" width="18.5546875" style="8" bestFit="1" customWidth="1"/>
    <col min="12546" max="12546" width="26.109375" style="8" customWidth="1"/>
    <col min="12547" max="12547" width="71.44140625" style="8" bestFit="1" customWidth="1"/>
    <col min="12548" max="12548" width="8.5546875" style="8" bestFit="1" customWidth="1"/>
    <col min="12549" max="12549" width="12" style="8" customWidth="1"/>
    <col min="12550" max="12550" width="11.44140625" style="8" customWidth="1"/>
    <col min="12551" max="12551" width="6.5546875" style="8" bestFit="1" customWidth="1"/>
    <col min="12552" max="12552" width="10.5546875" style="8" bestFit="1" customWidth="1"/>
    <col min="12553" max="12553" width="102" style="8" bestFit="1" customWidth="1"/>
    <col min="12554" max="12554" width="11" style="8" bestFit="1" customWidth="1"/>
    <col min="12555" max="12555" width="9.5546875" style="8" bestFit="1" customWidth="1"/>
    <col min="12556" max="12556" width="6.5546875" style="8" bestFit="1" customWidth="1"/>
    <col min="12557" max="12557" width="10.5546875" style="8" bestFit="1" customWidth="1"/>
    <col min="12558" max="12558" width="14.109375" style="8" customWidth="1"/>
    <col min="12559" max="12559" width="7.5546875" style="8" bestFit="1" customWidth="1"/>
    <col min="12560" max="12560" width="11.5546875" style="8" bestFit="1" customWidth="1"/>
    <col min="12561" max="12561" width="10.88671875" style="8" bestFit="1" customWidth="1"/>
    <col min="12562" max="12796" width="9.109375" style="8"/>
    <col min="12797" max="12797" width="7.5546875" style="8" bestFit="1" customWidth="1"/>
    <col min="12798" max="12798" width="25.5546875" style="8" bestFit="1" customWidth="1"/>
    <col min="12799" max="12799" width="12.88671875" style="8" bestFit="1" customWidth="1"/>
    <col min="12800" max="12800" width="26.88671875" style="8" customWidth="1"/>
    <col min="12801" max="12801" width="18.5546875" style="8" bestFit="1" customWidth="1"/>
    <col min="12802" max="12802" width="26.109375" style="8" customWidth="1"/>
    <col min="12803" max="12803" width="71.44140625" style="8" bestFit="1" customWidth="1"/>
    <col min="12804" max="12804" width="8.5546875" style="8" bestFit="1" customWidth="1"/>
    <col min="12805" max="12805" width="12" style="8" customWidth="1"/>
    <col min="12806" max="12806" width="11.44140625" style="8" customWidth="1"/>
    <col min="12807" max="12807" width="6.5546875" style="8" bestFit="1" customWidth="1"/>
    <col min="12808" max="12808" width="10.5546875" style="8" bestFit="1" customWidth="1"/>
    <col min="12809" max="12809" width="102" style="8" bestFit="1" customWidth="1"/>
    <col min="12810" max="12810" width="11" style="8" bestFit="1" customWidth="1"/>
    <col min="12811" max="12811" width="9.5546875" style="8" bestFit="1" customWidth="1"/>
    <col min="12812" max="12812" width="6.5546875" style="8" bestFit="1" customWidth="1"/>
    <col min="12813" max="12813" width="10.5546875" style="8" bestFit="1" customWidth="1"/>
    <col min="12814" max="12814" width="14.109375" style="8" customWidth="1"/>
    <col min="12815" max="12815" width="7.5546875" style="8" bestFit="1" customWidth="1"/>
    <col min="12816" max="12816" width="11.5546875" style="8" bestFit="1" customWidth="1"/>
    <col min="12817" max="12817" width="10.88671875" style="8" bestFit="1" customWidth="1"/>
    <col min="12818" max="13052" width="9.109375" style="8"/>
    <col min="13053" max="13053" width="7.5546875" style="8" bestFit="1" customWidth="1"/>
    <col min="13054" max="13054" width="25.5546875" style="8" bestFit="1" customWidth="1"/>
    <col min="13055" max="13055" width="12.88671875" style="8" bestFit="1" customWidth="1"/>
    <col min="13056" max="13056" width="26.88671875" style="8" customWidth="1"/>
    <col min="13057" max="13057" width="18.5546875" style="8" bestFit="1" customWidth="1"/>
    <col min="13058" max="13058" width="26.109375" style="8" customWidth="1"/>
    <col min="13059" max="13059" width="71.44140625" style="8" bestFit="1" customWidth="1"/>
    <col min="13060" max="13060" width="8.5546875" style="8" bestFit="1" customWidth="1"/>
    <col min="13061" max="13061" width="12" style="8" customWidth="1"/>
    <col min="13062" max="13062" width="11.44140625" style="8" customWidth="1"/>
    <col min="13063" max="13063" width="6.5546875" style="8" bestFit="1" customWidth="1"/>
    <col min="13064" max="13064" width="10.5546875" style="8" bestFit="1" customWidth="1"/>
    <col min="13065" max="13065" width="102" style="8" bestFit="1" customWidth="1"/>
    <col min="13066" max="13066" width="11" style="8" bestFit="1" customWidth="1"/>
    <col min="13067" max="13067" width="9.5546875" style="8" bestFit="1" customWidth="1"/>
    <col min="13068" max="13068" width="6.5546875" style="8" bestFit="1" customWidth="1"/>
    <col min="13069" max="13069" width="10.5546875" style="8" bestFit="1" customWidth="1"/>
    <col min="13070" max="13070" width="14.109375" style="8" customWidth="1"/>
    <col min="13071" max="13071" width="7.5546875" style="8" bestFit="1" customWidth="1"/>
    <col min="13072" max="13072" width="11.5546875" style="8" bestFit="1" customWidth="1"/>
    <col min="13073" max="13073" width="10.88671875" style="8" bestFit="1" customWidth="1"/>
    <col min="13074" max="13308" width="9.109375" style="8"/>
    <col min="13309" max="13309" width="7.5546875" style="8" bestFit="1" customWidth="1"/>
    <col min="13310" max="13310" width="25.5546875" style="8" bestFit="1" customWidth="1"/>
    <col min="13311" max="13311" width="12.88671875" style="8" bestFit="1" customWidth="1"/>
    <col min="13312" max="13312" width="26.88671875" style="8" customWidth="1"/>
    <col min="13313" max="13313" width="18.5546875" style="8" bestFit="1" customWidth="1"/>
    <col min="13314" max="13314" width="26.109375" style="8" customWidth="1"/>
    <col min="13315" max="13315" width="71.44140625" style="8" bestFit="1" customWidth="1"/>
    <col min="13316" max="13316" width="8.5546875" style="8" bestFit="1" customWidth="1"/>
    <col min="13317" max="13317" width="12" style="8" customWidth="1"/>
    <col min="13318" max="13318" width="11.44140625" style="8" customWidth="1"/>
    <col min="13319" max="13319" width="6.5546875" style="8" bestFit="1" customWidth="1"/>
    <col min="13320" max="13320" width="10.5546875" style="8" bestFit="1" customWidth="1"/>
    <col min="13321" max="13321" width="102" style="8" bestFit="1" customWidth="1"/>
    <col min="13322" max="13322" width="11" style="8" bestFit="1" customWidth="1"/>
    <col min="13323" max="13323" width="9.5546875" style="8" bestFit="1" customWidth="1"/>
    <col min="13324" max="13324" width="6.5546875" style="8" bestFit="1" customWidth="1"/>
    <col min="13325" max="13325" width="10.5546875" style="8" bestFit="1" customWidth="1"/>
    <col min="13326" max="13326" width="14.109375" style="8" customWidth="1"/>
    <col min="13327" max="13327" width="7.5546875" style="8" bestFit="1" customWidth="1"/>
    <col min="13328" max="13328" width="11.5546875" style="8" bestFit="1" customWidth="1"/>
    <col min="13329" max="13329" width="10.88671875" style="8" bestFit="1" customWidth="1"/>
    <col min="13330" max="13564" width="9.109375" style="8"/>
    <col min="13565" max="13565" width="7.5546875" style="8" bestFit="1" customWidth="1"/>
    <col min="13566" max="13566" width="25.5546875" style="8" bestFit="1" customWidth="1"/>
    <col min="13567" max="13567" width="12.88671875" style="8" bestFit="1" customWidth="1"/>
    <col min="13568" max="13568" width="26.88671875" style="8" customWidth="1"/>
    <col min="13569" max="13569" width="18.5546875" style="8" bestFit="1" customWidth="1"/>
    <col min="13570" max="13570" width="26.109375" style="8" customWidth="1"/>
    <col min="13571" max="13571" width="71.44140625" style="8" bestFit="1" customWidth="1"/>
    <col min="13572" max="13572" width="8.5546875" style="8" bestFit="1" customWidth="1"/>
    <col min="13573" max="13573" width="12" style="8" customWidth="1"/>
    <col min="13574" max="13574" width="11.44140625" style="8" customWidth="1"/>
    <col min="13575" max="13575" width="6.5546875" style="8" bestFit="1" customWidth="1"/>
    <col min="13576" max="13576" width="10.5546875" style="8" bestFit="1" customWidth="1"/>
    <col min="13577" max="13577" width="102" style="8" bestFit="1" customWidth="1"/>
    <col min="13578" max="13578" width="11" style="8" bestFit="1" customWidth="1"/>
    <col min="13579" max="13579" width="9.5546875" style="8" bestFit="1" customWidth="1"/>
    <col min="13580" max="13580" width="6.5546875" style="8" bestFit="1" customWidth="1"/>
    <col min="13581" max="13581" width="10.5546875" style="8" bestFit="1" customWidth="1"/>
    <col min="13582" max="13582" width="14.109375" style="8" customWidth="1"/>
    <col min="13583" max="13583" width="7.5546875" style="8" bestFit="1" customWidth="1"/>
    <col min="13584" max="13584" width="11.5546875" style="8" bestFit="1" customWidth="1"/>
    <col min="13585" max="13585" width="10.88671875" style="8" bestFit="1" customWidth="1"/>
    <col min="13586" max="13820" width="9.109375" style="8"/>
    <col min="13821" max="13821" width="7.5546875" style="8" bestFit="1" customWidth="1"/>
    <col min="13822" max="13822" width="25.5546875" style="8" bestFit="1" customWidth="1"/>
    <col min="13823" max="13823" width="12.88671875" style="8" bestFit="1" customWidth="1"/>
    <col min="13824" max="13824" width="26.88671875" style="8" customWidth="1"/>
    <col min="13825" max="13825" width="18.5546875" style="8" bestFit="1" customWidth="1"/>
    <col min="13826" max="13826" width="26.109375" style="8" customWidth="1"/>
    <col min="13827" max="13827" width="71.44140625" style="8" bestFit="1" customWidth="1"/>
    <col min="13828" max="13828" width="8.5546875" style="8" bestFit="1" customWidth="1"/>
    <col min="13829" max="13829" width="12" style="8" customWidth="1"/>
    <col min="13830" max="13830" width="11.44140625" style="8" customWidth="1"/>
    <col min="13831" max="13831" width="6.5546875" style="8" bestFit="1" customWidth="1"/>
    <col min="13832" max="13832" width="10.5546875" style="8" bestFit="1" customWidth="1"/>
    <col min="13833" max="13833" width="102" style="8" bestFit="1" customWidth="1"/>
    <col min="13834" max="13834" width="11" style="8" bestFit="1" customWidth="1"/>
    <col min="13835" max="13835" width="9.5546875" style="8" bestFit="1" customWidth="1"/>
    <col min="13836" max="13836" width="6.5546875" style="8" bestFit="1" customWidth="1"/>
    <col min="13837" max="13837" width="10.5546875" style="8" bestFit="1" customWidth="1"/>
    <col min="13838" max="13838" width="14.109375" style="8" customWidth="1"/>
    <col min="13839" max="13839" width="7.5546875" style="8" bestFit="1" customWidth="1"/>
    <col min="13840" max="13840" width="11.5546875" style="8" bestFit="1" customWidth="1"/>
    <col min="13841" max="13841" width="10.88671875" style="8" bestFit="1" customWidth="1"/>
    <col min="13842" max="14076" width="9.109375" style="8"/>
    <col min="14077" max="14077" width="7.5546875" style="8" bestFit="1" customWidth="1"/>
    <col min="14078" max="14078" width="25.5546875" style="8" bestFit="1" customWidth="1"/>
    <col min="14079" max="14079" width="12.88671875" style="8" bestFit="1" customWidth="1"/>
    <col min="14080" max="14080" width="26.88671875" style="8" customWidth="1"/>
    <col min="14081" max="14081" width="18.5546875" style="8" bestFit="1" customWidth="1"/>
    <col min="14082" max="14082" width="26.109375" style="8" customWidth="1"/>
    <col min="14083" max="14083" width="71.44140625" style="8" bestFit="1" customWidth="1"/>
    <col min="14084" max="14084" width="8.5546875" style="8" bestFit="1" customWidth="1"/>
    <col min="14085" max="14085" width="12" style="8" customWidth="1"/>
    <col min="14086" max="14086" width="11.44140625" style="8" customWidth="1"/>
    <col min="14087" max="14087" width="6.5546875" style="8" bestFit="1" customWidth="1"/>
    <col min="14088" max="14088" width="10.5546875" style="8" bestFit="1" customWidth="1"/>
    <col min="14089" max="14089" width="102" style="8" bestFit="1" customWidth="1"/>
    <col min="14090" max="14090" width="11" style="8" bestFit="1" customWidth="1"/>
    <col min="14091" max="14091" width="9.5546875" style="8" bestFit="1" customWidth="1"/>
    <col min="14092" max="14092" width="6.5546875" style="8" bestFit="1" customWidth="1"/>
    <col min="14093" max="14093" width="10.5546875" style="8" bestFit="1" customWidth="1"/>
    <col min="14094" max="14094" width="14.109375" style="8" customWidth="1"/>
    <col min="14095" max="14095" width="7.5546875" style="8" bestFit="1" customWidth="1"/>
    <col min="14096" max="14096" width="11.5546875" style="8" bestFit="1" customWidth="1"/>
    <col min="14097" max="14097" width="10.88671875" style="8" bestFit="1" customWidth="1"/>
    <col min="14098" max="14332" width="9.109375" style="8"/>
    <col min="14333" max="14333" width="7.5546875" style="8" bestFit="1" customWidth="1"/>
    <col min="14334" max="14334" width="25.5546875" style="8" bestFit="1" customWidth="1"/>
    <col min="14335" max="14335" width="12.88671875" style="8" bestFit="1" customWidth="1"/>
    <col min="14336" max="14336" width="26.88671875" style="8" customWidth="1"/>
    <col min="14337" max="14337" width="18.5546875" style="8" bestFit="1" customWidth="1"/>
    <col min="14338" max="14338" width="26.109375" style="8" customWidth="1"/>
    <col min="14339" max="14339" width="71.44140625" style="8" bestFit="1" customWidth="1"/>
    <col min="14340" max="14340" width="8.5546875" style="8" bestFit="1" customWidth="1"/>
    <col min="14341" max="14341" width="12" style="8" customWidth="1"/>
    <col min="14342" max="14342" width="11.44140625" style="8" customWidth="1"/>
    <col min="14343" max="14343" width="6.5546875" style="8" bestFit="1" customWidth="1"/>
    <col min="14344" max="14344" width="10.5546875" style="8" bestFit="1" customWidth="1"/>
    <col min="14345" max="14345" width="102" style="8" bestFit="1" customWidth="1"/>
    <col min="14346" max="14346" width="11" style="8" bestFit="1" customWidth="1"/>
    <col min="14347" max="14347" width="9.5546875" style="8" bestFit="1" customWidth="1"/>
    <col min="14348" max="14348" width="6.5546875" style="8" bestFit="1" customWidth="1"/>
    <col min="14349" max="14349" width="10.5546875" style="8" bestFit="1" customWidth="1"/>
    <col min="14350" max="14350" width="14.109375" style="8" customWidth="1"/>
    <col min="14351" max="14351" width="7.5546875" style="8" bestFit="1" customWidth="1"/>
    <col min="14352" max="14352" width="11.5546875" style="8" bestFit="1" customWidth="1"/>
    <col min="14353" max="14353" width="10.88671875" style="8" bestFit="1" customWidth="1"/>
    <col min="14354" max="14588" width="9.109375" style="8"/>
    <col min="14589" max="14589" width="7.5546875" style="8" bestFit="1" customWidth="1"/>
    <col min="14590" max="14590" width="25.5546875" style="8" bestFit="1" customWidth="1"/>
    <col min="14591" max="14591" width="12.88671875" style="8" bestFit="1" customWidth="1"/>
    <col min="14592" max="14592" width="26.88671875" style="8" customWidth="1"/>
    <col min="14593" max="14593" width="18.5546875" style="8" bestFit="1" customWidth="1"/>
    <col min="14594" max="14594" width="26.109375" style="8" customWidth="1"/>
    <col min="14595" max="14595" width="71.44140625" style="8" bestFit="1" customWidth="1"/>
    <col min="14596" max="14596" width="8.5546875" style="8" bestFit="1" customWidth="1"/>
    <col min="14597" max="14597" width="12" style="8" customWidth="1"/>
    <col min="14598" max="14598" width="11.44140625" style="8" customWidth="1"/>
    <col min="14599" max="14599" width="6.5546875" style="8" bestFit="1" customWidth="1"/>
    <col min="14600" max="14600" width="10.5546875" style="8" bestFit="1" customWidth="1"/>
    <col min="14601" max="14601" width="102" style="8" bestFit="1" customWidth="1"/>
    <col min="14602" max="14602" width="11" style="8" bestFit="1" customWidth="1"/>
    <col min="14603" max="14603" width="9.5546875" style="8" bestFit="1" customWidth="1"/>
    <col min="14604" max="14604" width="6.5546875" style="8" bestFit="1" customWidth="1"/>
    <col min="14605" max="14605" width="10.5546875" style="8" bestFit="1" customWidth="1"/>
    <col min="14606" max="14606" width="14.109375" style="8" customWidth="1"/>
    <col min="14607" max="14607" width="7.5546875" style="8" bestFit="1" customWidth="1"/>
    <col min="14608" max="14608" width="11.5546875" style="8" bestFit="1" customWidth="1"/>
    <col min="14609" max="14609" width="10.88671875" style="8" bestFit="1" customWidth="1"/>
    <col min="14610" max="14844" width="9.109375" style="8"/>
    <col min="14845" max="14845" width="7.5546875" style="8" bestFit="1" customWidth="1"/>
    <col min="14846" max="14846" width="25.5546875" style="8" bestFit="1" customWidth="1"/>
    <col min="14847" max="14847" width="12.88671875" style="8" bestFit="1" customWidth="1"/>
    <col min="14848" max="14848" width="26.88671875" style="8" customWidth="1"/>
    <col min="14849" max="14849" width="18.5546875" style="8" bestFit="1" customWidth="1"/>
    <col min="14850" max="14850" width="26.109375" style="8" customWidth="1"/>
    <col min="14851" max="14851" width="71.44140625" style="8" bestFit="1" customWidth="1"/>
    <col min="14852" max="14852" width="8.5546875" style="8" bestFit="1" customWidth="1"/>
    <col min="14853" max="14853" width="12" style="8" customWidth="1"/>
    <col min="14854" max="14854" width="11.44140625" style="8" customWidth="1"/>
    <col min="14855" max="14855" width="6.5546875" style="8" bestFit="1" customWidth="1"/>
    <col min="14856" max="14856" width="10.5546875" style="8" bestFit="1" customWidth="1"/>
    <col min="14857" max="14857" width="102" style="8" bestFit="1" customWidth="1"/>
    <col min="14858" max="14858" width="11" style="8" bestFit="1" customWidth="1"/>
    <col min="14859" max="14859" width="9.5546875" style="8" bestFit="1" customWidth="1"/>
    <col min="14860" max="14860" width="6.5546875" style="8" bestFit="1" customWidth="1"/>
    <col min="14861" max="14861" width="10.5546875" style="8" bestFit="1" customWidth="1"/>
    <col min="14862" max="14862" width="14.109375" style="8" customWidth="1"/>
    <col min="14863" max="14863" width="7.5546875" style="8" bestFit="1" customWidth="1"/>
    <col min="14864" max="14864" width="11.5546875" style="8" bestFit="1" customWidth="1"/>
    <col min="14865" max="14865" width="10.88671875" style="8" bestFit="1" customWidth="1"/>
    <col min="14866" max="15100" width="9.109375" style="8"/>
    <col min="15101" max="15101" width="7.5546875" style="8" bestFit="1" customWidth="1"/>
    <col min="15102" max="15102" width="25.5546875" style="8" bestFit="1" customWidth="1"/>
    <col min="15103" max="15103" width="12.88671875" style="8" bestFit="1" customWidth="1"/>
    <col min="15104" max="15104" width="26.88671875" style="8" customWidth="1"/>
    <col min="15105" max="15105" width="18.5546875" style="8" bestFit="1" customWidth="1"/>
    <col min="15106" max="15106" width="26.109375" style="8" customWidth="1"/>
    <col min="15107" max="15107" width="71.44140625" style="8" bestFit="1" customWidth="1"/>
    <col min="15108" max="15108" width="8.5546875" style="8" bestFit="1" customWidth="1"/>
    <col min="15109" max="15109" width="12" style="8" customWidth="1"/>
    <col min="15110" max="15110" width="11.44140625" style="8" customWidth="1"/>
    <col min="15111" max="15111" width="6.5546875" style="8" bestFit="1" customWidth="1"/>
    <col min="15112" max="15112" width="10.5546875" style="8" bestFit="1" customWidth="1"/>
    <col min="15113" max="15113" width="102" style="8" bestFit="1" customWidth="1"/>
    <col min="15114" max="15114" width="11" style="8" bestFit="1" customWidth="1"/>
    <col min="15115" max="15115" width="9.5546875" style="8" bestFit="1" customWidth="1"/>
    <col min="15116" max="15116" width="6.5546875" style="8" bestFit="1" customWidth="1"/>
    <col min="15117" max="15117" width="10.5546875" style="8" bestFit="1" customWidth="1"/>
    <col min="15118" max="15118" width="14.109375" style="8" customWidth="1"/>
    <col min="15119" max="15119" width="7.5546875" style="8" bestFit="1" customWidth="1"/>
    <col min="15120" max="15120" width="11.5546875" style="8" bestFit="1" customWidth="1"/>
    <col min="15121" max="15121" width="10.88671875" style="8" bestFit="1" customWidth="1"/>
    <col min="15122" max="15356" width="9.109375" style="8"/>
    <col min="15357" max="15357" width="7.5546875" style="8" bestFit="1" customWidth="1"/>
    <col min="15358" max="15358" width="25.5546875" style="8" bestFit="1" customWidth="1"/>
    <col min="15359" max="15359" width="12.88671875" style="8" bestFit="1" customWidth="1"/>
    <col min="15360" max="15360" width="26.88671875" style="8" customWidth="1"/>
    <col min="15361" max="15361" width="18.5546875" style="8" bestFit="1" customWidth="1"/>
    <col min="15362" max="15362" width="26.109375" style="8" customWidth="1"/>
    <col min="15363" max="15363" width="71.44140625" style="8" bestFit="1" customWidth="1"/>
    <col min="15364" max="15364" width="8.5546875" style="8" bestFit="1" customWidth="1"/>
    <col min="15365" max="15365" width="12" style="8" customWidth="1"/>
    <col min="15366" max="15366" width="11.44140625" style="8" customWidth="1"/>
    <col min="15367" max="15367" width="6.5546875" style="8" bestFit="1" customWidth="1"/>
    <col min="15368" max="15368" width="10.5546875" style="8" bestFit="1" customWidth="1"/>
    <col min="15369" max="15369" width="102" style="8" bestFit="1" customWidth="1"/>
    <col min="15370" max="15370" width="11" style="8" bestFit="1" customWidth="1"/>
    <col min="15371" max="15371" width="9.5546875" style="8" bestFit="1" customWidth="1"/>
    <col min="15372" max="15372" width="6.5546875" style="8" bestFit="1" customWidth="1"/>
    <col min="15373" max="15373" width="10.5546875" style="8" bestFit="1" customWidth="1"/>
    <col min="15374" max="15374" width="14.109375" style="8" customWidth="1"/>
    <col min="15375" max="15375" width="7.5546875" style="8" bestFit="1" customWidth="1"/>
    <col min="15376" max="15376" width="11.5546875" style="8" bestFit="1" customWidth="1"/>
    <col min="15377" max="15377" width="10.88671875" style="8" bestFit="1" customWidth="1"/>
    <col min="15378" max="15612" width="9.109375" style="8"/>
    <col min="15613" max="15613" width="7.5546875" style="8" bestFit="1" customWidth="1"/>
    <col min="15614" max="15614" width="25.5546875" style="8" bestFit="1" customWidth="1"/>
    <col min="15615" max="15615" width="12.88671875" style="8" bestFit="1" customWidth="1"/>
    <col min="15616" max="15616" width="26.88671875" style="8" customWidth="1"/>
    <col min="15617" max="15617" width="18.5546875" style="8" bestFit="1" customWidth="1"/>
    <col min="15618" max="15618" width="26.109375" style="8" customWidth="1"/>
    <col min="15619" max="15619" width="71.44140625" style="8" bestFit="1" customWidth="1"/>
    <col min="15620" max="15620" width="8.5546875" style="8" bestFit="1" customWidth="1"/>
    <col min="15621" max="15621" width="12" style="8" customWidth="1"/>
    <col min="15622" max="15622" width="11.44140625" style="8" customWidth="1"/>
    <col min="15623" max="15623" width="6.5546875" style="8" bestFit="1" customWidth="1"/>
    <col min="15624" max="15624" width="10.5546875" style="8" bestFit="1" customWidth="1"/>
    <col min="15625" max="15625" width="102" style="8" bestFit="1" customWidth="1"/>
    <col min="15626" max="15626" width="11" style="8" bestFit="1" customWidth="1"/>
    <col min="15627" max="15627" width="9.5546875" style="8" bestFit="1" customWidth="1"/>
    <col min="15628" max="15628" width="6.5546875" style="8" bestFit="1" customWidth="1"/>
    <col min="15629" max="15629" width="10.5546875" style="8" bestFit="1" customWidth="1"/>
    <col min="15630" max="15630" width="14.109375" style="8" customWidth="1"/>
    <col min="15631" max="15631" width="7.5546875" style="8" bestFit="1" customWidth="1"/>
    <col min="15632" max="15632" width="11.5546875" style="8" bestFit="1" customWidth="1"/>
    <col min="15633" max="15633" width="10.88671875" style="8" bestFit="1" customWidth="1"/>
    <col min="15634" max="15868" width="9.109375" style="8"/>
    <col min="15869" max="15869" width="7.5546875" style="8" bestFit="1" customWidth="1"/>
    <col min="15870" max="15870" width="25.5546875" style="8" bestFit="1" customWidth="1"/>
    <col min="15871" max="15871" width="12.88671875" style="8" bestFit="1" customWidth="1"/>
    <col min="15872" max="15872" width="26.88671875" style="8" customWidth="1"/>
    <col min="15873" max="15873" width="18.5546875" style="8" bestFit="1" customWidth="1"/>
    <col min="15874" max="15874" width="26.109375" style="8" customWidth="1"/>
    <col min="15875" max="15875" width="71.44140625" style="8" bestFit="1" customWidth="1"/>
    <col min="15876" max="15876" width="8.5546875" style="8" bestFit="1" customWidth="1"/>
    <col min="15877" max="15877" width="12" style="8" customWidth="1"/>
    <col min="15878" max="15878" width="11.44140625" style="8" customWidth="1"/>
    <col min="15879" max="15879" width="6.5546875" style="8" bestFit="1" customWidth="1"/>
    <col min="15880" max="15880" width="10.5546875" style="8" bestFit="1" customWidth="1"/>
    <col min="15881" max="15881" width="102" style="8" bestFit="1" customWidth="1"/>
    <col min="15882" max="15882" width="11" style="8" bestFit="1" customWidth="1"/>
    <col min="15883" max="15883" width="9.5546875" style="8" bestFit="1" customWidth="1"/>
    <col min="15884" max="15884" width="6.5546875" style="8" bestFit="1" customWidth="1"/>
    <col min="15885" max="15885" width="10.5546875" style="8" bestFit="1" customWidth="1"/>
    <col min="15886" max="15886" width="14.109375" style="8" customWidth="1"/>
    <col min="15887" max="15887" width="7.5546875" style="8" bestFit="1" customWidth="1"/>
    <col min="15888" max="15888" width="11.5546875" style="8" bestFit="1" customWidth="1"/>
    <col min="15889" max="15889" width="10.88671875" style="8" bestFit="1" customWidth="1"/>
    <col min="15890" max="16124" width="9.109375" style="8"/>
    <col min="16125" max="16125" width="7.5546875" style="8" bestFit="1" customWidth="1"/>
    <col min="16126" max="16126" width="25.5546875" style="8" bestFit="1" customWidth="1"/>
    <col min="16127" max="16127" width="12.88671875" style="8" bestFit="1" customWidth="1"/>
    <col min="16128" max="16128" width="26.88671875" style="8" customWidth="1"/>
    <col min="16129" max="16129" width="18.5546875" style="8" bestFit="1" customWidth="1"/>
    <col min="16130" max="16130" width="26.109375" style="8" customWidth="1"/>
    <col min="16131" max="16131" width="71.44140625" style="8" bestFit="1" customWidth="1"/>
    <col min="16132" max="16132" width="8.5546875" style="8" bestFit="1" customWidth="1"/>
    <col min="16133" max="16133" width="12" style="8" customWidth="1"/>
    <col min="16134" max="16134" width="11.44140625" style="8" customWidth="1"/>
    <col min="16135" max="16135" width="6.5546875" style="8" bestFit="1" customWidth="1"/>
    <col min="16136" max="16136" width="10.5546875" style="8" bestFit="1" customWidth="1"/>
    <col min="16137" max="16137" width="102" style="8" bestFit="1" customWidth="1"/>
    <col min="16138" max="16138" width="11" style="8" bestFit="1" customWidth="1"/>
    <col min="16139" max="16139" width="9.5546875" style="8" bestFit="1" customWidth="1"/>
    <col min="16140" max="16140" width="6.5546875" style="8" bestFit="1" customWidth="1"/>
    <col min="16141" max="16141" width="10.5546875" style="8" bestFit="1" customWidth="1"/>
    <col min="16142" max="16142" width="14.109375" style="8" customWidth="1"/>
    <col min="16143" max="16143" width="7.5546875" style="8" bestFit="1" customWidth="1"/>
    <col min="16144" max="16144" width="11.5546875" style="8" bestFit="1" customWidth="1"/>
    <col min="16145" max="16145" width="10.88671875" style="8" bestFit="1" customWidth="1"/>
    <col min="16146" max="16384" width="9.109375" style="8"/>
  </cols>
  <sheetData>
    <row r="1" spans="1:21" s="7" customFormat="1" ht="15" customHeight="1" x14ac:dyDescent="0.3">
      <c r="A1" s="670" t="s">
        <v>12</v>
      </c>
      <c r="B1" s="674" t="s">
        <v>13</v>
      </c>
      <c r="C1" s="692" t="s">
        <v>3</v>
      </c>
      <c r="D1" s="678" t="s">
        <v>15</v>
      </c>
      <c r="E1" s="687" t="s">
        <v>1</v>
      </c>
      <c r="F1" s="681" t="s">
        <v>16</v>
      </c>
      <c r="G1" s="665" t="s">
        <v>4</v>
      </c>
      <c r="H1" s="665"/>
      <c r="I1" s="665"/>
      <c r="J1" s="665" t="s">
        <v>18</v>
      </c>
      <c r="K1" s="666" t="s">
        <v>363</v>
      </c>
      <c r="L1" s="667"/>
      <c r="M1" s="667"/>
      <c r="N1" s="668"/>
      <c r="O1" s="676" t="s">
        <v>20</v>
      </c>
      <c r="P1" s="665" t="s">
        <v>19</v>
      </c>
      <c r="Q1" s="665" t="s">
        <v>21</v>
      </c>
      <c r="R1" s="666" t="s">
        <v>3122</v>
      </c>
      <c r="S1" s="667"/>
      <c r="T1" s="668"/>
    </row>
    <row r="2" spans="1:21" s="7" customFormat="1" ht="126.75" customHeight="1" x14ac:dyDescent="0.3">
      <c r="A2" s="671"/>
      <c r="B2" s="675"/>
      <c r="C2" s="692"/>
      <c r="D2" s="678"/>
      <c r="E2" s="687"/>
      <c r="F2" s="682"/>
      <c r="G2" s="4" t="s">
        <v>2</v>
      </c>
      <c r="H2" s="4" t="s">
        <v>6</v>
      </c>
      <c r="I2" s="4" t="s">
        <v>17</v>
      </c>
      <c r="J2" s="665"/>
      <c r="K2" s="4" t="s">
        <v>360</v>
      </c>
      <c r="L2" s="4" t="s">
        <v>3123</v>
      </c>
      <c r="M2" s="4" t="s">
        <v>3124</v>
      </c>
      <c r="N2" s="4" t="s">
        <v>361</v>
      </c>
      <c r="O2" s="691"/>
      <c r="P2" s="665"/>
      <c r="Q2" s="665"/>
      <c r="R2" s="4" t="s">
        <v>2</v>
      </c>
      <c r="S2" s="4" t="s">
        <v>6</v>
      </c>
      <c r="T2" s="4" t="s">
        <v>17</v>
      </c>
      <c r="U2" s="5" t="s">
        <v>3125</v>
      </c>
    </row>
    <row r="3" spans="1:21" s="7" customFormat="1" x14ac:dyDescent="0.3">
      <c r="A3" s="671"/>
      <c r="B3" s="675"/>
      <c r="C3" s="692"/>
      <c r="D3" s="678"/>
      <c r="E3" s="687"/>
      <c r="F3" s="683"/>
      <c r="G3" s="644"/>
      <c r="H3" s="644"/>
      <c r="I3" s="644"/>
      <c r="J3" s="665"/>
      <c r="K3" s="644"/>
      <c r="L3" s="644"/>
      <c r="M3" s="644"/>
      <c r="N3" s="644"/>
      <c r="O3" s="691"/>
      <c r="P3" s="665"/>
      <c r="Q3" s="665"/>
      <c r="R3" s="644"/>
      <c r="S3" s="644"/>
      <c r="T3" s="644"/>
      <c r="U3" s="644"/>
    </row>
    <row r="4" spans="1:21" s="7" customFormat="1" ht="28.8" x14ac:dyDescent="0.3">
      <c r="A4" s="28" t="s">
        <v>3259</v>
      </c>
      <c r="B4" s="174" t="s">
        <v>3260</v>
      </c>
      <c r="C4" s="44" t="s">
        <v>3261</v>
      </c>
      <c r="D4" s="158" t="s">
        <v>122</v>
      </c>
      <c r="E4" s="100" t="s">
        <v>3262</v>
      </c>
      <c r="F4" s="42" t="s">
        <v>3130</v>
      </c>
      <c r="G4" s="10" t="s">
        <v>35</v>
      </c>
      <c r="H4" s="10" t="s">
        <v>36</v>
      </c>
      <c r="I4" s="10" t="s">
        <v>195</v>
      </c>
      <c r="J4" s="171" t="s">
        <v>3131</v>
      </c>
      <c r="K4" s="644"/>
      <c r="L4" s="644"/>
      <c r="M4" s="644"/>
      <c r="N4" s="644" t="s">
        <v>364</v>
      </c>
      <c r="O4" s="645" t="s">
        <v>3132</v>
      </c>
      <c r="P4" s="652" t="s">
        <v>3133</v>
      </c>
      <c r="Q4" s="171" t="s">
        <v>3134</v>
      </c>
      <c r="R4" s="6" t="s">
        <v>35</v>
      </c>
      <c r="S4" s="6" t="s">
        <v>38</v>
      </c>
      <c r="T4" s="6" t="s">
        <v>196</v>
      </c>
      <c r="U4" s="6" t="s">
        <v>2036</v>
      </c>
    </row>
    <row r="5" spans="1:21" s="7" customFormat="1" ht="28.8" x14ac:dyDescent="0.3">
      <c r="A5" s="28" t="s">
        <v>3263</v>
      </c>
      <c r="B5" s="174" t="s">
        <v>3260</v>
      </c>
      <c r="C5" s="44" t="s">
        <v>3261</v>
      </c>
      <c r="D5" s="158" t="s">
        <v>122</v>
      </c>
      <c r="E5" s="100" t="s">
        <v>3264</v>
      </c>
      <c r="F5" s="42" t="s">
        <v>3265</v>
      </c>
      <c r="G5" s="10" t="s">
        <v>35</v>
      </c>
      <c r="H5" s="10" t="s">
        <v>36</v>
      </c>
      <c r="I5" s="10" t="s">
        <v>195</v>
      </c>
      <c r="J5" s="651" t="s">
        <v>3266</v>
      </c>
      <c r="K5" s="644"/>
      <c r="L5" s="644"/>
      <c r="M5" s="644"/>
      <c r="N5" s="644" t="s">
        <v>364</v>
      </c>
      <c r="O5" s="645" t="s">
        <v>3132</v>
      </c>
      <c r="P5" s="652" t="s">
        <v>3133</v>
      </c>
      <c r="Q5" s="171" t="s">
        <v>3138</v>
      </c>
      <c r="R5" s="6" t="s">
        <v>35</v>
      </c>
      <c r="S5" s="6" t="s">
        <v>38</v>
      </c>
      <c r="T5" s="6" t="s">
        <v>196</v>
      </c>
      <c r="U5" s="6" t="s">
        <v>1548</v>
      </c>
    </row>
    <row r="6" spans="1:21" s="7" customFormat="1" ht="43.2" x14ac:dyDescent="0.3">
      <c r="A6" s="28" t="s">
        <v>3267</v>
      </c>
      <c r="B6" s="174" t="s">
        <v>3260</v>
      </c>
      <c r="C6" s="44" t="s">
        <v>3261</v>
      </c>
      <c r="D6" s="158" t="s">
        <v>122</v>
      </c>
      <c r="E6" s="100" t="s">
        <v>3262</v>
      </c>
      <c r="F6" s="42" t="s">
        <v>3268</v>
      </c>
      <c r="G6" s="10" t="s">
        <v>35</v>
      </c>
      <c r="H6" s="10" t="s">
        <v>36</v>
      </c>
      <c r="I6" s="10" t="s">
        <v>195</v>
      </c>
      <c r="J6" s="171" t="s">
        <v>3269</v>
      </c>
      <c r="K6" s="644" t="s">
        <v>364</v>
      </c>
      <c r="L6" s="644"/>
      <c r="M6" s="644"/>
      <c r="N6" s="644" t="s">
        <v>364</v>
      </c>
      <c r="O6" s="645" t="s">
        <v>3142</v>
      </c>
      <c r="P6" s="652" t="s">
        <v>3133</v>
      </c>
      <c r="Q6" s="171" t="s">
        <v>3270</v>
      </c>
      <c r="R6" s="6" t="s">
        <v>35</v>
      </c>
      <c r="S6" s="6" t="s">
        <v>38</v>
      </c>
      <c r="T6" s="6" t="s">
        <v>196</v>
      </c>
      <c r="U6" s="6" t="s">
        <v>1548</v>
      </c>
    </row>
    <row r="7" spans="1:21" s="7" customFormat="1" ht="43.2" x14ac:dyDescent="0.3">
      <c r="A7" s="28" t="s">
        <v>3271</v>
      </c>
      <c r="B7" s="174" t="s">
        <v>3260</v>
      </c>
      <c r="C7" s="44" t="s">
        <v>3261</v>
      </c>
      <c r="D7" s="158" t="s">
        <v>122</v>
      </c>
      <c r="E7" s="100" t="s">
        <v>3262</v>
      </c>
      <c r="F7" s="42" t="s">
        <v>3272</v>
      </c>
      <c r="G7" s="10" t="s">
        <v>35</v>
      </c>
      <c r="H7" s="10" t="s">
        <v>31</v>
      </c>
      <c r="I7" s="10" t="s">
        <v>194</v>
      </c>
      <c r="J7" s="171" t="s">
        <v>3146</v>
      </c>
      <c r="K7" s="644" t="s">
        <v>364</v>
      </c>
      <c r="L7" s="644"/>
      <c r="M7" s="644"/>
      <c r="N7" s="644" t="s">
        <v>364</v>
      </c>
      <c r="O7" s="645" t="s">
        <v>3142</v>
      </c>
      <c r="P7" s="652" t="s">
        <v>3133</v>
      </c>
      <c r="Q7" s="171" t="s">
        <v>3147</v>
      </c>
      <c r="R7" s="6" t="s">
        <v>35</v>
      </c>
      <c r="S7" s="6" t="s">
        <v>36</v>
      </c>
      <c r="T7" s="6" t="s">
        <v>195</v>
      </c>
      <c r="U7" s="6" t="s">
        <v>1548</v>
      </c>
    </row>
    <row r="8" spans="1:21" s="7" customFormat="1" ht="43.2" x14ac:dyDescent="0.3">
      <c r="A8" s="28" t="s">
        <v>3273</v>
      </c>
      <c r="B8" s="174" t="s">
        <v>3260</v>
      </c>
      <c r="C8" s="44" t="s">
        <v>3261</v>
      </c>
      <c r="D8" s="158" t="s">
        <v>122</v>
      </c>
      <c r="E8" s="100" t="s">
        <v>3262</v>
      </c>
      <c r="F8" s="42" t="s">
        <v>3274</v>
      </c>
      <c r="G8" s="10" t="s">
        <v>35</v>
      </c>
      <c r="H8" s="10" t="s">
        <v>36</v>
      </c>
      <c r="I8" s="10" t="s">
        <v>195</v>
      </c>
      <c r="J8" s="656" t="s">
        <v>3150</v>
      </c>
      <c r="K8" s="644"/>
      <c r="L8" s="644"/>
      <c r="M8" s="644"/>
      <c r="N8" s="644" t="s">
        <v>364</v>
      </c>
      <c r="O8" s="645" t="s">
        <v>3142</v>
      </c>
      <c r="P8" s="652" t="s">
        <v>3133</v>
      </c>
      <c r="Q8" s="171" t="s">
        <v>3275</v>
      </c>
      <c r="R8" s="6" t="s">
        <v>35</v>
      </c>
      <c r="S8" s="6" t="s">
        <v>38</v>
      </c>
      <c r="T8" s="6" t="s">
        <v>196</v>
      </c>
      <c r="U8" s="6" t="s">
        <v>1548</v>
      </c>
    </row>
    <row r="9" spans="1:21" s="7" customFormat="1" ht="28.8" x14ac:dyDescent="0.3">
      <c r="A9" s="28" t="s">
        <v>3276</v>
      </c>
      <c r="B9" s="174" t="s">
        <v>3260</v>
      </c>
      <c r="C9" s="44" t="s">
        <v>3261</v>
      </c>
      <c r="D9" s="158" t="s">
        <v>122</v>
      </c>
      <c r="E9" s="100" t="s">
        <v>3277</v>
      </c>
      <c r="F9" s="42" t="s">
        <v>3154</v>
      </c>
      <c r="G9" s="10" t="s">
        <v>35</v>
      </c>
      <c r="H9" s="10" t="s">
        <v>36</v>
      </c>
      <c r="I9" s="10" t="s">
        <v>195</v>
      </c>
      <c r="J9" s="656" t="s">
        <v>3155</v>
      </c>
      <c r="K9" s="644" t="s">
        <v>364</v>
      </c>
      <c r="L9" s="644"/>
      <c r="M9" s="644"/>
      <c r="N9" s="644"/>
      <c r="O9" s="645" t="s">
        <v>3156</v>
      </c>
      <c r="P9" s="652" t="s">
        <v>3133</v>
      </c>
      <c r="Q9" s="171" t="s">
        <v>3278</v>
      </c>
      <c r="R9" s="6" t="s">
        <v>35</v>
      </c>
      <c r="S9" s="6" t="s">
        <v>38</v>
      </c>
      <c r="T9" s="6" t="s">
        <v>196</v>
      </c>
      <c r="U9" s="6" t="s">
        <v>1548</v>
      </c>
    </row>
    <row r="10" spans="1:21" s="7" customFormat="1" ht="28.8" x14ac:dyDescent="0.3">
      <c r="A10" s="28" t="s">
        <v>3279</v>
      </c>
      <c r="B10" s="174" t="s">
        <v>3260</v>
      </c>
      <c r="C10" s="44" t="s">
        <v>3261</v>
      </c>
      <c r="D10" s="158" t="s">
        <v>122</v>
      </c>
      <c r="E10" s="100" t="s">
        <v>3280</v>
      </c>
      <c r="F10" s="42" t="s">
        <v>3159</v>
      </c>
      <c r="G10" s="10" t="s">
        <v>35</v>
      </c>
      <c r="H10" s="10" t="s">
        <v>36</v>
      </c>
      <c r="I10" s="10" t="s">
        <v>195</v>
      </c>
      <c r="J10" s="171" t="s">
        <v>3160</v>
      </c>
      <c r="K10" s="644" t="s">
        <v>364</v>
      </c>
      <c r="L10" s="644"/>
      <c r="M10" s="644"/>
      <c r="N10" s="644"/>
      <c r="O10" s="645" t="s">
        <v>3281</v>
      </c>
      <c r="P10" s="652" t="s">
        <v>3133</v>
      </c>
      <c r="Q10" s="171" t="s">
        <v>3282</v>
      </c>
      <c r="R10" s="6" t="s">
        <v>35</v>
      </c>
      <c r="S10" s="6" t="s">
        <v>38</v>
      </c>
      <c r="T10" s="6" t="s">
        <v>196</v>
      </c>
      <c r="U10" s="6" t="s">
        <v>1548</v>
      </c>
    </row>
    <row r="11" spans="1:21" s="7" customFormat="1" ht="57.6" x14ac:dyDescent="0.3">
      <c r="A11" s="28" t="s">
        <v>3283</v>
      </c>
      <c r="B11" s="174" t="s">
        <v>3260</v>
      </c>
      <c r="C11" s="44" t="s">
        <v>3261</v>
      </c>
      <c r="D11" s="158" t="s">
        <v>122</v>
      </c>
      <c r="E11" s="100" t="s">
        <v>3153</v>
      </c>
      <c r="F11" s="42" t="s">
        <v>3284</v>
      </c>
      <c r="G11" s="10" t="s">
        <v>35</v>
      </c>
      <c r="H11" s="10" t="s">
        <v>36</v>
      </c>
      <c r="I11" s="10" t="s">
        <v>195</v>
      </c>
      <c r="J11" s="171" t="s">
        <v>3285</v>
      </c>
      <c r="K11" s="644" t="s">
        <v>364</v>
      </c>
      <c r="L11" s="644"/>
      <c r="M11" s="644"/>
      <c r="N11" s="644" t="s">
        <v>364</v>
      </c>
      <c r="O11" s="645" t="s">
        <v>3142</v>
      </c>
      <c r="P11" s="652" t="s">
        <v>3133</v>
      </c>
      <c r="Q11" s="171" t="s">
        <v>3166</v>
      </c>
      <c r="R11" s="6" t="s">
        <v>35</v>
      </c>
      <c r="S11" s="6" t="s">
        <v>38</v>
      </c>
      <c r="T11" s="6" t="s">
        <v>196</v>
      </c>
      <c r="U11" s="6" t="s">
        <v>2036</v>
      </c>
    </row>
    <row r="12" spans="1:21" s="7" customFormat="1" ht="52.5" customHeight="1" x14ac:dyDescent="0.3">
      <c r="A12" s="28" t="s">
        <v>3286</v>
      </c>
      <c r="B12" s="174" t="s">
        <v>3260</v>
      </c>
      <c r="C12" s="44" t="s">
        <v>3261</v>
      </c>
      <c r="D12" s="158" t="s">
        <v>122</v>
      </c>
      <c r="E12" s="100" t="s">
        <v>3153</v>
      </c>
      <c r="F12" s="42" t="s">
        <v>3287</v>
      </c>
      <c r="G12" s="10" t="s">
        <v>35</v>
      </c>
      <c r="H12" s="10" t="s">
        <v>36</v>
      </c>
      <c r="I12" s="10" t="s">
        <v>195</v>
      </c>
      <c r="J12" s="656" t="s">
        <v>3169</v>
      </c>
      <c r="K12" s="644"/>
      <c r="L12" s="644"/>
      <c r="M12" s="644"/>
      <c r="N12" s="644" t="s">
        <v>364</v>
      </c>
      <c r="O12" s="645" t="s">
        <v>3132</v>
      </c>
      <c r="P12" s="652" t="s">
        <v>3133</v>
      </c>
      <c r="Q12" s="171" t="s">
        <v>3170</v>
      </c>
      <c r="R12" s="6" t="s">
        <v>35</v>
      </c>
      <c r="S12" s="6" t="s">
        <v>38</v>
      </c>
      <c r="T12" s="6" t="s">
        <v>196</v>
      </c>
      <c r="U12" s="6" t="s">
        <v>1548</v>
      </c>
    </row>
    <row r="13" spans="1:21" s="7" customFormat="1" ht="57.75" customHeight="1" x14ac:dyDescent="0.3">
      <c r="A13" s="28" t="s">
        <v>3288</v>
      </c>
      <c r="B13" s="174" t="s">
        <v>3260</v>
      </c>
      <c r="C13" s="44" t="s">
        <v>3261</v>
      </c>
      <c r="D13" s="158" t="s">
        <v>122</v>
      </c>
      <c r="E13" s="100" t="s">
        <v>3289</v>
      </c>
      <c r="F13" s="42" t="s">
        <v>3290</v>
      </c>
      <c r="G13" s="10" t="s">
        <v>35</v>
      </c>
      <c r="H13" s="10" t="s">
        <v>36</v>
      </c>
      <c r="I13" s="10" t="s">
        <v>195</v>
      </c>
      <c r="J13" s="171" t="s">
        <v>3291</v>
      </c>
      <c r="K13" s="644" t="s">
        <v>364</v>
      </c>
      <c r="L13" s="644"/>
      <c r="M13" s="644"/>
      <c r="N13" s="644" t="s">
        <v>364</v>
      </c>
      <c r="O13" s="645" t="s">
        <v>3142</v>
      </c>
      <c r="P13" s="652" t="s">
        <v>3133</v>
      </c>
      <c r="Q13" s="171" t="s">
        <v>3292</v>
      </c>
      <c r="R13" s="6" t="s">
        <v>35</v>
      </c>
      <c r="S13" s="6" t="s">
        <v>38</v>
      </c>
      <c r="T13" s="6" t="s">
        <v>196</v>
      </c>
      <c r="U13" s="6" t="s">
        <v>1548</v>
      </c>
    </row>
    <row r="14" spans="1:21" s="7" customFormat="1" ht="43.2" x14ac:dyDescent="0.3">
      <c r="A14" s="28" t="s">
        <v>3293</v>
      </c>
      <c r="B14" s="174" t="s">
        <v>3260</v>
      </c>
      <c r="C14" s="44" t="s">
        <v>3261</v>
      </c>
      <c r="D14" s="158" t="s">
        <v>122</v>
      </c>
      <c r="E14" s="100" t="s">
        <v>3289</v>
      </c>
      <c r="F14" s="42" t="s">
        <v>3294</v>
      </c>
      <c r="G14" s="10" t="s">
        <v>35</v>
      </c>
      <c r="H14" s="10" t="s">
        <v>36</v>
      </c>
      <c r="I14" s="10" t="s">
        <v>195</v>
      </c>
      <c r="J14" s="171" t="s">
        <v>3295</v>
      </c>
      <c r="K14" s="644"/>
      <c r="L14" s="644"/>
      <c r="M14" s="644"/>
      <c r="N14" s="644" t="s">
        <v>364</v>
      </c>
      <c r="O14" s="645" t="s">
        <v>3132</v>
      </c>
      <c r="P14" s="652" t="s">
        <v>3133</v>
      </c>
      <c r="Q14" s="171" t="s">
        <v>3296</v>
      </c>
      <c r="R14" s="6" t="s">
        <v>35</v>
      </c>
      <c r="S14" s="6" t="s">
        <v>38</v>
      </c>
      <c r="T14" s="6" t="s">
        <v>196</v>
      </c>
      <c r="U14" s="6" t="s">
        <v>1548</v>
      </c>
    </row>
    <row r="15" spans="1:21" s="7" customFormat="1" ht="43.2" x14ac:dyDescent="0.3">
      <c r="A15" s="28" t="s">
        <v>3297</v>
      </c>
      <c r="B15" s="174" t="s">
        <v>3260</v>
      </c>
      <c r="C15" s="44" t="s">
        <v>3261</v>
      </c>
      <c r="D15" s="158" t="s">
        <v>122</v>
      </c>
      <c r="E15" s="100" t="s">
        <v>3172</v>
      </c>
      <c r="F15" s="42" t="s">
        <v>3298</v>
      </c>
      <c r="G15" s="10" t="s">
        <v>35</v>
      </c>
      <c r="H15" s="10" t="s">
        <v>36</v>
      </c>
      <c r="I15" s="10" t="s">
        <v>195</v>
      </c>
      <c r="J15" s="171" t="s">
        <v>3174</v>
      </c>
      <c r="K15" s="644"/>
      <c r="L15" s="644"/>
      <c r="M15" s="644"/>
      <c r="N15" s="644" t="s">
        <v>364</v>
      </c>
      <c r="O15" s="645" t="s">
        <v>3142</v>
      </c>
      <c r="P15" s="652" t="s">
        <v>3133</v>
      </c>
      <c r="Q15" s="171"/>
      <c r="R15" s="6" t="s">
        <v>35</v>
      </c>
      <c r="S15" s="6" t="s">
        <v>38</v>
      </c>
      <c r="T15" s="6" t="s">
        <v>196</v>
      </c>
      <c r="U15" s="6" t="s">
        <v>1548</v>
      </c>
    </row>
    <row r="16" spans="1:21" s="7" customFormat="1" ht="43.2" x14ac:dyDescent="0.3">
      <c r="A16" s="28" t="s">
        <v>3299</v>
      </c>
      <c r="B16" s="174" t="s">
        <v>3260</v>
      </c>
      <c r="C16" s="44" t="s">
        <v>3261</v>
      </c>
      <c r="D16" s="158" t="s">
        <v>122</v>
      </c>
      <c r="E16" s="100" t="s">
        <v>3172</v>
      </c>
      <c r="F16" s="42" t="s">
        <v>3177</v>
      </c>
      <c r="G16" s="10" t="s">
        <v>35</v>
      </c>
      <c r="H16" s="10" t="s">
        <v>36</v>
      </c>
      <c r="I16" s="10" t="s">
        <v>195</v>
      </c>
      <c r="J16" s="171" t="s">
        <v>3178</v>
      </c>
      <c r="K16" s="644"/>
      <c r="L16" s="644"/>
      <c r="M16" s="644"/>
      <c r="N16" s="644" t="s">
        <v>364</v>
      </c>
      <c r="O16" s="645" t="s">
        <v>3142</v>
      </c>
      <c r="P16" s="652" t="s">
        <v>3133</v>
      </c>
      <c r="Q16" s="171" t="s">
        <v>3300</v>
      </c>
      <c r="R16" s="6" t="s">
        <v>35</v>
      </c>
      <c r="S16" s="6" t="s">
        <v>38</v>
      </c>
      <c r="T16" s="6" t="s">
        <v>196</v>
      </c>
      <c r="U16" s="6" t="s">
        <v>1548</v>
      </c>
    </row>
    <row r="17" spans="1:21" s="7" customFormat="1" ht="43.2" x14ac:dyDescent="0.3">
      <c r="A17" s="28" t="s">
        <v>3301</v>
      </c>
      <c r="B17" s="174" t="s">
        <v>3260</v>
      </c>
      <c r="C17" s="44" t="s">
        <v>3261</v>
      </c>
      <c r="D17" s="158" t="s">
        <v>122</v>
      </c>
      <c r="E17" s="100" t="s">
        <v>3172</v>
      </c>
      <c r="F17" s="42" t="s">
        <v>3181</v>
      </c>
      <c r="G17" s="10" t="s">
        <v>35</v>
      </c>
      <c r="H17" s="10" t="s">
        <v>36</v>
      </c>
      <c r="I17" s="10" t="s">
        <v>195</v>
      </c>
      <c r="J17" s="171" t="s">
        <v>3182</v>
      </c>
      <c r="K17" s="644" t="s">
        <v>364</v>
      </c>
      <c r="L17" s="644"/>
      <c r="M17" s="644"/>
      <c r="N17" s="644"/>
      <c r="O17" s="645" t="s">
        <v>3161</v>
      </c>
      <c r="P17" s="652" t="s">
        <v>3133</v>
      </c>
      <c r="Q17" s="171"/>
      <c r="R17" s="6" t="s">
        <v>35</v>
      </c>
      <c r="S17" s="6" t="s">
        <v>38</v>
      </c>
      <c r="T17" s="6" t="s">
        <v>196</v>
      </c>
      <c r="U17" s="6" t="s">
        <v>2036</v>
      </c>
    </row>
    <row r="18" spans="1:21" s="7" customFormat="1" ht="43.2" x14ac:dyDescent="0.3">
      <c r="A18" s="28" t="s">
        <v>3302</v>
      </c>
      <c r="B18" s="174" t="s">
        <v>3260</v>
      </c>
      <c r="C18" s="44" t="s">
        <v>3261</v>
      </c>
      <c r="D18" s="158" t="s">
        <v>122</v>
      </c>
      <c r="E18" s="100" t="s">
        <v>3172</v>
      </c>
      <c r="F18" s="42" t="s">
        <v>3303</v>
      </c>
      <c r="G18" s="10" t="s">
        <v>35</v>
      </c>
      <c r="H18" s="10" t="s">
        <v>36</v>
      </c>
      <c r="I18" s="10" t="s">
        <v>195</v>
      </c>
      <c r="J18" s="171" t="s">
        <v>3304</v>
      </c>
      <c r="K18" s="644"/>
      <c r="L18" s="644"/>
      <c r="M18" s="644"/>
      <c r="N18" s="644" t="s">
        <v>364</v>
      </c>
      <c r="O18" s="645" t="s">
        <v>3142</v>
      </c>
      <c r="P18" s="652" t="s">
        <v>3133</v>
      </c>
      <c r="Q18" s="171" t="s">
        <v>3305</v>
      </c>
      <c r="R18" s="6" t="s">
        <v>35</v>
      </c>
      <c r="S18" s="6" t="s">
        <v>38</v>
      </c>
      <c r="T18" s="6" t="s">
        <v>196</v>
      </c>
      <c r="U18" s="6" t="s">
        <v>1548</v>
      </c>
    </row>
    <row r="19" spans="1:21" s="7" customFormat="1" ht="28.8" x14ac:dyDescent="0.3">
      <c r="A19" s="28" t="s">
        <v>3306</v>
      </c>
      <c r="B19" s="174" t="s">
        <v>3260</v>
      </c>
      <c r="C19" s="44" t="s">
        <v>3261</v>
      </c>
      <c r="D19" s="158" t="s">
        <v>122</v>
      </c>
      <c r="E19" s="100" t="s">
        <v>3172</v>
      </c>
      <c r="F19" s="42" t="s">
        <v>3307</v>
      </c>
      <c r="G19" s="10" t="s">
        <v>35</v>
      </c>
      <c r="H19" s="10" t="s">
        <v>36</v>
      </c>
      <c r="I19" s="10" t="s">
        <v>195</v>
      </c>
      <c r="J19" s="171" t="s">
        <v>3308</v>
      </c>
      <c r="K19" s="644" t="s">
        <v>364</v>
      </c>
      <c r="L19" s="644"/>
      <c r="M19" s="644"/>
      <c r="N19" s="644"/>
      <c r="O19" s="645" t="s">
        <v>3161</v>
      </c>
      <c r="P19" s="652" t="s">
        <v>3133</v>
      </c>
      <c r="Q19" s="171" t="s">
        <v>3309</v>
      </c>
      <c r="R19" s="6" t="s">
        <v>35</v>
      </c>
      <c r="S19" s="6" t="s">
        <v>38</v>
      </c>
      <c r="T19" s="6" t="s">
        <v>196</v>
      </c>
      <c r="U19" s="6" t="s">
        <v>1548</v>
      </c>
    </row>
    <row r="20" spans="1:21" s="7" customFormat="1" ht="43.2" x14ac:dyDescent="0.3">
      <c r="A20" s="28" t="s">
        <v>3310</v>
      </c>
      <c r="B20" s="174" t="s">
        <v>3260</v>
      </c>
      <c r="C20" s="44" t="s">
        <v>3261</v>
      </c>
      <c r="D20" s="158" t="s">
        <v>138</v>
      </c>
      <c r="E20" s="100" t="s">
        <v>3311</v>
      </c>
      <c r="F20" s="42" t="s">
        <v>3312</v>
      </c>
      <c r="G20" s="10" t="s">
        <v>35</v>
      </c>
      <c r="H20" s="10" t="s">
        <v>36</v>
      </c>
      <c r="I20" s="10" t="s">
        <v>195</v>
      </c>
      <c r="J20" s="659" t="s">
        <v>3313</v>
      </c>
      <c r="K20" s="644" t="s">
        <v>364</v>
      </c>
      <c r="L20" s="644"/>
      <c r="M20" s="644"/>
      <c r="N20" s="644"/>
      <c r="O20" s="645" t="s">
        <v>3161</v>
      </c>
      <c r="P20" s="652" t="s">
        <v>360</v>
      </c>
      <c r="Q20" s="659" t="s">
        <v>3314</v>
      </c>
      <c r="R20" s="6" t="s">
        <v>35</v>
      </c>
      <c r="S20" s="6" t="s">
        <v>38</v>
      </c>
      <c r="T20" s="6" t="s">
        <v>196</v>
      </c>
      <c r="U20" s="6" t="s">
        <v>1548</v>
      </c>
    </row>
    <row r="21" spans="1:21" s="7" customFormat="1" ht="86.4" x14ac:dyDescent="0.3">
      <c r="A21" s="28" t="s">
        <v>3315</v>
      </c>
      <c r="B21" s="174" t="s">
        <v>3260</v>
      </c>
      <c r="C21" s="44" t="s">
        <v>3261</v>
      </c>
      <c r="D21" s="158" t="s">
        <v>138</v>
      </c>
      <c r="E21" s="100" t="s">
        <v>3311</v>
      </c>
      <c r="F21" s="42" t="s">
        <v>3250</v>
      </c>
      <c r="G21" s="10" t="s">
        <v>35</v>
      </c>
      <c r="H21" s="10" t="s">
        <v>36</v>
      </c>
      <c r="I21" s="10" t="s">
        <v>195</v>
      </c>
      <c r="J21" s="659" t="s">
        <v>3316</v>
      </c>
      <c r="K21" s="644" t="s">
        <v>364</v>
      </c>
      <c r="L21" s="644"/>
      <c r="M21" s="644"/>
      <c r="N21" s="644"/>
      <c r="O21" s="645" t="s">
        <v>3252</v>
      </c>
      <c r="P21" s="652" t="s">
        <v>360</v>
      </c>
      <c r="Q21" s="659" t="s">
        <v>3317</v>
      </c>
      <c r="R21" s="6" t="s">
        <v>35</v>
      </c>
      <c r="S21" s="6" t="s">
        <v>38</v>
      </c>
      <c r="T21" s="6" t="s">
        <v>196</v>
      </c>
      <c r="U21" s="6" t="s">
        <v>1548</v>
      </c>
    </row>
    <row r="22" spans="1:21" s="7" customFormat="1" ht="28.8" x14ac:dyDescent="0.3">
      <c r="A22" s="28" t="s">
        <v>3318</v>
      </c>
      <c r="B22" s="174" t="s">
        <v>3260</v>
      </c>
      <c r="C22" s="44" t="s">
        <v>3261</v>
      </c>
      <c r="D22" s="158" t="s">
        <v>122</v>
      </c>
      <c r="E22" s="100" t="s">
        <v>3319</v>
      </c>
      <c r="F22" s="42" t="s">
        <v>3320</v>
      </c>
      <c r="G22" s="10" t="s">
        <v>26</v>
      </c>
      <c r="H22" s="10" t="s">
        <v>31</v>
      </c>
      <c r="I22" s="10" t="s">
        <v>195</v>
      </c>
      <c r="J22" s="171" t="s">
        <v>3321</v>
      </c>
      <c r="K22" s="644"/>
      <c r="L22" s="644"/>
      <c r="M22" s="644" t="s">
        <v>364</v>
      </c>
      <c r="N22" s="644" t="s">
        <v>364</v>
      </c>
      <c r="O22" s="645" t="s">
        <v>3142</v>
      </c>
      <c r="P22" s="652" t="s">
        <v>3133</v>
      </c>
      <c r="Q22" s="659" t="s">
        <v>3322</v>
      </c>
      <c r="R22" s="6" t="s">
        <v>3323</v>
      </c>
      <c r="S22" s="6" t="s">
        <v>36</v>
      </c>
      <c r="T22" s="6" t="s">
        <v>196</v>
      </c>
      <c r="U22" s="6" t="s">
        <v>1548</v>
      </c>
    </row>
    <row r="23" spans="1:21" s="7" customFormat="1" ht="43.2" x14ac:dyDescent="0.3">
      <c r="A23" s="28" t="s">
        <v>3324</v>
      </c>
      <c r="B23" s="174" t="s">
        <v>3260</v>
      </c>
      <c r="C23" s="44" t="s">
        <v>3261</v>
      </c>
      <c r="D23" s="158" t="s">
        <v>122</v>
      </c>
      <c r="E23" s="100" t="s">
        <v>3325</v>
      </c>
      <c r="F23" s="42" t="s">
        <v>3326</v>
      </c>
      <c r="G23" s="10" t="s">
        <v>26</v>
      </c>
      <c r="H23" s="10" t="s">
        <v>31</v>
      </c>
      <c r="I23" s="10" t="s">
        <v>195</v>
      </c>
      <c r="J23" s="171" t="s">
        <v>3327</v>
      </c>
      <c r="K23" s="644" t="s">
        <v>364</v>
      </c>
      <c r="L23" s="644"/>
      <c r="M23" s="644"/>
      <c r="N23" s="644" t="s">
        <v>364</v>
      </c>
      <c r="O23" s="645" t="s">
        <v>3142</v>
      </c>
      <c r="P23" s="652" t="s">
        <v>360</v>
      </c>
      <c r="Q23" s="659" t="s">
        <v>3328</v>
      </c>
      <c r="R23" s="6" t="s">
        <v>3323</v>
      </c>
      <c r="S23" s="6" t="s">
        <v>31</v>
      </c>
      <c r="T23" s="6" t="s">
        <v>195</v>
      </c>
      <c r="U23" s="6" t="s">
        <v>1548</v>
      </c>
    </row>
    <row r="24" spans="1:21" s="7" customFormat="1" ht="28.8" x14ac:dyDescent="0.3">
      <c r="A24" s="28" t="s">
        <v>3329</v>
      </c>
      <c r="B24" s="174" t="s">
        <v>3260</v>
      </c>
      <c r="C24" s="44" t="s">
        <v>3261</v>
      </c>
      <c r="D24" s="158" t="s">
        <v>122</v>
      </c>
      <c r="E24" s="100" t="s">
        <v>3330</v>
      </c>
      <c r="F24" s="42" t="s">
        <v>3331</v>
      </c>
      <c r="G24" s="10" t="s">
        <v>26</v>
      </c>
      <c r="H24" s="10" t="s">
        <v>31</v>
      </c>
      <c r="I24" s="10" t="s">
        <v>195</v>
      </c>
      <c r="J24" s="171" t="s">
        <v>3332</v>
      </c>
      <c r="K24" s="644" t="s">
        <v>364</v>
      </c>
      <c r="L24" s="644"/>
      <c r="M24" s="644"/>
      <c r="N24" s="644" t="s">
        <v>2680</v>
      </c>
      <c r="O24" s="645" t="s">
        <v>3161</v>
      </c>
      <c r="P24" s="652" t="s">
        <v>360</v>
      </c>
      <c r="Q24" s="659" t="s">
        <v>3333</v>
      </c>
      <c r="R24" s="6" t="s">
        <v>26</v>
      </c>
      <c r="S24" s="6" t="s">
        <v>31</v>
      </c>
      <c r="T24" s="6" t="s">
        <v>195</v>
      </c>
      <c r="U24" s="6" t="s">
        <v>1548</v>
      </c>
    </row>
    <row r="25" spans="1:21" s="7" customFormat="1" ht="28.8" x14ac:dyDescent="0.3">
      <c r="A25" s="28" t="s">
        <v>3334</v>
      </c>
      <c r="B25" s="174" t="s">
        <v>3260</v>
      </c>
      <c r="C25" s="44" t="s">
        <v>3261</v>
      </c>
      <c r="D25" s="158" t="s">
        <v>138</v>
      </c>
      <c r="E25" s="100" t="s">
        <v>3335</v>
      </c>
      <c r="F25" s="42" t="s">
        <v>3336</v>
      </c>
      <c r="G25" s="10" t="s">
        <v>63</v>
      </c>
      <c r="H25" s="10" t="s">
        <v>31</v>
      </c>
      <c r="I25" s="10" t="s">
        <v>196</v>
      </c>
      <c r="J25" s="171" t="s">
        <v>3337</v>
      </c>
      <c r="K25" s="644" t="s">
        <v>364</v>
      </c>
      <c r="L25" s="644"/>
      <c r="M25" s="644"/>
      <c r="N25" s="644"/>
      <c r="O25" s="645" t="s">
        <v>3161</v>
      </c>
      <c r="P25" s="652" t="s">
        <v>360</v>
      </c>
      <c r="Q25" s="659" t="s">
        <v>3338</v>
      </c>
      <c r="R25" s="6" t="s">
        <v>63</v>
      </c>
      <c r="S25" s="6" t="s">
        <v>31</v>
      </c>
      <c r="T25" s="6" t="s">
        <v>196</v>
      </c>
      <c r="U25" s="6" t="s">
        <v>1548</v>
      </c>
    </row>
    <row r="26" spans="1:21" s="7" customFormat="1" ht="50.25" customHeight="1" x14ac:dyDescent="0.3">
      <c r="A26" s="28" t="s">
        <v>3339</v>
      </c>
      <c r="B26" s="174" t="s">
        <v>3260</v>
      </c>
      <c r="C26" s="44" t="s">
        <v>3261</v>
      </c>
      <c r="D26" s="158" t="s">
        <v>122</v>
      </c>
      <c r="E26" s="100" t="s">
        <v>132</v>
      </c>
      <c r="F26" s="42" t="s">
        <v>3340</v>
      </c>
      <c r="G26" s="10" t="s">
        <v>63</v>
      </c>
      <c r="H26" s="10" t="s">
        <v>31</v>
      </c>
      <c r="I26" s="10" t="s">
        <v>196</v>
      </c>
      <c r="J26" s="171" t="s">
        <v>3341</v>
      </c>
      <c r="K26" s="644"/>
      <c r="L26" s="644"/>
      <c r="M26" s="644"/>
      <c r="N26" s="644" t="s">
        <v>364</v>
      </c>
      <c r="O26" s="645" t="s">
        <v>3142</v>
      </c>
      <c r="P26" s="652" t="s">
        <v>360</v>
      </c>
      <c r="Q26" s="659" t="s">
        <v>3342</v>
      </c>
      <c r="R26" s="6" t="s">
        <v>63</v>
      </c>
      <c r="S26" s="6" t="s">
        <v>36</v>
      </c>
      <c r="T26" s="6" t="s">
        <v>196</v>
      </c>
      <c r="U26" s="6" t="s">
        <v>1548</v>
      </c>
    </row>
    <row r="27" spans="1:21" s="7" customFormat="1" ht="37.5" customHeight="1" x14ac:dyDescent="0.3">
      <c r="A27" s="28" t="s">
        <v>3343</v>
      </c>
      <c r="B27" s="174" t="s">
        <v>3260</v>
      </c>
      <c r="C27" s="44" t="s">
        <v>3261</v>
      </c>
      <c r="D27" s="158" t="s">
        <v>122</v>
      </c>
      <c r="E27" s="100" t="s">
        <v>3344</v>
      </c>
      <c r="F27" s="42" t="s">
        <v>3345</v>
      </c>
      <c r="G27" s="10" t="s">
        <v>26</v>
      </c>
      <c r="H27" s="10" t="s">
        <v>31</v>
      </c>
      <c r="I27" s="10" t="s">
        <v>195</v>
      </c>
      <c r="J27" s="171" t="s">
        <v>3346</v>
      </c>
      <c r="K27" s="644" t="s">
        <v>364</v>
      </c>
      <c r="L27" s="644"/>
      <c r="M27" s="644"/>
      <c r="N27" s="644" t="s">
        <v>364</v>
      </c>
      <c r="O27" s="645" t="s">
        <v>3132</v>
      </c>
      <c r="P27" s="652" t="s">
        <v>360</v>
      </c>
      <c r="Q27" s="659" t="s">
        <v>3347</v>
      </c>
      <c r="R27" s="6" t="s">
        <v>3323</v>
      </c>
      <c r="S27" s="6" t="s">
        <v>36</v>
      </c>
      <c r="T27" s="6" t="s">
        <v>196</v>
      </c>
      <c r="U27" s="6" t="s">
        <v>1548</v>
      </c>
    </row>
    <row r="28" spans="1:21" s="7" customFormat="1" x14ac:dyDescent="0.3">
      <c r="A28" s="28"/>
      <c r="B28" s="32"/>
      <c r="C28" s="44"/>
      <c r="D28" s="158"/>
      <c r="E28" s="100"/>
      <c r="F28" s="42"/>
      <c r="G28" s="10"/>
      <c r="H28" s="10"/>
      <c r="I28" s="10"/>
      <c r="J28" s="171"/>
      <c r="K28" s="644"/>
      <c r="L28" s="644"/>
      <c r="M28" s="644"/>
      <c r="N28" s="644"/>
      <c r="O28" s="645"/>
      <c r="P28" s="657"/>
      <c r="Q28" s="659"/>
      <c r="R28" s="644"/>
      <c r="S28" s="644"/>
      <c r="T28" s="644"/>
      <c r="U28" s="644"/>
    </row>
    <row r="29" spans="1:21" s="7" customFormat="1" x14ac:dyDescent="0.3">
      <c r="A29" s="28"/>
      <c r="B29" s="32"/>
      <c r="C29" s="44"/>
      <c r="D29" s="158"/>
      <c r="E29" s="100"/>
      <c r="F29" s="42"/>
      <c r="G29" s="10"/>
      <c r="H29" s="10"/>
      <c r="I29" s="10"/>
      <c r="J29" s="171"/>
      <c r="K29" s="644"/>
      <c r="L29" s="644"/>
      <c r="M29" s="644"/>
      <c r="N29" s="644"/>
      <c r="O29" s="645"/>
      <c r="P29" s="657"/>
      <c r="Q29" s="659"/>
      <c r="R29" s="644"/>
      <c r="S29" s="644"/>
      <c r="T29" s="644"/>
      <c r="U29" s="644"/>
    </row>
    <row r="30" spans="1:21" s="7" customFormat="1" ht="28.8" x14ac:dyDescent="0.3">
      <c r="A30" s="28"/>
      <c r="B30" s="32"/>
      <c r="C30" s="44"/>
      <c r="D30" s="158"/>
      <c r="E30" s="100"/>
      <c r="F30" s="42"/>
      <c r="G30" s="10"/>
      <c r="H30" s="10"/>
      <c r="I30" s="10"/>
      <c r="J30" s="171" t="s">
        <v>3254</v>
      </c>
      <c r="K30" s="644"/>
      <c r="L30" s="644"/>
      <c r="M30" s="644"/>
      <c r="N30" s="644"/>
      <c r="O30" s="645"/>
      <c r="P30" s="657"/>
      <c r="Q30" s="659"/>
      <c r="R30" s="644"/>
      <c r="S30" s="644"/>
      <c r="T30" s="644"/>
      <c r="U30" s="644"/>
    </row>
    <row r="31" spans="1:21" s="7" customFormat="1" x14ac:dyDescent="0.3">
      <c r="A31" s="28"/>
      <c r="B31" s="32"/>
      <c r="C31" s="44"/>
      <c r="D31" s="158"/>
      <c r="E31" s="100"/>
      <c r="F31" s="42"/>
      <c r="G31" s="10"/>
      <c r="H31" s="10"/>
      <c r="I31" s="10"/>
      <c r="J31" s="171"/>
      <c r="K31" s="644"/>
      <c r="L31" s="644"/>
      <c r="M31" s="644"/>
      <c r="N31" s="644"/>
      <c r="O31" s="644"/>
      <c r="P31" s="657"/>
      <c r="Q31" s="659"/>
      <c r="R31" s="644"/>
      <c r="S31" s="644"/>
      <c r="T31" s="644"/>
      <c r="U31" s="644"/>
    </row>
    <row r="32" spans="1:21" s="7" customFormat="1" x14ac:dyDescent="0.3">
      <c r="A32" s="28"/>
      <c r="B32" s="32"/>
      <c r="C32" s="44"/>
      <c r="D32" s="158"/>
      <c r="E32" s="100"/>
      <c r="F32" s="42"/>
      <c r="G32" s="10"/>
      <c r="H32" s="10"/>
      <c r="I32" s="10"/>
      <c r="J32" s="171" t="s">
        <v>3255</v>
      </c>
      <c r="K32" s="644"/>
      <c r="L32" s="644"/>
      <c r="M32" s="644"/>
      <c r="N32" s="644"/>
      <c r="O32" s="644"/>
      <c r="P32" s="657"/>
      <c r="Q32" s="659"/>
      <c r="R32" s="644"/>
      <c r="S32" s="644"/>
      <c r="T32" s="644"/>
      <c r="U32" s="644"/>
    </row>
    <row r="33" spans="1:21" s="7" customFormat="1" x14ac:dyDescent="0.3">
      <c r="A33" s="28"/>
      <c r="B33" s="32"/>
      <c r="C33" s="44"/>
      <c r="D33" s="158"/>
      <c r="E33" s="100"/>
      <c r="F33" s="42"/>
      <c r="G33" s="10"/>
      <c r="H33" s="10"/>
      <c r="I33" s="10"/>
      <c r="J33" s="11" t="s">
        <v>3256</v>
      </c>
      <c r="K33" s="644"/>
      <c r="L33" s="644"/>
      <c r="M33" s="644"/>
      <c r="N33" s="644"/>
      <c r="O33" s="644"/>
      <c r="P33" s="658"/>
      <c r="Q33" s="659"/>
      <c r="R33" s="644"/>
      <c r="S33" s="644"/>
      <c r="T33" s="644"/>
      <c r="U33" s="644"/>
    </row>
    <row r="34" spans="1:21" s="7" customFormat="1" ht="28.8" x14ac:dyDescent="0.3">
      <c r="A34" s="28"/>
      <c r="B34" s="32"/>
      <c r="C34" s="44"/>
      <c r="D34" s="158"/>
      <c r="E34" s="100"/>
      <c r="F34" s="42"/>
      <c r="G34" s="10"/>
      <c r="H34" s="10"/>
      <c r="I34" s="10"/>
      <c r="J34" s="11" t="s">
        <v>3257</v>
      </c>
      <c r="K34" s="644"/>
      <c r="L34" s="644"/>
      <c r="M34" s="644"/>
      <c r="N34" s="644"/>
      <c r="O34" s="644"/>
      <c r="P34" s="644"/>
      <c r="Q34" s="659"/>
      <c r="R34" s="644"/>
      <c r="S34" s="644"/>
      <c r="T34" s="644"/>
      <c r="U34" s="644"/>
    </row>
    <row r="35" spans="1:21" s="7" customFormat="1" x14ac:dyDescent="0.3">
      <c r="A35" s="28"/>
      <c r="B35" s="32"/>
      <c r="C35" s="44"/>
      <c r="D35" s="158"/>
      <c r="E35" s="100"/>
      <c r="F35" s="42"/>
      <c r="G35" s="10"/>
      <c r="H35" s="10"/>
      <c r="I35" s="10"/>
      <c r="J35" s="11" t="s">
        <v>3258</v>
      </c>
      <c r="K35" s="644"/>
      <c r="L35" s="644"/>
      <c r="M35" s="644"/>
      <c r="N35" s="644"/>
      <c r="O35" s="644"/>
      <c r="P35" s="644"/>
      <c r="Q35" s="659"/>
      <c r="R35" s="644"/>
      <c r="S35" s="644"/>
      <c r="T35" s="644"/>
      <c r="U35" s="644"/>
    </row>
    <row r="36" spans="1:21" s="7" customFormat="1" x14ac:dyDescent="0.3">
      <c r="A36" s="28"/>
      <c r="B36" s="32"/>
      <c r="C36" s="44"/>
      <c r="D36" s="158"/>
      <c r="E36" s="100"/>
      <c r="F36" s="42"/>
      <c r="G36" s="10"/>
      <c r="H36" s="10"/>
      <c r="I36" s="10"/>
      <c r="J36" s="171"/>
      <c r="K36" s="644"/>
      <c r="L36" s="644"/>
      <c r="M36" s="644"/>
      <c r="N36" s="644"/>
      <c r="O36" s="644"/>
      <c r="P36" s="644"/>
      <c r="Q36" s="659"/>
      <c r="R36" s="644"/>
      <c r="S36" s="644"/>
      <c r="T36" s="644"/>
      <c r="U36" s="644"/>
    </row>
    <row r="37" spans="1:21" s="7" customFormat="1" x14ac:dyDescent="0.3">
      <c r="A37" s="28"/>
      <c r="B37" s="32"/>
      <c r="C37" s="44"/>
      <c r="D37" s="158"/>
      <c r="E37" s="100"/>
      <c r="F37" s="42"/>
      <c r="G37" s="10"/>
      <c r="H37" s="10"/>
      <c r="I37" s="10"/>
      <c r="J37" s="171"/>
      <c r="K37" s="644"/>
      <c r="L37" s="644"/>
      <c r="M37" s="644"/>
      <c r="N37" s="644"/>
      <c r="O37" s="644"/>
      <c r="P37" s="644"/>
      <c r="Q37" s="659"/>
      <c r="R37" s="644"/>
      <c r="S37" s="644"/>
      <c r="T37" s="644"/>
      <c r="U37" s="644"/>
    </row>
    <row r="38" spans="1:21" s="7" customFormat="1" x14ac:dyDescent="0.3">
      <c r="A38" s="28"/>
      <c r="B38" s="32"/>
      <c r="C38" s="44"/>
      <c r="D38" s="158"/>
      <c r="E38" s="100"/>
      <c r="F38" s="42"/>
      <c r="G38" s="10"/>
      <c r="H38" s="10"/>
      <c r="I38" s="10"/>
      <c r="J38" s="171"/>
      <c r="K38" s="644"/>
      <c r="L38" s="644"/>
      <c r="M38" s="644"/>
      <c r="N38" s="644"/>
      <c r="O38" s="644"/>
      <c r="P38" s="644"/>
      <c r="Q38" s="659"/>
      <c r="R38" s="644"/>
      <c r="S38" s="644"/>
      <c r="T38" s="644"/>
      <c r="U38" s="644"/>
    </row>
    <row r="39" spans="1:21" s="7" customFormat="1" x14ac:dyDescent="0.3">
      <c r="A39" s="28"/>
      <c r="B39" s="32"/>
      <c r="C39" s="44"/>
      <c r="D39" s="158"/>
      <c r="E39" s="100"/>
      <c r="F39" s="42"/>
      <c r="G39" s="10"/>
      <c r="H39" s="10"/>
      <c r="I39" s="10"/>
      <c r="J39" s="171"/>
      <c r="K39" s="644"/>
      <c r="L39" s="644"/>
      <c r="M39" s="644"/>
      <c r="N39" s="644"/>
      <c r="O39" s="644"/>
      <c r="P39" s="644"/>
      <c r="Q39" s="659"/>
      <c r="R39" s="644"/>
      <c r="S39" s="644"/>
      <c r="T39" s="644"/>
      <c r="U39" s="644"/>
    </row>
    <row r="40" spans="1:21" s="7" customFormat="1" x14ac:dyDescent="0.3">
      <c r="A40" s="28"/>
      <c r="B40" s="32"/>
      <c r="C40" s="44"/>
      <c r="D40" s="158"/>
      <c r="E40" s="100"/>
      <c r="F40" s="42"/>
      <c r="G40" s="10"/>
      <c r="H40" s="10"/>
      <c r="I40" s="10"/>
      <c r="J40" s="171"/>
      <c r="K40" s="644"/>
      <c r="L40" s="644"/>
      <c r="M40" s="644"/>
      <c r="N40" s="644"/>
      <c r="O40" s="644"/>
      <c r="P40" s="644"/>
      <c r="Q40" s="659"/>
      <c r="R40" s="644"/>
      <c r="S40" s="644"/>
      <c r="T40" s="644"/>
      <c r="U40" s="644"/>
    </row>
    <row r="41" spans="1:21" s="13" customFormat="1" x14ac:dyDescent="0.3">
      <c r="A41" s="28"/>
      <c r="B41" s="32"/>
      <c r="C41" s="44"/>
      <c r="D41" s="158"/>
      <c r="E41" s="100"/>
      <c r="F41" s="42"/>
      <c r="G41" s="10"/>
      <c r="H41" s="10"/>
      <c r="I41" s="10"/>
      <c r="J41" s="11"/>
      <c r="K41" s="10"/>
      <c r="L41" s="10"/>
      <c r="M41" s="10"/>
      <c r="N41" s="10"/>
      <c r="O41" s="9"/>
      <c r="P41" s="9"/>
      <c r="Q41" s="659"/>
      <c r="R41" s="9"/>
      <c r="S41" s="9"/>
      <c r="T41" s="9"/>
      <c r="U41" s="9"/>
    </row>
    <row r="42" spans="1:21" s="13" customFormat="1" x14ac:dyDescent="0.3">
      <c r="A42" s="28"/>
      <c r="B42" s="32"/>
      <c r="C42" s="44"/>
      <c r="D42" s="158"/>
      <c r="E42" s="100"/>
      <c r="F42" s="42"/>
      <c r="G42" s="10"/>
      <c r="H42" s="10"/>
      <c r="I42" s="10"/>
      <c r="J42" s="11"/>
      <c r="K42" s="10"/>
      <c r="L42" s="10"/>
      <c r="M42" s="10"/>
      <c r="N42" s="10"/>
      <c r="O42" s="9"/>
      <c r="P42" s="9"/>
      <c r="Q42" s="659"/>
      <c r="R42" s="9"/>
      <c r="S42" s="9"/>
      <c r="T42" s="9"/>
      <c r="U42" s="9"/>
    </row>
    <row r="43" spans="1:21" s="13" customFormat="1" x14ac:dyDescent="0.3">
      <c r="A43" s="28"/>
      <c r="B43" s="32"/>
      <c r="C43" s="44"/>
      <c r="D43" s="158"/>
      <c r="E43" s="100"/>
      <c r="F43" s="42"/>
      <c r="G43" s="10"/>
      <c r="H43" s="10"/>
      <c r="I43" s="10"/>
      <c r="J43" s="11"/>
      <c r="K43" s="10"/>
      <c r="L43" s="10"/>
      <c r="M43" s="10"/>
      <c r="N43" s="10"/>
      <c r="O43" s="9"/>
      <c r="P43" s="9"/>
      <c r="Q43" s="659"/>
      <c r="R43" s="9"/>
      <c r="S43" s="9"/>
      <c r="T43" s="9"/>
      <c r="U43" s="9"/>
    </row>
    <row r="44" spans="1:21" s="13" customFormat="1" x14ac:dyDescent="0.3">
      <c r="A44" s="28"/>
      <c r="B44" s="32"/>
      <c r="C44" s="44"/>
      <c r="D44" s="158"/>
      <c r="E44" s="100"/>
      <c r="F44" s="42"/>
      <c r="G44" s="10"/>
      <c r="H44" s="10"/>
      <c r="I44" s="10"/>
      <c r="J44" s="20"/>
      <c r="K44" s="10"/>
      <c r="L44" s="10"/>
      <c r="M44" s="10"/>
      <c r="N44" s="10"/>
      <c r="O44" s="9"/>
      <c r="P44" s="9"/>
      <c r="Q44" s="659"/>
      <c r="R44" s="9"/>
      <c r="S44" s="9"/>
      <c r="T44" s="9"/>
      <c r="U44" s="9"/>
    </row>
    <row r="45" spans="1:21" s="13" customFormat="1" x14ac:dyDescent="0.3">
      <c r="A45" s="28"/>
      <c r="B45" s="32"/>
      <c r="C45" s="44"/>
      <c r="D45" s="158"/>
      <c r="E45" s="100"/>
      <c r="F45" s="42"/>
      <c r="G45" s="10"/>
      <c r="H45" s="10"/>
      <c r="I45" s="10"/>
      <c r="J45" s="11"/>
      <c r="K45" s="10"/>
      <c r="L45" s="10"/>
      <c r="M45" s="10"/>
      <c r="N45" s="10"/>
      <c r="O45" s="9"/>
      <c r="P45" s="9"/>
      <c r="Q45" s="659"/>
      <c r="R45" s="9"/>
      <c r="S45" s="9"/>
      <c r="T45" s="9"/>
      <c r="U45" s="9"/>
    </row>
    <row r="46" spans="1:21" s="13" customFormat="1" x14ac:dyDescent="0.3">
      <c r="A46" s="28"/>
      <c r="B46" s="32"/>
      <c r="C46" s="44"/>
      <c r="D46" s="158"/>
      <c r="E46" s="100"/>
      <c r="F46" s="42"/>
      <c r="G46" s="10"/>
      <c r="H46" s="10"/>
      <c r="I46" s="10"/>
      <c r="J46" s="11"/>
      <c r="K46" s="10"/>
      <c r="L46" s="10"/>
      <c r="M46" s="10"/>
      <c r="N46" s="10"/>
      <c r="O46" s="9"/>
      <c r="P46" s="9"/>
      <c r="Q46" s="659"/>
      <c r="R46" s="9"/>
      <c r="S46" s="9"/>
      <c r="T46" s="9"/>
      <c r="U46" s="9"/>
    </row>
    <row r="47" spans="1:21" s="13" customFormat="1" x14ac:dyDescent="0.3">
      <c r="A47" s="28"/>
      <c r="B47" s="32"/>
      <c r="C47" s="44"/>
      <c r="D47" s="158"/>
      <c r="E47" s="100"/>
      <c r="F47" s="42"/>
      <c r="G47" s="10"/>
      <c r="H47" s="10"/>
      <c r="I47" s="10"/>
      <c r="J47" s="11"/>
      <c r="K47" s="10"/>
      <c r="L47" s="10"/>
      <c r="M47" s="10"/>
      <c r="N47" s="10"/>
      <c r="O47" s="9"/>
      <c r="P47" s="9"/>
      <c r="Q47" s="659"/>
      <c r="R47" s="9"/>
      <c r="S47" s="9"/>
      <c r="T47" s="9"/>
      <c r="U47" s="9"/>
    </row>
    <row r="48" spans="1:21" s="13" customFormat="1" x14ac:dyDescent="0.3">
      <c r="A48" s="28"/>
      <c r="B48" s="32"/>
      <c r="C48" s="44"/>
      <c r="D48" s="158"/>
      <c r="E48" s="100"/>
      <c r="F48" s="42"/>
      <c r="G48" s="10"/>
      <c r="H48" s="10"/>
      <c r="I48" s="10"/>
      <c r="J48" s="9"/>
      <c r="K48" s="10"/>
      <c r="L48" s="10"/>
      <c r="M48" s="10"/>
      <c r="N48" s="10"/>
      <c r="O48" s="9"/>
      <c r="P48" s="9"/>
      <c r="Q48" s="659"/>
      <c r="R48" s="9"/>
      <c r="S48" s="9"/>
      <c r="T48" s="9"/>
      <c r="U48" s="9"/>
    </row>
    <row r="49" spans="1:21" s="13" customFormat="1" x14ac:dyDescent="0.3">
      <c r="A49" s="28"/>
      <c r="B49" s="32"/>
      <c r="C49" s="44"/>
      <c r="D49" s="158"/>
      <c r="E49" s="100"/>
      <c r="F49" s="42"/>
      <c r="G49" s="10"/>
      <c r="H49" s="10"/>
      <c r="I49" s="10"/>
      <c r="J49" s="11"/>
      <c r="K49" s="10"/>
      <c r="L49" s="10"/>
      <c r="M49" s="10"/>
      <c r="N49" s="10"/>
      <c r="O49" s="9"/>
      <c r="P49" s="9"/>
      <c r="Q49" s="659"/>
      <c r="R49" s="9"/>
      <c r="S49" s="9"/>
      <c r="T49" s="9"/>
      <c r="U49" s="9"/>
    </row>
    <row r="50" spans="1:21" s="13" customFormat="1" x14ac:dyDescent="0.3">
      <c r="A50" s="28"/>
      <c r="B50" s="32"/>
      <c r="C50" s="44"/>
      <c r="D50" s="158"/>
      <c r="E50" s="100"/>
      <c r="F50" s="42"/>
      <c r="G50" s="10"/>
      <c r="H50" s="10"/>
      <c r="I50" s="10"/>
      <c r="J50" s="11"/>
      <c r="K50" s="10"/>
      <c r="L50" s="10"/>
      <c r="M50" s="10"/>
      <c r="N50" s="10"/>
      <c r="O50" s="9"/>
      <c r="P50" s="9"/>
      <c r="Q50" s="659"/>
      <c r="R50" s="9"/>
      <c r="S50" s="9"/>
      <c r="T50" s="9"/>
      <c r="U50" s="9"/>
    </row>
    <row r="51" spans="1:21" s="13" customFormat="1" x14ac:dyDescent="0.3">
      <c r="A51" s="28"/>
      <c r="B51" s="32"/>
      <c r="C51" s="44"/>
      <c r="D51" s="158"/>
      <c r="E51" s="100"/>
      <c r="F51" s="42"/>
      <c r="G51" s="10"/>
      <c r="H51" s="10"/>
      <c r="I51" s="10"/>
      <c r="J51" s="11"/>
      <c r="K51" s="10"/>
      <c r="L51" s="10"/>
      <c r="M51" s="10"/>
      <c r="N51" s="10"/>
      <c r="O51" s="9"/>
      <c r="P51" s="9"/>
      <c r="Q51" s="659"/>
      <c r="R51" s="9"/>
      <c r="S51" s="9"/>
      <c r="T51" s="9"/>
      <c r="U51" s="9"/>
    </row>
    <row r="52" spans="1:21" s="13" customFormat="1" x14ac:dyDescent="0.3">
      <c r="A52" s="28"/>
      <c r="B52" s="32"/>
      <c r="C52" s="44"/>
      <c r="D52" s="158"/>
      <c r="E52" s="100"/>
      <c r="F52" s="42"/>
      <c r="G52" s="10"/>
      <c r="H52" s="10"/>
      <c r="I52" s="10"/>
      <c r="J52" s="11"/>
      <c r="K52" s="10"/>
      <c r="L52" s="10"/>
      <c r="M52" s="10"/>
      <c r="N52" s="10"/>
      <c r="O52" s="9"/>
      <c r="P52" s="9"/>
      <c r="Q52" s="659"/>
      <c r="R52" s="9"/>
      <c r="S52" s="9"/>
      <c r="T52" s="9"/>
      <c r="U52" s="9"/>
    </row>
    <row r="53" spans="1:21" s="13" customFormat="1" x14ac:dyDescent="0.3">
      <c r="A53" s="28"/>
      <c r="B53" s="32"/>
      <c r="C53" s="44"/>
      <c r="D53" s="158"/>
      <c r="E53" s="100"/>
      <c r="F53" s="42"/>
      <c r="G53" s="10"/>
      <c r="H53" s="10"/>
      <c r="I53" s="10"/>
      <c r="J53" s="11"/>
      <c r="K53" s="10"/>
      <c r="L53" s="10"/>
      <c r="M53" s="10"/>
      <c r="N53" s="10"/>
      <c r="O53" s="9"/>
      <c r="P53" s="9"/>
      <c r="Q53" s="659"/>
      <c r="R53" s="9"/>
      <c r="S53" s="9"/>
      <c r="T53" s="9"/>
      <c r="U53" s="9"/>
    </row>
    <row r="54" spans="1:21" s="13" customFormat="1" x14ac:dyDescent="0.3">
      <c r="A54" s="28"/>
      <c r="B54" s="32"/>
      <c r="C54" s="44"/>
      <c r="D54" s="158"/>
      <c r="E54" s="100"/>
      <c r="F54" s="42"/>
      <c r="G54" s="10"/>
      <c r="H54" s="10"/>
      <c r="I54" s="10"/>
      <c r="J54" s="11"/>
      <c r="K54" s="10"/>
      <c r="L54" s="10"/>
      <c r="M54" s="10"/>
      <c r="N54" s="10"/>
      <c r="O54" s="9"/>
      <c r="P54" s="9"/>
      <c r="Q54" s="659"/>
      <c r="R54" s="9"/>
      <c r="S54" s="9"/>
      <c r="T54" s="9"/>
      <c r="U54" s="9"/>
    </row>
    <row r="55" spans="1:21" s="13" customFormat="1" x14ac:dyDescent="0.3">
      <c r="A55" s="28"/>
      <c r="B55" s="32"/>
      <c r="C55" s="44"/>
      <c r="D55" s="158"/>
      <c r="E55" s="100"/>
      <c r="F55" s="42"/>
      <c r="G55" s="10"/>
      <c r="H55" s="10"/>
      <c r="I55" s="10"/>
      <c r="J55" s="11"/>
      <c r="K55" s="10"/>
      <c r="L55" s="10"/>
      <c r="M55" s="10"/>
      <c r="N55" s="10"/>
      <c r="O55" s="9"/>
      <c r="P55" s="9"/>
      <c r="Q55" s="659"/>
      <c r="R55" s="9"/>
      <c r="S55" s="9"/>
      <c r="T55" s="9"/>
      <c r="U55" s="9"/>
    </row>
    <row r="56" spans="1:21" s="13" customFormat="1" x14ac:dyDescent="0.3">
      <c r="A56" s="28"/>
      <c r="B56" s="32"/>
      <c r="C56" s="44"/>
      <c r="D56" s="158"/>
      <c r="E56" s="100"/>
      <c r="F56" s="42"/>
      <c r="G56" s="10"/>
      <c r="H56" s="10"/>
      <c r="I56" s="10"/>
      <c r="J56" s="11"/>
      <c r="K56" s="10"/>
      <c r="L56" s="10"/>
      <c r="M56" s="10"/>
      <c r="N56" s="10"/>
      <c r="O56" s="9"/>
      <c r="P56" s="9"/>
      <c r="Q56" s="659"/>
      <c r="R56" s="9"/>
      <c r="S56" s="9"/>
      <c r="T56" s="9"/>
      <c r="U56" s="9"/>
    </row>
    <row r="57" spans="1:21" s="16" customFormat="1" x14ac:dyDescent="0.3">
      <c r="A57" s="28"/>
      <c r="B57" s="32"/>
      <c r="C57" s="44"/>
      <c r="D57" s="158"/>
      <c r="E57" s="100"/>
      <c r="F57" s="42"/>
      <c r="G57" s="10"/>
      <c r="H57" s="10"/>
      <c r="I57" s="10"/>
      <c r="J57" s="9"/>
      <c r="K57" s="10"/>
      <c r="L57" s="10"/>
      <c r="M57" s="10"/>
      <c r="N57" s="10"/>
      <c r="O57" s="9"/>
      <c r="P57" s="9"/>
      <c r="Q57" s="659"/>
      <c r="R57" s="9"/>
      <c r="S57" s="9"/>
      <c r="T57" s="9"/>
      <c r="U57" s="9"/>
    </row>
    <row r="58" spans="1:21" x14ac:dyDescent="0.3">
      <c r="A58" s="28"/>
      <c r="B58" s="32"/>
      <c r="C58" s="44"/>
      <c r="D58" s="158"/>
      <c r="E58" s="100"/>
      <c r="F58" s="42"/>
      <c r="G58" s="10"/>
      <c r="H58" s="10"/>
      <c r="I58" s="10"/>
      <c r="J58" s="11"/>
      <c r="K58" s="10"/>
      <c r="L58" s="10"/>
      <c r="M58" s="10"/>
      <c r="N58" s="10"/>
      <c r="O58" s="9"/>
      <c r="P58" s="9"/>
      <c r="Q58" s="659"/>
      <c r="R58" s="660"/>
      <c r="S58" s="660"/>
      <c r="T58" s="660"/>
      <c r="U58" s="660"/>
    </row>
    <row r="59" spans="1:21" x14ac:dyDescent="0.3">
      <c r="A59" s="28"/>
      <c r="B59" s="32"/>
      <c r="C59" s="44"/>
      <c r="D59" s="158"/>
      <c r="E59" s="100"/>
      <c r="F59" s="42"/>
      <c r="G59" s="10"/>
      <c r="H59" s="10"/>
      <c r="I59" s="10"/>
      <c r="J59" s="11"/>
      <c r="K59" s="10"/>
      <c r="L59" s="10"/>
      <c r="M59" s="10"/>
      <c r="N59" s="10"/>
      <c r="O59" s="9"/>
      <c r="P59" s="9"/>
      <c r="Q59" s="659"/>
      <c r="R59" s="660"/>
      <c r="S59" s="660"/>
      <c r="T59" s="660"/>
      <c r="U59" s="660"/>
    </row>
    <row r="60" spans="1:21" x14ac:dyDescent="0.3">
      <c r="A60" s="28"/>
      <c r="B60" s="32"/>
      <c r="C60" s="44"/>
      <c r="D60" s="158"/>
      <c r="E60" s="100"/>
      <c r="F60" s="42"/>
      <c r="G60" s="10"/>
      <c r="H60" s="10"/>
      <c r="I60" s="10"/>
      <c r="J60" s="11"/>
      <c r="K60" s="10"/>
      <c r="L60" s="10"/>
      <c r="M60" s="10"/>
      <c r="N60" s="10"/>
      <c r="O60" s="9"/>
      <c r="P60" s="9"/>
      <c r="Q60" s="659"/>
      <c r="R60" s="660"/>
      <c r="S60" s="660"/>
      <c r="T60" s="660"/>
      <c r="U60" s="660"/>
    </row>
    <row r="61" spans="1:21" x14ac:dyDescent="0.3">
      <c r="A61" s="28"/>
      <c r="B61" s="32"/>
      <c r="C61" s="44"/>
      <c r="D61" s="158"/>
      <c r="E61" s="100"/>
      <c r="F61" s="42"/>
      <c r="G61" s="10"/>
      <c r="H61" s="10"/>
      <c r="I61" s="10"/>
      <c r="J61" s="11"/>
      <c r="K61" s="10"/>
      <c r="L61" s="10"/>
      <c r="M61" s="10"/>
      <c r="N61" s="10"/>
      <c r="O61" s="9"/>
      <c r="P61" s="9"/>
      <c r="Q61" s="659"/>
      <c r="R61" s="660"/>
      <c r="S61" s="660"/>
      <c r="T61" s="660"/>
      <c r="U61" s="660"/>
    </row>
    <row r="62" spans="1:21" x14ac:dyDescent="0.3">
      <c r="A62" s="28"/>
      <c r="B62" s="32"/>
      <c r="C62" s="44"/>
      <c r="D62" s="158"/>
      <c r="E62" s="100"/>
      <c r="F62" s="42"/>
      <c r="G62" s="10"/>
      <c r="H62" s="10"/>
      <c r="I62" s="10"/>
      <c r="J62" s="11"/>
      <c r="K62" s="10"/>
      <c r="L62" s="10"/>
      <c r="M62" s="10"/>
      <c r="N62" s="10"/>
      <c r="O62" s="9"/>
      <c r="P62" s="9"/>
      <c r="Q62" s="9"/>
      <c r="R62" s="660"/>
      <c r="S62" s="660"/>
      <c r="T62" s="660"/>
      <c r="U62" s="660"/>
    </row>
    <row r="63" spans="1:21" x14ac:dyDescent="0.3">
      <c r="K63" s="112"/>
      <c r="L63" s="112"/>
      <c r="M63" s="112"/>
      <c r="N63" s="112"/>
    </row>
  </sheetData>
  <mergeCells count="13">
    <mergeCell ref="F1:F3"/>
    <mergeCell ref="A1:A3"/>
    <mergeCell ref="B1:B3"/>
    <mergeCell ref="C1:C3"/>
    <mergeCell ref="D1:D3"/>
    <mergeCell ref="E1:E3"/>
    <mergeCell ref="R1:T1"/>
    <mergeCell ref="G1:I1"/>
    <mergeCell ref="J1:J3"/>
    <mergeCell ref="K1:N1"/>
    <mergeCell ref="O1:O3"/>
    <mergeCell ref="P1:P3"/>
    <mergeCell ref="Q1:Q3"/>
  </mergeCells>
  <dataValidations count="2">
    <dataValidation type="list" showInputMessage="1" showErrorMessage="1" sqref="WVM41:WVM56 WLQ41:WLQ56 WBU41:WBU56 VRY41:VRY56 VIC41:VIC56 UYG41:UYG56 UOK41:UOK56 UEO41:UEO56 TUS41:TUS56 TKW41:TKW56 TBA41:TBA56 SRE41:SRE56 SHI41:SHI56 RXM41:RXM56 RNQ41:RNQ56 RDU41:RDU56 QTY41:QTY56 QKC41:QKC56 QAG41:QAG56 PQK41:PQK56 PGO41:PGO56 OWS41:OWS56 OMW41:OMW56 ODA41:ODA56 NTE41:NTE56 NJI41:NJI56 MZM41:MZM56 MPQ41:MPQ56 MFU41:MFU56 LVY41:LVY56 LMC41:LMC56 LCG41:LCG56 KSK41:KSK56 KIO41:KIO56 JYS41:JYS56 JOW41:JOW56 JFA41:JFA56 IVE41:IVE56 ILI41:ILI56 IBM41:IBM56 HRQ41:HRQ56 HHU41:HHU56 GXY41:GXY56 GOC41:GOC56 GEG41:GEG56 FUK41:FUK56 FKO41:FKO56 FAS41:FAS56 EQW41:EQW56 EHA41:EHA56 DXE41:DXE56 DNI41:DNI56 DDM41:DDM56 CTQ41:CTQ56 CJU41:CJU56 BZY41:BZY56 BQC41:BQC56 BGG41:BGG56 AWK41:AWK56 AMO41:AMO56 ACS41:ACS56 SW41:SW56 JA41:JA56 WVR41:WVR56 WLV41:WLV56 WBZ41:WBZ56 VSD41:VSD56 VIH41:VIH56 UYL41:UYL56 UOP41:UOP56 UET41:UET56 TUX41:TUX56 TLB41:TLB56 TBF41:TBF56 SRJ41:SRJ56 SHN41:SHN56 RXR41:RXR56 RNV41:RNV56 RDZ41:RDZ56 QUD41:QUD56 QKH41:QKH56 QAL41:QAL56 PQP41:PQP56 PGT41:PGT56 OWX41:OWX56 ONB41:ONB56 ODF41:ODF56 NTJ41:NTJ56 NJN41:NJN56 MZR41:MZR56 MPV41:MPV56 MFZ41:MFZ56 LWD41:LWD56 LMH41:LMH56 LCL41:LCL56 KSP41:KSP56 KIT41:KIT56 JYX41:JYX56 JPB41:JPB56 JFF41:JFF56 IVJ41:IVJ56 ILN41:ILN56 IBR41:IBR56 HRV41:HRV56 HHZ41:HHZ56 GYD41:GYD56 GOH41:GOH56 GEL41:GEL56 FUP41:FUP56 FKT41:FKT56 FAX41:FAX56 ERB41:ERB56 EHF41:EHF56 DXJ41:DXJ56 DNN41:DNN56 DDR41:DDR56 CTV41:CTV56 CJZ41:CJZ56 CAD41:CAD56 BQH41:BQH56 BGL41:BGL56 AWP41:AWP56 AMT41:AMT56 ACX41:ACX56 TB41:TB56 JF41:JF56 G41:G62 WLQ983080:WLQ983095 WBU983080:WBU983095 VRY983080:VRY983095 VIC983080:VIC983095 UYG983080:UYG983095 UOK983080:UOK983095 UEO983080:UEO983095 TUS983080:TUS983095 TKW983080:TKW983095 TBA983080:TBA983095 SRE983080:SRE983095 SHI983080:SHI983095 RXM983080:RXM983095 RNQ983080:RNQ983095 RDU983080:RDU983095 QTY983080:QTY983095 QKC983080:QKC983095 QAG983080:QAG983095 PQK983080:PQK983095 PGO983080:PGO983095 OWS983080:OWS983095 OMW983080:OMW983095 ODA983080:ODA983095 NTE983080:NTE983095 NJI983080:NJI983095 MZM983080:MZM983095 MPQ983080:MPQ983095 MFU983080:MFU983095 LVY983080:LVY983095 LMC983080:LMC983095 LCG983080:LCG983095 KSK983080:KSK983095 KIO983080:KIO983095 JYS983080:JYS983095 JOW983080:JOW983095 JFA983080:JFA983095 IVE983080:IVE983095 ILI983080:ILI983095 IBM983080:IBM983095 HRQ983080:HRQ983095 HHU983080:HHU983095 GXY983080:GXY983095 GOC983080:GOC983095 GEG983080:GEG983095 FUK983080:FUK983095 FKO983080:FKO983095 FAS983080:FAS983095 EQW983080:EQW983095 EHA983080:EHA983095 DXE983080:DXE983095 DNI983080:DNI983095 DDM983080:DDM983095 CTQ983080:CTQ983095 CJU983080:CJU983095 BZY983080:BZY983095 BQC983080:BQC983095 BGG983080:BGG983095 AWK983080:AWK983095 AMO983080:AMO983095 ACS983080:ACS983095 SW983080:SW983095 JA983080:JA983095 G983080:G983095 WVM917544:WVM917559 WLQ917544:WLQ917559 WBU917544:WBU917559 VRY917544:VRY917559 VIC917544:VIC917559 UYG917544:UYG917559 UOK917544:UOK917559 UEO917544:UEO917559 TUS917544:TUS917559 TKW917544:TKW917559 TBA917544:TBA917559 SRE917544:SRE917559 SHI917544:SHI917559 RXM917544:RXM917559 RNQ917544:RNQ917559 RDU917544:RDU917559 QTY917544:QTY917559 QKC917544:QKC917559 QAG917544:QAG917559 PQK917544:PQK917559 PGO917544:PGO917559 OWS917544:OWS917559 OMW917544:OMW917559 ODA917544:ODA917559 NTE917544:NTE917559 NJI917544:NJI917559 MZM917544:MZM917559 MPQ917544:MPQ917559 MFU917544:MFU917559 LVY917544:LVY917559 LMC917544:LMC917559 LCG917544:LCG917559 KSK917544:KSK917559 KIO917544:KIO917559 JYS917544:JYS917559 JOW917544:JOW917559 JFA917544:JFA917559 IVE917544:IVE917559 ILI917544:ILI917559 IBM917544:IBM917559 HRQ917544:HRQ917559 HHU917544:HHU917559 GXY917544:GXY917559 GOC917544:GOC917559 GEG917544:GEG917559 FUK917544:FUK917559 FKO917544:FKO917559 FAS917544:FAS917559 EQW917544:EQW917559 EHA917544:EHA917559 DXE917544:DXE917559 DNI917544:DNI917559 DDM917544:DDM917559 CTQ917544:CTQ917559 CJU917544:CJU917559 BZY917544:BZY917559 BQC917544:BQC917559 BGG917544:BGG917559 AWK917544:AWK917559 AMO917544:AMO917559 ACS917544:ACS917559 SW917544:SW917559 JA917544:JA917559 G917544:G917559 WVM852008:WVM852023 WLQ852008:WLQ852023 WBU852008:WBU852023 VRY852008:VRY852023 VIC852008:VIC852023 UYG852008:UYG852023 UOK852008:UOK852023 UEO852008:UEO852023 TUS852008:TUS852023 TKW852008:TKW852023 TBA852008:TBA852023 SRE852008:SRE852023 SHI852008:SHI852023 RXM852008:RXM852023 RNQ852008:RNQ852023 RDU852008:RDU852023 QTY852008:QTY852023 QKC852008:QKC852023 QAG852008:QAG852023 PQK852008:PQK852023 PGO852008:PGO852023 OWS852008:OWS852023 OMW852008:OMW852023 ODA852008:ODA852023 NTE852008:NTE852023 NJI852008:NJI852023 MZM852008:MZM852023 MPQ852008:MPQ852023 MFU852008:MFU852023 LVY852008:LVY852023 LMC852008:LMC852023 LCG852008:LCG852023 KSK852008:KSK852023 KIO852008:KIO852023 JYS852008:JYS852023 JOW852008:JOW852023 JFA852008:JFA852023 IVE852008:IVE852023 ILI852008:ILI852023 IBM852008:IBM852023 HRQ852008:HRQ852023 HHU852008:HHU852023 GXY852008:GXY852023 GOC852008:GOC852023 GEG852008:GEG852023 FUK852008:FUK852023 FKO852008:FKO852023 FAS852008:FAS852023 EQW852008:EQW852023 EHA852008:EHA852023 DXE852008:DXE852023 DNI852008:DNI852023 DDM852008:DDM852023 CTQ852008:CTQ852023 CJU852008:CJU852023 BZY852008:BZY852023 BQC852008:BQC852023 BGG852008:BGG852023 AWK852008:AWK852023 AMO852008:AMO852023 ACS852008:ACS852023 SW852008:SW852023 JA852008:JA852023 G852008:G852023 WVM786472:WVM786487 WLQ786472:WLQ786487 WBU786472:WBU786487 VRY786472:VRY786487 VIC786472:VIC786487 UYG786472:UYG786487 UOK786472:UOK786487 UEO786472:UEO786487 TUS786472:TUS786487 TKW786472:TKW786487 TBA786472:TBA786487 SRE786472:SRE786487 SHI786472:SHI786487 RXM786472:RXM786487 RNQ786472:RNQ786487 RDU786472:RDU786487 QTY786472:QTY786487 QKC786472:QKC786487 QAG786472:QAG786487 PQK786472:PQK786487 PGO786472:PGO786487 OWS786472:OWS786487 OMW786472:OMW786487 ODA786472:ODA786487 NTE786472:NTE786487 NJI786472:NJI786487 MZM786472:MZM786487 MPQ786472:MPQ786487 MFU786472:MFU786487 LVY786472:LVY786487 LMC786472:LMC786487 LCG786472:LCG786487 KSK786472:KSK786487 KIO786472:KIO786487 JYS786472:JYS786487 JOW786472:JOW786487 JFA786472:JFA786487 IVE786472:IVE786487 ILI786472:ILI786487 IBM786472:IBM786487 HRQ786472:HRQ786487 HHU786472:HHU786487 GXY786472:GXY786487 GOC786472:GOC786487 GEG786472:GEG786487 FUK786472:FUK786487 FKO786472:FKO786487 FAS786472:FAS786487 EQW786472:EQW786487 EHA786472:EHA786487 DXE786472:DXE786487 DNI786472:DNI786487 DDM786472:DDM786487 CTQ786472:CTQ786487 CJU786472:CJU786487 BZY786472:BZY786487 BQC786472:BQC786487 BGG786472:BGG786487 AWK786472:AWK786487 AMO786472:AMO786487 ACS786472:ACS786487 SW786472:SW786487 JA786472:JA786487 G786472:G786487 WVM720936:WVM720951 WLQ720936:WLQ720951 WBU720936:WBU720951 VRY720936:VRY720951 VIC720936:VIC720951 UYG720936:UYG720951 UOK720936:UOK720951 UEO720936:UEO720951 TUS720936:TUS720951 TKW720936:TKW720951 TBA720936:TBA720951 SRE720936:SRE720951 SHI720936:SHI720951 RXM720936:RXM720951 RNQ720936:RNQ720951 RDU720936:RDU720951 QTY720936:QTY720951 QKC720936:QKC720951 QAG720936:QAG720951 PQK720936:PQK720951 PGO720936:PGO720951 OWS720936:OWS720951 OMW720936:OMW720951 ODA720936:ODA720951 NTE720936:NTE720951 NJI720936:NJI720951 MZM720936:MZM720951 MPQ720936:MPQ720951 MFU720936:MFU720951 LVY720936:LVY720951 LMC720936:LMC720951 LCG720936:LCG720951 KSK720936:KSK720951 KIO720936:KIO720951 JYS720936:JYS720951 JOW720936:JOW720951 JFA720936:JFA720951 IVE720936:IVE720951 ILI720936:ILI720951 IBM720936:IBM720951 HRQ720936:HRQ720951 HHU720936:HHU720951 GXY720936:GXY720951 GOC720936:GOC720951 GEG720936:GEG720951 FUK720936:FUK720951 FKO720936:FKO720951 FAS720936:FAS720951 EQW720936:EQW720951 EHA720936:EHA720951 DXE720936:DXE720951 DNI720936:DNI720951 DDM720936:DDM720951 CTQ720936:CTQ720951 CJU720936:CJU720951 BZY720936:BZY720951 BQC720936:BQC720951 BGG720936:BGG720951 AWK720936:AWK720951 AMO720936:AMO720951 ACS720936:ACS720951 SW720936:SW720951 JA720936:JA720951 G720936:G720951 WVM655400:WVM655415 WLQ655400:WLQ655415 WBU655400:WBU655415 VRY655400:VRY655415 VIC655400:VIC655415 UYG655400:UYG655415 UOK655400:UOK655415 UEO655400:UEO655415 TUS655400:TUS655415 TKW655400:TKW655415 TBA655400:TBA655415 SRE655400:SRE655415 SHI655400:SHI655415 RXM655400:RXM655415 RNQ655400:RNQ655415 RDU655400:RDU655415 QTY655400:QTY655415 QKC655400:QKC655415 QAG655400:QAG655415 PQK655400:PQK655415 PGO655400:PGO655415 OWS655400:OWS655415 OMW655400:OMW655415 ODA655400:ODA655415 NTE655400:NTE655415 NJI655400:NJI655415 MZM655400:MZM655415 MPQ655400:MPQ655415 MFU655400:MFU655415 LVY655400:LVY655415 LMC655400:LMC655415 LCG655400:LCG655415 KSK655400:KSK655415 KIO655400:KIO655415 JYS655400:JYS655415 JOW655400:JOW655415 JFA655400:JFA655415 IVE655400:IVE655415 ILI655400:ILI655415 IBM655400:IBM655415 HRQ655400:HRQ655415 HHU655400:HHU655415 GXY655400:GXY655415 GOC655400:GOC655415 GEG655400:GEG655415 FUK655400:FUK655415 FKO655400:FKO655415 FAS655400:FAS655415 EQW655400:EQW655415 EHA655400:EHA655415 DXE655400:DXE655415 DNI655400:DNI655415 DDM655400:DDM655415 CTQ655400:CTQ655415 CJU655400:CJU655415 BZY655400:BZY655415 BQC655400:BQC655415 BGG655400:BGG655415 AWK655400:AWK655415 AMO655400:AMO655415 ACS655400:ACS655415 SW655400:SW655415 JA655400:JA655415 G655400:G655415 WVM589864:WVM589879 WLQ589864:WLQ589879 WBU589864:WBU589879 VRY589864:VRY589879 VIC589864:VIC589879 UYG589864:UYG589879 UOK589864:UOK589879 UEO589864:UEO589879 TUS589864:TUS589879 TKW589864:TKW589879 TBA589864:TBA589879 SRE589864:SRE589879 SHI589864:SHI589879 RXM589864:RXM589879 RNQ589864:RNQ589879 RDU589864:RDU589879 QTY589864:QTY589879 QKC589864:QKC589879 QAG589864:QAG589879 PQK589864:PQK589879 PGO589864:PGO589879 OWS589864:OWS589879 OMW589864:OMW589879 ODA589864:ODA589879 NTE589864:NTE589879 NJI589864:NJI589879 MZM589864:MZM589879 MPQ589864:MPQ589879 MFU589864:MFU589879 LVY589864:LVY589879 LMC589864:LMC589879 LCG589864:LCG589879 KSK589864:KSK589879 KIO589864:KIO589879 JYS589864:JYS589879 JOW589864:JOW589879 JFA589864:JFA589879 IVE589864:IVE589879 ILI589864:ILI589879 IBM589864:IBM589879 HRQ589864:HRQ589879 HHU589864:HHU589879 GXY589864:GXY589879 GOC589864:GOC589879 GEG589864:GEG589879 FUK589864:FUK589879 FKO589864:FKO589879 FAS589864:FAS589879 EQW589864:EQW589879 EHA589864:EHA589879 DXE589864:DXE589879 DNI589864:DNI589879 DDM589864:DDM589879 CTQ589864:CTQ589879 CJU589864:CJU589879 BZY589864:BZY589879 BQC589864:BQC589879 BGG589864:BGG589879 AWK589864:AWK589879 AMO589864:AMO589879 ACS589864:ACS589879 SW589864:SW589879 JA589864:JA589879 G589864:G589879 WVM524328:WVM524343 WLQ524328:WLQ524343 WBU524328:WBU524343 VRY524328:VRY524343 VIC524328:VIC524343 UYG524328:UYG524343 UOK524328:UOK524343 UEO524328:UEO524343 TUS524328:TUS524343 TKW524328:TKW524343 TBA524328:TBA524343 SRE524328:SRE524343 SHI524328:SHI524343 RXM524328:RXM524343 RNQ524328:RNQ524343 RDU524328:RDU524343 QTY524328:QTY524343 QKC524328:QKC524343 QAG524328:QAG524343 PQK524328:PQK524343 PGO524328:PGO524343 OWS524328:OWS524343 OMW524328:OMW524343 ODA524328:ODA524343 NTE524328:NTE524343 NJI524328:NJI524343 MZM524328:MZM524343 MPQ524328:MPQ524343 MFU524328:MFU524343 LVY524328:LVY524343 LMC524328:LMC524343 LCG524328:LCG524343 KSK524328:KSK524343 KIO524328:KIO524343 JYS524328:JYS524343 JOW524328:JOW524343 JFA524328:JFA524343 IVE524328:IVE524343 ILI524328:ILI524343 IBM524328:IBM524343 HRQ524328:HRQ524343 HHU524328:HHU524343 GXY524328:GXY524343 GOC524328:GOC524343 GEG524328:GEG524343 FUK524328:FUK524343 FKO524328:FKO524343 FAS524328:FAS524343 EQW524328:EQW524343 EHA524328:EHA524343 DXE524328:DXE524343 DNI524328:DNI524343 DDM524328:DDM524343 CTQ524328:CTQ524343 CJU524328:CJU524343 BZY524328:BZY524343 BQC524328:BQC524343 BGG524328:BGG524343 AWK524328:AWK524343 AMO524328:AMO524343 ACS524328:ACS524343 SW524328:SW524343 JA524328:JA524343 G524328:G524343 WVM458792:WVM458807 WLQ458792:WLQ458807 WBU458792:WBU458807 VRY458792:VRY458807 VIC458792:VIC458807 UYG458792:UYG458807 UOK458792:UOK458807 UEO458792:UEO458807 TUS458792:TUS458807 TKW458792:TKW458807 TBA458792:TBA458807 SRE458792:SRE458807 SHI458792:SHI458807 RXM458792:RXM458807 RNQ458792:RNQ458807 RDU458792:RDU458807 QTY458792:QTY458807 QKC458792:QKC458807 QAG458792:QAG458807 PQK458792:PQK458807 PGO458792:PGO458807 OWS458792:OWS458807 OMW458792:OMW458807 ODA458792:ODA458807 NTE458792:NTE458807 NJI458792:NJI458807 MZM458792:MZM458807 MPQ458792:MPQ458807 MFU458792:MFU458807 LVY458792:LVY458807 LMC458792:LMC458807 LCG458792:LCG458807 KSK458792:KSK458807 KIO458792:KIO458807 JYS458792:JYS458807 JOW458792:JOW458807 JFA458792:JFA458807 IVE458792:IVE458807 ILI458792:ILI458807 IBM458792:IBM458807 HRQ458792:HRQ458807 HHU458792:HHU458807 GXY458792:GXY458807 GOC458792:GOC458807 GEG458792:GEG458807 FUK458792:FUK458807 FKO458792:FKO458807 FAS458792:FAS458807 EQW458792:EQW458807 EHA458792:EHA458807 DXE458792:DXE458807 DNI458792:DNI458807 DDM458792:DDM458807 CTQ458792:CTQ458807 CJU458792:CJU458807 BZY458792:BZY458807 BQC458792:BQC458807 BGG458792:BGG458807 AWK458792:AWK458807 AMO458792:AMO458807 ACS458792:ACS458807 SW458792:SW458807 JA458792:JA458807 G458792:G458807 WVM393256:WVM393271 WLQ393256:WLQ393271 WBU393256:WBU393271 VRY393256:VRY393271 VIC393256:VIC393271 UYG393256:UYG393271 UOK393256:UOK393271 UEO393256:UEO393271 TUS393256:TUS393271 TKW393256:TKW393271 TBA393256:TBA393271 SRE393256:SRE393271 SHI393256:SHI393271 RXM393256:RXM393271 RNQ393256:RNQ393271 RDU393256:RDU393271 QTY393256:QTY393271 QKC393256:QKC393271 QAG393256:QAG393271 PQK393256:PQK393271 PGO393256:PGO393271 OWS393256:OWS393271 OMW393256:OMW393271 ODA393256:ODA393271 NTE393256:NTE393271 NJI393256:NJI393271 MZM393256:MZM393271 MPQ393256:MPQ393271 MFU393256:MFU393271 LVY393256:LVY393271 LMC393256:LMC393271 LCG393256:LCG393271 KSK393256:KSK393271 KIO393256:KIO393271 JYS393256:JYS393271 JOW393256:JOW393271 JFA393256:JFA393271 IVE393256:IVE393271 ILI393256:ILI393271 IBM393256:IBM393271 HRQ393256:HRQ393271 HHU393256:HHU393271 GXY393256:GXY393271 GOC393256:GOC393271 GEG393256:GEG393271 FUK393256:FUK393271 FKO393256:FKO393271 FAS393256:FAS393271 EQW393256:EQW393271 EHA393256:EHA393271 DXE393256:DXE393271 DNI393256:DNI393271 DDM393256:DDM393271 CTQ393256:CTQ393271 CJU393256:CJU393271 BZY393256:BZY393271 BQC393256:BQC393271 BGG393256:BGG393271 AWK393256:AWK393271 AMO393256:AMO393271 ACS393256:ACS393271 SW393256:SW393271 JA393256:JA393271 G393256:G393271 WVM327720:WVM327735 WLQ327720:WLQ327735 WBU327720:WBU327735 VRY327720:VRY327735 VIC327720:VIC327735 UYG327720:UYG327735 UOK327720:UOK327735 UEO327720:UEO327735 TUS327720:TUS327735 TKW327720:TKW327735 TBA327720:TBA327735 SRE327720:SRE327735 SHI327720:SHI327735 RXM327720:RXM327735 RNQ327720:RNQ327735 RDU327720:RDU327735 QTY327720:QTY327735 QKC327720:QKC327735 QAG327720:QAG327735 PQK327720:PQK327735 PGO327720:PGO327735 OWS327720:OWS327735 OMW327720:OMW327735 ODA327720:ODA327735 NTE327720:NTE327735 NJI327720:NJI327735 MZM327720:MZM327735 MPQ327720:MPQ327735 MFU327720:MFU327735 LVY327720:LVY327735 LMC327720:LMC327735 LCG327720:LCG327735 KSK327720:KSK327735 KIO327720:KIO327735 JYS327720:JYS327735 JOW327720:JOW327735 JFA327720:JFA327735 IVE327720:IVE327735 ILI327720:ILI327735 IBM327720:IBM327735 HRQ327720:HRQ327735 HHU327720:HHU327735 GXY327720:GXY327735 GOC327720:GOC327735 GEG327720:GEG327735 FUK327720:FUK327735 FKO327720:FKO327735 FAS327720:FAS327735 EQW327720:EQW327735 EHA327720:EHA327735 DXE327720:DXE327735 DNI327720:DNI327735 DDM327720:DDM327735 CTQ327720:CTQ327735 CJU327720:CJU327735 BZY327720:BZY327735 BQC327720:BQC327735 BGG327720:BGG327735 AWK327720:AWK327735 AMO327720:AMO327735 ACS327720:ACS327735 SW327720:SW327735 JA327720:JA327735 G327720:G327735 WVM262184:WVM262199 WLQ262184:WLQ262199 WBU262184:WBU262199 VRY262184:VRY262199 VIC262184:VIC262199 UYG262184:UYG262199 UOK262184:UOK262199 UEO262184:UEO262199 TUS262184:TUS262199 TKW262184:TKW262199 TBA262184:TBA262199 SRE262184:SRE262199 SHI262184:SHI262199 RXM262184:RXM262199 RNQ262184:RNQ262199 RDU262184:RDU262199 QTY262184:QTY262199 QKC262184:QKC262199 QAG262184:QAG262199 PQK262184:PQK262199 PGO262184:PGO262199 OWS262184:OWS262199 OMW262184:OMW262199 ODA262184:ODA262199 NTE262184:NTE262199 NJI262184:NJI262199 MZM262184:MZM262199 MPQ262184:MPQ262199 MFU262184:MFU262199 LVY262184:LVY262199 LMC262184:LMC262199 LCG262184:LCG262199 KSK262184:KSK262199 KIO262184:KIO262199 JYS262184:JYS262199 JOW262184:JOW262199 JFA262184:JFA262199 IVE262184:IVE262199 ILI262184:ILI262199 IBM262184:IBM262199 HRQ262184:HRQ262199 HHU262184:HHU262199 GXY262184:GXY262199 GOC262184:GOC262199 GEG262184:GEG262199 FUK262184:FUK262199 FKO262184:FKO262199 FAS262184:FAS262199 EQW262184:EQW262199 EHA262184:EHA262199 DXE262184:DXE262199 DNI262184:DNI262199 DDM262184:DDM262199 CTQ262184:CTQ262199 CJU262184:CJU262199 BZY262184:BZY262199 BQC262184:BQC262199 BGG262184:BGG262199 AWK262184:AWK262199 AMO262184:AMO262199 ACS262184:ACS262199 SW262184:SW262199 JA262184:JA262199 G262184:G262199 WVM196648:WVM196663 WLQ196648:WLQ196663 WBU196648:WBU196663 VRY196648:VRY196663 VIC196648:VIC196663 UYG196648:UYG196663 UOK196648:UOK196663 UEO196648:UEO196663 TUS196648:TUS196663 TKW196648:TKW196663 TBA196648:TBA196663 SRE196648:SRE196663 SHI196648:SHI196663 RXM196648:RXM196663 RNQ196648:RNQ196663 RDU196648:RDU196663 QTY196648:QTY196663 QKC196648:QKC196663 QAG196648:QAG196663 PQK196648:PQK196663 PGO196648:PGO196663 OWS196648:OWS196663 OMW196648:OMW196663 ODA196648:ODA196663 NTE196648:NTE196663 NJI196648:NJI196663 MZM196648:MZM196663 MPQ196648:MPQ196663 MFU196648:MFU196663 LVY196648:LVY196663 LMC196648:LMC196663 LCG196648:LCG196663 KSK196648:KSK196663 KIO196648:KIO196663 JYS196648:JYS196663 JOW196648:JOW196663 JFA196648:JFA196663 IVE196648:IVE196663 ILI196648:ILI196663 IBM196648:IBM196663 HRQ196648:HRQ196663 HHU196648:HHU196663 GXY196648:GXY196663 GOC196648:GOC196663 GEG196648:GEG196663 FUK196648:FUK196663 FKO196648:FKO196663 FAS196648:FAS196663 EQW196648:EQW196663 EHA196648:EHA196663 DXE196648:DXE196663 DNI196648:DNI196663 DDM196648:DDM196663 CTQ196648:CTQ196663 CJU196648:CJU196663 BZY196648:BZY196663 BQC196648:BQC196663 BGG196648:BGG196663 AWK196648:AWK196663 AMO196648:AMO196663 ACS196648:ACS196663 SW196648:SW196663 JA196648:JA196663 G196648:G196663 WVM131112:WVM131127 WLQ131112:WLQ131127 WBU131112:WBU131127 VRY131112:VRY131127 VIC131112:VIC131127 UYG131112:UYG131127 UOK131112:UOK131127 UEO131112:UEO131127 TUS131112:TUS131127 TKW131112:TKW131127 TBA131112:TBA131127 SRE131112:SRE131127 SHI131112:SHI131127 RXM131112:RXM131127 RNQ131112:RNQ131127 RDU131112:RDU131127 QTY131112:QTY131127 QKC131112:QKC131127 QAG131112:QAG131127 PQK131112:PQK131127 PGO131112:PGO131127 OWS131112:OWS131127 OMW131112:OMW131127 ODA131112:ODA131127 NTE131112:NTE131127 NJI131112:NJI131127 MZM131112:MZM131127 MPQ131112:MPQ131127 MFU131112:MFU131127 LVY131112:LVY131127 LMC131112:LMC131127 LCG131112:LCG131127 KSK131112:KSK131127 KIO131112:KIO131127 JYS131112:JYS131127 JOW131112:JOW131127 JFA131112:JFA131127 IVE131112:IVE131127 ILI131112:ILI131127 IBM131112:IBM131127 HRQ131112:HRQ131127 HHU131112:HHU131127 GXY131112:GXY131127 GOC131112:GOC131127 GEG131112:GEG131127 FUK131112:FUK131127 FKO131112:FKO131127 FAS131112:FAS131127 EQW131112:EQW131127 EHA131112:EHA131127 DXE131112:DXE131127 DNI131112:DNI131127 DDM131112:DDM131127 CTQ131112:CTQ131127 CJU131112:CJU131127 BZY131112:BZY131127 BQC131112:BQC131127 BGG131112:BGG131127 AWK131112:AWK131127 AMO131112:AMO131127 ACS131112:ACS131127 SW131112:SW131127 JA131112:JA131127 G131112:G131127 WVM65576:WVM65591 WLQ65576:WLQ65591 WBU65576:WBU65591 VRY65576:VRY65591 VIC65576:VIC65591 UYG65576:UYG65591 UOK65576:UOK65591 UEO65576:UEO65591 TUS65576:TUS65591 TKW65576:TKW65591 TBA65576:TBA65591 SRE65576:SRE65591 SHI65576:SHI65591 RXM65576:RXM65591 RNQ65576:RNQ65591 RDU65576:RDU65591 QTY65576:QTY65591 QKC65576:QKC65591 QAG65576:QAG65591 PQK65576:PQK65591 PGO65576:PGO65591 OWS65576:OWS65591 OMW65576:OMW65591 ODA65576:ODA65591 NTE65576:NTE65591 NJI65576:NJI65591 MZM65576:MZM65591 MPQ65576:MPQ65591 MFU65576:MFU65591 LVY65576:LVY65591 LMC65576:LMC65591 LCG65576:LCG65591 KSK65576:KSK65591 KIO65576:KIO65591 JYS65576:JYS65591 JOW65576:JOW65591 JFA65576:JFA65591 IVE65576:IVE65591 ILI65576:ILI65591 IBM65576:IBM65591 HRQ65576:HRQ65591 HHU65576:HHU65591 GXY65576:GXY65591 GOC65576:GOC65591 GEG65576:GEG65591 FUK65576:FUK65591 FKO65576:FKO65591 FAS65576:FAS65591 EQW65576:EQW65591 EHA65576:EHA65591 DXE65576:DXE65591 DNI65576:DNI65591 DDM65576:DDM65591 CTQ65576:CTQ65591 CJU65576:CJU65591 BZY65576:BZY65591 BQC65576:BQC65591 BGG65576:BGG65591 AWK65576:AWK65591 AMO65576:AMO65591 ACS65576:ACS65591 SW65576:SW65591 JA65576:JA65591 G65576:G65591 WVM983080:WVM983095 WVR983080:WVR983095 WLV983080:WLV983095 WBZ983080:WBZ983095 VSD983080:VSD983095 VIH983080:VIH983095 UYL983080:UYL983095 UOP983080:UOP983095 UET983080:UET983095 TUX983080:TUX983095 TLB983080:TLB983095 TBF983080:TBF983095 SRJ983080:SRJ983095 SHN983080:SHN983095 RXR983080:RXR983095 RNV983080:RNV983095 RDZ983080:RDZ983095 QUD983080:QUD983095 QKH983080:QKH983095 QAL983080:QAL983095 PQP983080:PQP983095 PGT983080:PGT983095 OWX983080:OWX983095 ONB983080:ONB983095 ODF983080:ODF983095 NTJ983080:NTJ983095 NJN983080:NJN983095 MZR983080:MZR983095 MPV983080:MPV983095 MFZ983080:MFZ983095 LWD983080:LWD983095 LMH983080:LMH983095 LCL983080:LCL983095 KSP983080:KSP983095 KIT983080:KIT983095 JYX983080:JYX983095 JPB983080:JPB983095 JFF983080:JFF983095 IVJ983080:IVJ983095 ILN983080:ILN983095 IBR983080:IBR983095 HRV983080:HRV983095 HHZ983080:HHZ983095 GYD983080:GYD983095 GOH983080:GOH983095 GEL983080:GEL983095 FUP983080:FUP983095 FKT983080:FKT983095 FAX983080:FAX983095 ERB983080:ERB983095 EHF983080:EHF983095 DXJ983080:DXJ983095 DNN983080:DNN983095 DDR983080:DDR983095 CTV983080:CTV983095 CJZ983080:CJZ983095 CAD983080:CAD983095 BQH983080:BQH983095 BGL983080:BGL983095 AWP983080:AWP983095 AMT983080:AMT983095 ACX983080:ACX983095 TB983080:TB983095 JF983080:JF983095 WVR917544:WVR917559 WLV917544:WLV917559 WBZ917544:WBZ917559 VSD917544:VSD917559 VIH917544:VIH917559 UYL917544:UYL917559 UOP917544:UOP917559 UET917544:UET917559 TUX917544:TUX917559 TLB917544:TLB917559 TBF917544:TBF917559 SRJ917544:SRJ917559 SHN917544:SHN917559 RXR917544:RXR917559 RNV917544:RNV917559 RDZ917544:RDZ917559 QUD917544:QUD917559 QKH917544:QKH917559 QAL917544:QAL917559 PQP917544:PQP917559 PGT917544:PGT917559 OWX917544:OWX917559 ONB917544:ONB917559 ODF917544:ODF917559 NTJ917544:NTJ917559 NJN917544:NJN917559 MZR917544:MZR917559 MPV917544:MPV917559 MFZ917544:MFZ917559 LWD917544:LWD917559 LMH917544:LMH917559 LCL917544:LCL917559 KSP917544:KSP917559 KIT917544:KIT917559 JYX917544:JYX917559 JPB917544:JPB917559 JFF917544:JFF917559 IVJ917544:IVJ917559 ILN917544:ILN917559 IBR917544:IBR917559 HRV917544:HRV917559 HHZ917544:HHZ917559 GYD917544:GYD917559 GOH917544:GOH917559 GEL917544:GEL917559 FUP917544:FUP917559 FKT917544:FKT917559 FAX917544:FAX917559 ERB917544:ERB917559 EHF917544:EHF917559 DXJ917544:DXJ917559 DNN917544:DNN917559 DDR917544:DDR917559 CTV917544:CTV917559 CJZ917544:CJZ917559 CAD917544:CAD917559 BQH917544:BQH917559 BGL917544:BGL917559 AWP917544:AWP917559 AMT917544:AMT917559 ACX917544:ACX917559 TB917544:TB917559 JF917544:JF917559 WVR852008:WVR852023 WLV852008:WLV852023 WBZ852008:WBZ852023 VSD852008:VSD852023 VIH852008:VIH852023 UYL852008:UYL852023 UOP852008:UOP852023 UET852008:UET852023 TUX852008:TUX852023 TLB852008:TLB852023 TBF852008:TBF852023 SRJ852008:SRJ852023 SHN852008:SHN852023 RXR852008:RXR852023 RNV852008:RNV852023 RDZ852008:RDZ852023 QUD852008:QUD852023 QKH852008:QKH852023 QAL852008:QAL852023 PQP852008:PQP852023 PGT852008:PGT852023 OWX852008:OWX852023 ONB852008:ONB852023 ODF852008:ODF852023 NTJ852008:NTJ852023 NJN852008:NJN852023 MZR852008:MZR852023 MPV852008:MPV852023 MFZ852008:MFZ852023 LWD852008:LWD852023 LMH852008:LMH852023 LCL852008:LCL852023 KSP852008:KSP852023 KIT852008:KIT852023 JYX852008:JYX852023 JPB852008:JPB852023 JFF852008:JFF852023 IVJ852008:IVJ852023 ILN852008:ILN852023 IBR852008:IBR852023 HRV852008:HRV852023 HHZ852008:HHZ852023 GYD852008:GYD852023 GOH852008:GOH852023 GEL852008:GEL852023 FUP852008:FUP852023 FKT852008:FKT852023 FAX852008:FAX852023 ERB852008:ERB852023 EHF852008:EHF852023 DXJ852008:DXJ852023 DNN852008:DNN852023 DDR852008:DDR852023 CTV852008:CTV852023 CJZ852008:CJZ852023 CAD852008:CAD852023 BQH852008:BQH852023 BGL852008:BGL852023 AWP852008:AWP852023 AMT852008:AMT852023 ACX852008:ACX852023 TB852008:TB852023 JF852008:JF852023 WVR786472:WVR786487 WLV786472:WLV786487 WBZ786472:WBZ786487 VSD786472:VSD786487 VIH786472:VIH786487 UYL786472:UYL786487 UOP786472:UOP786487 UET786472:UET786487 TUX786472:TUX786487 TLB786472:TLB786487 TBF786472:TBF786487 SRJ786472:SRJ786487 SHN786472:SHN786487 RXR786472:RXR786487 RNV786472:RNV786487 RDZ786472:RDZ786487 QUD786472:QUD786487 QKH786472:QKH786487 QAL786472:QAL786487 PQP786472:PQP786487 PGT786472:PGT786487 OWX786472:OWX786487 ONB786472:ONB786487 ODF786472:ODF786487 NTJ786472:NTJ786487 NJN786472:NJN786487 MZR786472:MZR786487 MPV786472:MPV786487 MFZ786472:MFZ786487 LWD786472:LWD786487 LMH786472:LMH786487 LCL786472:LCL786487 KSP786472:KSP786487 KIT786472:KIT786487 JYX786472:JYX786487 JPB786472:JPB786487 JFF786472:JFF786487 IVJ786472:IVJ786487 ILN786472:ILN786487 IBR786472:IBR786487 HRV786472:HRV786487 HHZ786472:HHZ786487 GYD786472:GYD786487 GOH786472:GOH786487 GEL786472:GEL786487 FUP786472:FUP786487 FKT786472:FKT786487 FAX786472:FAX786487 ERB786472:ERB786487 EHF786472:EHF786487 DXJ786472:DXJ786487 DNN786472:DNN786487 DDR786472:DDR786487 CTV786472:CTV786487 CJZ786472:CJZ786487 CAD786472:CAD786487 BQH786472:BQH786487 BGL786472:BGL786487 AWP786472:AWP786487 AMT786472:AMT786487 ACX786472:ACX786487 TB786472:TB786487 JF786472:JF786487 WVR720936:WVR720951 WLV720936:WLV720951 WBZ720936:WBZ720951 VSD720936:VSD720951 VIH720936:VIH720951 UYL720936:UYL720951 UOP720936:UOP720951 UET720936:UET720951 TUX720936:TUX720951 TLB720936:TLB720951 TBF720936:TBF720951 SRJ720936:SRJ720951 SHN720936:SHN720951 RXR720936:RXR720951 RNV720936:RNV720951 RDZ720936:RDZ720951 QUD720936:QUD720951 QKH720936:QKH720951 QAL720936:QAL720951 PQP720936:PQP720951 PGT720936:PGT720951 OWX720936:OWX720951 ONB720936:ONB720951 ODF720936:ODF720951 NTJ720936:NTJ720951 NJN720936:NJN720951 MZR720936:MZR720951 MPV720936:MPV720951 MFZ720936:MFZ720951 LWD720936:LWD720951 LMH720936:LMH720951 LCL720936:LCL720951 KSP720936:KSP720951 KIT720936:KIT720951 JYX720936:JYX720951 JPB720936:JPB720951 JFF720936:JFF720951 IVJ720936:IVJ720951 ILN720936:ILN720951 IBR720936:IBR720951 HRV720936:HRV720951 HHZ720936:HHZ720951 GYD720936:GYD720951 GOH720936:GOH720951 GEL720936:GEL720951 FUP720936:FUP720951 FKT720936:FKT720951 FAX720936:FAX720951 ERB720936:ERB720951 EHF720936:EHF720951 DXJ720936:DXJ720951 DNN720936:DNN720951 DDR720936:DDR720951 CTV720936:CTV720951 CJZ720936:CJZ720951 CAD720936:CAD720951 BQH720936:BQH720951 BGL720936:BGL720951 AWP720936:AWP720951 AMT720936:AMT720951 ACX720936:ACX720951 TB720936:TB720951 JF720936:JF720951 WVR655400:WVR655415 WLV655400:WLV655415 WBZ655400:WBZ655415 VSD655400:VSD655415 VIH655400:VIH655415 UYL655400:UYL655415 UOP655400:UOP655415 UET655400:UET655415 TUX655400:TUX655415 TLB655400:TLB655415 TBF655400:TBF655415 SRJ655400:SRJ655415 SHN655400:SHN655415 RXR655400:RXR655415 RNV655400:RNV655415 RDZ655400:RDZ655415 QUD655400:QUD655415 QKH655400:QKH655415 QAL655400:QAL655415 PQP655400:PQP655415 PGT655400:PGT655415 OWX655400:OWX655415 ONB655400:ONB655415 ODF655400:ODF655415 NTJ655400:NTJ655415 NJN655400:NJN655415 MZR655400:MZR655415 MPV655400:MPV655415 MFZ655400:MFZ655415 LWD655400:LWD655415 LMH655400:LMH655415 LCL655400:LCL655415 KSP655400:KSP655415 KIT655400:KIT655415 JYX655400:JYX655415 JPB655400:JPB655415 JFF655400:JFF655415 IVJ655400:IVJ655415 ILN655400:ILN655415 IBR655400:IBR655415 HRV655400:HRV655415 HHZ655400:HHZ655415 GYD655400:GYD655415 GOH655400:GOH655415 GEL655400:GEL655415 FUP655400:FUP655415 FKT655400:FKT655415 FAX655400:FAX655415 ERB655400:ERB655415 EHF655400:EHF655415 DXJ655400:DXJ655415 DNN655400:DNN655415 DDR655400:DDR655415 CTV655400:CTV655415 CJZ655400:CJZ655415 CAD655400:CAD655415 BQH655400:BQH655415 BGL655400:BGL655415 AWP655400:AWP655415 AMT655400:AMT655415 ACX655400:ACX655415 TB655400:TB655415 JF655400:JF655415 WVR589864:WVR589879 WLV589864:WLV589879 WBZ589864:WBZ589879 VSD589864:VSD589879 VIH589864:VIH589879 UYL589864:UYL589879 UOP589864:UOP589879 UET589864:UET589879 TUX589864:TUX589879 TLB589864:TLB589879 TBF589864:TBF589879 SRJ589864:SRJ589879 SHN589864:SHN589879 RXR589864:RXR589879 RNV589864:RNV589879 RDZ589864:RDZ589879 QUD589864:QUD589879 QKH589864:QKH589879 QAL589864:QAL589879 PQP589864:PQP589879 PGT589864:PGT589879 OWX589864:OWX589879 ONB589864:ONB589879 ODF589864:ODF589879 NTJ589864:NTJ589879 NJN589864:NJN589879 MZR589864:MZR589879 MPV589864:MPV589879 MFZ589864:MFZ589879 LWD589864:LWD589879 LMH589864:LMH589879 LCL589864:LCL589879 KSP589864:KSP589879 KIT589864:KIT589879 JYX589864:JYX589879 JPB589864:JPB589879 JFF589864:JFF589879 IVJ589864:IVJ589879 ILN589864:ILN589879 IBR589864:IBR589879 HRV589864:HRV589879 HHZ589864:HHZ589879 GYD589864:GYD589879 GOH589864:GOH589879 GEL589864:GEL589879 FUP589864:FUP589879 FKT589864:FKT589879 FAX589864:FAX589879 ERB589864:ERB589879 EHF589864:EHF589879 DXJ589864:DXJ589879 DNN589864:DNN589879 DDR589864:DDR589879 CTV589864:CTV589879 CJZ589864:CJZ589879 CAD589864:CAD589879 BQH589864:BQH589879 BGL589864:BGL589879 AWP589864:AWP589879 AMT589864:AMT589879 ACX589864:ACX589879 TB589864:TB589879 JF589864:JF589879 WVR524328:WVR524343 WLV524328:WLV524343 WBZ524328:WBZ524343 VSD524328:VSD524343 VIH524328:VIH524343 UYL524328:UYL524343 UOP524328:UOP524343 UET524328:UET524343 TUX524328:TUX524343 TLB524328:TLB524343 TBF524328:TBF524343 SRJ524328:SRJ524343 SHN524328:SHN524343 RXR524328:RXR524343 RNV524328:RNV524343 RDZ524328:RDZ524343 QUD524328:QUD524343 QKH524328:QKH524343 QAL524328:QAL524343 PQP524328:PQP524343 PGT524328:PGT524343 OWX524328:OWX524343 ONB524328:ONB524343 ODF524328:ODF524343 NTJ524328:NTJ524343 NJN524328:NJN524343 MZR524328:MZR524343 MPV524328:MPV524343 MFZ524328:MFZ524343 LWD524328:LWD524343 LMH524328:LMH524343 LCL524328:LCL524343 KSP524328:KSP524343 KIT524328:KIT524343 JYX524328:JYX524343 JPB524328:JPB524343 JFF524328:JFF524343 IVJ524328:IVJ524343 ILN524328:ILN524343 IBR524328:IBR524343 HRV524328:HRV524343 HHZ524328:HHZ524343 GYD524328:GYD524343 GOH524328:GOH524343 GEL524328:GEL524343 FUP524328:FUP524343 FKT524328:FKT524343 FAX524328:FAX524343 ERB524328:ERB524343 EHF524328:EHF524343 DXJ524328:DXJ524343 DNN524328:DNN524343 DDR524328:DDR524343 CTV524328:CTV524343 CJZ524328:CJZ524343 CAD524328:CAD524343 BQH524328:BQH524343 BGL524328:BGL524343 AWP524328:AWP524343 AMT524328:AMT524343 ACX524328:ACX524343 TB524328:TB524343 JF524328:JF524343 WVR458792:WVR458807 WLV458792:WLV458807 WBZ458792:WBZ458807 VSD458792:VSD458807 VIH458792:VIH458807 UYL458792:UYL458807 UOP458792:UOP458807 UET458792:UET458807 TUX458792:TUX458807 TLB458792:TLB458807 TBF458792:TBF458807 SRJ458792:SRJ458807 SHN458792:SHN458807 RXR458792:RXR458807 RNV458792:RNV458807 RDZ458792:RDZ458807 QUD458792:QUD458807 QKH458792:QKH458807 QAL458792:QAL458807 PQP458792:PQP458807 PGT458792:PGT458807 OWX458792:OWX458807 ONB458792:ONB458807 ODF458792:ODF458807 NTJ458792:NTJ458807 NJN458792:NJN458807 MZR458792:MZR458807 MPV458792:MPV458807 MFZ458792:MFZ458807 LWD458792:LWD458807 LMH458792:LMH458807 LCL458792:LCL458807 KSP458792:KSP458807 KIT458792:KIT458807 JYX458792:JYX458807 JPB458792:JPB458807 JFF458792:JFF458807 IVJ458792:IVJ458807 ILN458792:ILN458807 IBR458792:IBR458807 HRV458792:HRV458807 HHZ458792:HHZ458807 GYD458792:GYD458807 GOH458792:GOH458807 GEL458792:GEL458807 FUP458792:FUP458807 FKT458792:FKT458807 FAX458792:FAX458807 ERB458792:ERB458807 EHF458792:EHF458807 DXJ458792:DXJ458807 DNN458792:DNN458807 DDR458792:DDR458807 CTV458792:CTV458807 CJZ458792:CJZ458807 CAD458792:CAD458807 BQH458792:BQH458807 BGL458792:BGL458807 AWP458792:AWP458807 AMT458792:AMT458807 ACX458792:ACX458807 TB458792:TB458807 JF458792:JF458807 WVR393256:WVR393271 WLV393256:WLV393271 WBZ393256:WBZ393271 VSD393256:VSD393271 VIH393256:VIH393271 UYL393256:UYL393271 UOP393256:UOP393271 UET393256:UET393271 TUX393256:TUX393271 TLB393256:TLB393271 TBF393256:TBF393271 SRJ393256:SRJ393271 SHN393256:SHN393271 RXR393256:RXR393271 RNV393256:RNV393271 RDZ393256:RDZ393271 QUD393256:QUD393271 QKH393256:QKH393271 QAL393256:QAL393271 PQP393256:PQP393271 PGT393256:PGT393271 OWX393256:OWX393271 ONB393256:ONB393271 ODF393256:ODF393271 NTJ393256:NTJ393271 NJN393256:NJN393271 MZR393256:MZR393271 MPV393256:MPV393271 MFZ393256:MFZ393271 LWD393256:LWD393271 LMH393256:LMH393271 LCL393256:LCL393271 KSP393256:KSP393271 KIT393256:KIT393271 JYX393256:JYX393271 JPB393256:JPB393271 JFF393256:JFF393271 IVJ393256:IVJ393271 ILN393256:ILN393271 IBR393256:IBR393271 HRV393256:HRV393271 HHZ393256:HHZ393271 GYD393256:GYD393271 GOH393256:GOH393271 GEL393256:GEL393271 FUP393256:FUP393271 FKT393256:FKT393271 FAX393256:FAX393271 ERB393256:ERB393271 EHF393256:EHF393271 DXJ393256:DXJ393271 DNN393256:DNN393271 DDR393256:DDR393271 CTV393256:CTV393271 CJZ393256:CJZ393271 CAD393256:CAD393271 BQH393256:BQH393271 BGL393256:BGL393271 AWP393256:AWP393271 AMT393256:AMT393271 ACX393256:ACX393271 TB393256:TB393271 JF393256:JF393271 WVR327720:WVR327735 WLV327720:WLV327735 WBZ327720:WBZ327735 VSD327720:VSD327735 VIH327720:VIH327735 UYL327720:UYL327735 UOP327720:UOP327735 UET327720:UET327735 TUX327720:TUX327735 TLB327720:TLB327735 TBF327720:TBF327735 SRJ327720:SRJ327735 SHN327720:SHN327735 RXR327720:RXR327735 RNV327720:RNV327735 RDZ327720:RDZ327735 QUD327720:QUD327735 QKH327720:QKH327735 QAL327720:QAL327735 PQP327720:PQP327735 PGT327720:PGT327735 OWX327720:OWX327735 ONB327720:ONB327735 ODF327720:ODF327735 NTJ327720:NTJ327735 NJN327720:NJN327735 MZR327720:MZR327735 MPV327720:MPV327735 MFZ327720:MFZ327735 LWD327720:LWD327735 LMH327720:LMH327735 LCL327720:LCL327735 KSP327720:KSP327735 KIT327720:KIT327735 JYX327720:JYX327735 JPB327720:JPB327735 JFF327720:JFF327735 IVJ327720:IVJ327735 ILN327720:ILN327735 IBR327720:IBR327735 HRV327720:HRV327735 HHZ327720:HHZ327735 GYD327720:GYD327735 GOH327720:GOH327735 GEL327720:GEL327735 FUP327720:FUP327735 FKT327720:FKT327735 FAX327720:FAX327735 ERB327720:ERB327735 EHF327720:EHF327735 DXJ327720:DXJ327735 DNN327720:DNN327735 DDR327720:DDR327735 CTV327720:CTV327735 CJZ327720:CJZ327735 CAD327720:CAD327735 BQH327720:BQH327735 BGL327720:BGL327735 AWP327720:AWP327735 AMT327720:AMT327735 ACX327720:ACX327735 TB327720:TB327735 JF327720:JF327735 WVR262184:WVR262199 WLV262184:WLV262199 WBZ262184:WBZ262199 VSD262184:VSD262199 VIH262184:VIH262199 UYL262184:UYL262199 UOP262184:UOP262199 UET262184:UET262199 TUX262184:TUX262199 TLB262184:TLB262199 TBF262184:TBF262199 SRJ262184:SRJ262199 SHN262184:SHN262199 RXR262184:RXR262199 RNV262184:RNV262199 RDZ262184:RDZ262199 QUD262184:QUD262199 QKH262184:QKH262199 QAL262184:QAL262199 PQP262184:PQP262199 PGT262184:PGT262199 OWX262184:OWX262199 ONB262184:ONB262199 ODF262184:ODF262199 NTJ262184:NTJ262199 NJN262184:NJN262199 MZR262184:MZR262199 MPV262184:MPV262199 MFZ262184:MFZ262199 LWD262184:LWD262199 LMH262184:LMH262199 LCL262184:LCL262199 KSP262184:KSP262199 KIT262184:KIT262199 JYX262184:JYX262199 JPB262184:JPB262199 JFF262184:JFF262199 IVJ262184:IVJ262199 ILN262184:ILN262199 IBR262184:IBR262199 HRV262184:HRV262199 HHZ262184:HHZ262199 GYD262184:GYD262199 GOH262184:GOH262199 GEL262184:GEL262199 FUP262184:FUP262199 FKT262184:FKT262199 FAX262184:FAX262199 ERB262184:ERB262199 EHF262184:EHF262199 DXJ262184:DXJ262199 DNN262184:DNN262199 DDR262184:DDR262199 CTV262184:CTV262199 CJZ262184:CJZ262199 CAD262184:CAD262199 BQH262184:BQH262199 BGL262184:BGL262199 AWP262184:AWP262199 AMT262184:AMT262199 ACX262184:ACX262199 TB262184:TB262199 JF262184:JF262199 WVR196648:WVR196663 WLV196648:WLV196663 WBZ196648:WBZ196663 VSD196648:VSD196663 VIH196648:VIH196663 UYL196648:UYL196663 UOP196648:UOP196663 UET196648:UET196663 TUX196648:TUX196663 TLB196648:TLB196663 TBF196648:TBF196663 SRJ196648:SRJ196663 SHN196648:SHN196663 RXR196648:RXR196663 RNV196648:RNV196663 RDZ196648:RDZ196663 QUD196648:QUD196663 QKH196648:QKH196663 QAL196648:QAL196663 PQP196648:PQP196663 PGT196648:PGT196663 OWX196648:OWX196663 ONB196648:ONB196663 ODF196648:ODF196663 NTJ196648:NTJ196663 NJN196648:NJN196663 MZR196648:MZR196663 MPV196648:MPV196663 MFZ196648:MFZ196663 LWD196648:LWD196663 LMH196648:LMH196663 LCL196648:LCL196663 KSP196648:KSP196663 KIT196648:KIT196663 JYX196648:JYX196663 JPB196648:JPB196663 JFF196648:JFF196663 IVJ196648:IVJ196663 ILN196648:ILN196663 IBR196648:IBR196663 HRV196648:HRV196663 HHZ196648:HHZ196663 GYD196648:GYD196663 GOH196648:GOH196663 GEL196648:GEL196663 FUP196648:FUP196663 FKT196648:FKT196663 FAX196648:FAX196663 ERB196648:ERB196663 EHF196648:EHF196663 DXJ196648:DXJ196663 DNN196648:DNN196663 DDR196648:DDR196663 CTV196648:CTV196663 CJZ196648:CJZ196663 CAD196648:CAD196663 BQH196648:BQH196663 BGL196648:BGL196663 AWP196648:AWP196663 AMT196648:AMT196663 ACX196648:ACX196663 TB196648:TB196663 JF196648:JF196663 WVR131112:WVR131127 WLV131112:WLV131127 WBZ131112:WBZ131127 VSD131112:VSD131127 VIH131112:VIH131127 UYL131112:UYL131127 UOP131112:UOP131127 UET131112:UET131127 TUX131112:TUX131127 TLB131112:TLB131127 TBF131112:TBF131127 SRJ131112:SRJ131127 SHN131112:SHN131127 RXR131112:RXR131127 RNV131112:RNV131127 RDZ131112:RDZ131127 QUD131112:QUD131127 QKH131112:QKH131127 QAL131112:QAL131127 PQP131112:PQP131127 PGT131112:PGT131127 OWX131112:OWX131127 ONB131112:ONB131127 ODF131112:ODF131127 NTJ131112:NTJ131127 NJN131112:NJN131127 MZR131112:MZR131127 MPV131112:MPV131127 MFZ131112:MFZ131127 LWD131112:LWD131127 LMH131112:LMH131127 LCL131112:LCL131127 KSP131112:KSP131127 KIT131112:KIT131127 JYX131112:JYX131127 JPB131112:JPB131127 JFF131112:JFF131127 IVJ131112:IVJ131127 ILN131112:ILN131127 IBR131112:IBR131127 HRV131112:HRV131127 HHZ131112:HHZ131127 GYD131112:GYD131127 GOH131112:GOH131127 GEL131112:GEL131127 FUP131112:FUP131127 FKT131112:FKT131127 FAX131112:FAX131127 ERB131112:ERB131127 EHF131112:EHF131127 DXJ131112:DXJ131127 DNN131112:DNN131127 DDR131112:DDR131127 CTV131112:CTV131127 CJZ131112:CJZ131127 CAD131112:CAD131127 BQH131112:BQH131127 BGL131112:BGL131127 AWP131112:AWP131127 AMT131112:AMT131127 ACX131112:ACX131127 TB131112:TB131127 JF131112:JF131127 WVR65576:WVR65591 WLV65576:WLV65591 WBZ65576:WBZ65591 VSD65576:VSD65591 VIH65576:VIH65591 UYL65576:UYL65591 UOP65576:UOP65591 UET65576:UET65591 TUX65576:TUX65591 TLB65576:TLB65591 TBF65576:TBF65591 SRJ65576:SRJ65591 SHN65576:SHN65591 RXR65576:RXR65591 RNV65576:RNV65591 RDZ65576:RDZ65591 QUD65576:QUD65591 QKH65576:QKH65591 QAL65576:QAL65591 PQP65576:PQP65591 PGT65576:PGT65591 OWX65576:OWX65591 ONB65576:ONB65591 ODF65576:ODF65591 NTJ65576:NTJ65591 NJN65576:NJN65591 MZR65576:MZR65591 MPV65576:MPV65591 MFZ65576:MFZ65591 LWD65576:LWD65591 LMH65576:LMH65591 LCL65576:LCL65591 KSP65576:KSP65591 KIT65576:KIT65591 JYX65576:JYX65591 JPB65576:JPB65591 JFF65576:JFF65591 IVJ65576:IVJ65591 ILN65576:ILN65591 IBR65576:IBR65591 HRV65576:HRV65591 HHZ65576:HHZ65591 GYD65576:GYD65591 GOH65576:GOH65591 GEL65576:GEL65591 FUP65576:FUP65591 FKT65576:FKT65591 FAX65576:FAX65591 ERB65576:ERB65591 EHF65576:EHF65591 DXJ65576:DXJ65591 DNN65576:DNN65591 DDR65576:DDR65591 CTV65576:CTV65591 CJZ65576:CJZ65591 CAD65576:CAD65591 BQH65576:BQH65591 BGL65576:BGL65591 AWP65576:AWP65591 AMT65576:AMT65591 ACX65576:ACX65591 TB65576:TB65591 JF65576:JF65591">
      <formula1>"Catastrophic, Critical, Marginal, Negligible, -"</formula1>
    </dataValidation>
    <dataValidation type="list" allowBlank="1" showInputMessage="1" showErrorMessage="1" sqref="WVN41:WVN56 WLR41:WLR56 WBV41:WBV56 VRZ41:VRZ56 VID41:VID56 UYH41:UYH56 UOL41:UOL56 UEP41:UEP56 TUT41:TUT56 TKX41:TKX56 TBB41:TBB56 SRF41:SRF56 SHJ41:SHJ56 RXN41:RXN56 RNR41:RNR56 RDV41:RDV56 QTZ41:QTZ56 QKD41:QKD56 QAH41:QAH56 PQL41:PQL56 PGP41:PGP56 OWT41:OWT56 OMX41:OMX56 ODB41:ODB56 NTF41:NTF56 NJJ41:NJJ56 MZN41:MZN56 MPR41:MPR56 MFV41:MFV56 LVZ41:LVZ56 LMD41:LMD56 LCH41:LCH56 KSL41:KSL56 KIP41:KIP56 JYT41:JYT56 JOX41:JOX56 JFB41:JFB56 IVF41:IVF56 ILJ41:ILJ56 IBN41:IBN56 HRR41:HRR56 HHV41:HHV56 GXZ41:GXZ56 GOD41:GOD56 GEH41:GEH56 FUL41:FUL56 FKP41:FKP56 FAT41:FAT56 EQX41:EQX56 EHB41:EHB56 DXF41:DXF56 DNJ41:DNJ56 DDN41:DDN56 CTR41:CTR56 CJV41:CJV56 BZZ41:BZZ56 BQD41:BQD56 BGH41:BGH56 AWL41:AWL56 AMP41:AMP56 ACT41:ACT56 SX41:SX56 JB41:JB56 WVS41:WVS56 WLW41:WLW56 WCA41:WCA56 VSE41:VSE56 VII41:VII56 UYM41:UYM56 UOQ41:UOQ56 UEU41:UEU56 TUY41:TUY56 TLC41:TLC56 TBG41:TBG56 SRK41:SRK56 SHO41:SHO56 RXS41:RXS56 RNW41:RNW56 REA41:REA56 QUE41:QUE56 QKI41:QKI56 QAM41:QAM56 PQQ41:PQQ56 PGU41:PGU56 OWY41:OWY56 ONC41:ONC56 ODG41:ODG56 NTK41:NTK56 NJO41:NJO56 MZS41:MZS56 MPW41:MPW56 MGA41:MGA56 LWE41:LWE56 LMI41:LMI56 LCM41:LCM56 KSQ41:KSQ56 KIU41:KIU56 JYY41:JYY56 JPC41:JPC56 JFG41:JFG56 IVK41:IVK56 ILO41:ILO56 IBS41:IBS56 HRW41:HRW56 HIA41:HIA56 GYE41:GYE56 GOI41:GOI56 GEM41:GEM56 FUQ41:FUQ56 FKU41:FKU56 FAY41:FAY56 ERC41:ERC56 EHG41:EHG56 DXK41:DXK56 DNO41:DNO56 DDS41:DDS56 CTW41:CTW56 CKA41:CKA56 CAE41:CAE56 BQI41:BQI56 BGM41:BGM56 AWQ41:AWQ56 AMU41:AMU56 ACY41:ACY56 TC41:TC56 JG41:JG56 H41:H62 WLR983080:WLR983095 WBV983080:WBV983095 VRZ983080:VRZ983095 VID983080:VID983095 UYH983080:UYH983095 UOL983080:UOL983095 UEP983080:UEP983095 TUT983080:TUT983095 TKX983080:TKX983095 TBB983080:TBB983095 SRF983080:SRF983095 SHJ983080:SHJ983095 RXN983080:RXN983095 RNR983080:RNR983095 RDV983080:RDV983095 QTZ983080:QTZ983095 QKD983080:QKD983095 QAH983080:QAH983095 PQL983080:PQL983095 PGP983080:PGP983095 OWT983080:OWT983095 OMX983080:OMX983095 ODB983080:ODB983095 NTF983080:NTF983095 NJJ983080:NJJ983095 MZN983080:MZN983095 MPR983080:MPR983095 MFV983080:MFV983095 LVZ983080:LVZ983095 LMD983080:LMD983095 LCH983080:LCH983095 KSL983080:KSL983095 KIP983080:KIP983095 JYT983080:JYT983095 JOX983080:JOX983095 JFB983080:JFB983095 IVF983080:IVF983095 ILJ983080:ILJ983095 IBN983080:IBN983095 HRR983080:HRR983095 HHV983080:HHV983095 GXZ983080:GXZ983095 GOD983080:GOD983095 GEH983080:GEH983095 FUL983080:FUL983095 FKP983080:FKP983095 FAT983080:FAT983095 EQX983080:EQX983095 EHB983080:EHB983095 DXF983080:DXF983095 DNJ983080:DNJ983095 DDN983080:DDN983095 CTR983080:CTR983095 CJV983080:CJV983095 BZZ983080:BZZ983095 BQD983080:BQD983095 BGH983080:BGH983095 AWL983080:AWL983095 AMP983080:AMP983095 ACT983080:ACT983095 SX983080:SX983095 JB983080:JB983095 H983080:H983095 WVN917544:WVN917559 WLR917544:WLR917559 WBV917544:WBV917559 VRZ917544:VRZ917559 VID917544:VID917559 UYH917544:UYH917559 UOL917544:UOL917559 UEP917544:UEP917559 TUT917544:TUT917559 TKX917544:TKX917559 TBB917544:TBB917559 SRF917544:SRF917559 SHJ917544:SHJ917559 RXN917544:RXN917559 RNR917544:RNR917559 RDV917544:RDV917559 QTZ917544:QTZ917559 QKD917544:QKD917559 QAH917544:QAH917559 PQL917544:PQL917559 PGP917544:PGP917559 OWT917544:OWT917559 OMX917544:OMX917559 ODB917544:ODB917559 NTF917544:NTF917559 NJJ917544:NJJ917559 MZN917544:MZN917559 MPR917544:MPR917559 MFV917544:MFV917559 LVZ917544:LVZ917559 LMD917544:LMD917559 LCH917544:LCH917559 KSL917544:KSL917559 KIP917544:KIP917559 JYT917544:JYT917559 JOX917544:JOX917559 JFB917544:JFB917559 IVF917544:IVF917559 ILJ917544:ILJ917559 IBN917544:IBN917559 HRR917544:HRR917559 HHV917544:HHV917559 GXZ917544:GXZ917559 GOD917544:GOD917559 GEH917544:GEH917559 FUL917544:FUL917559 FKP917544:FKP917559 FAT917544:FAT917559 EQX917544:EQX917559 EHB917544:EHB917559 DXF917544:DXF917559 DNJ917544:DNJ917559 DDN917544:DDN917559 CTR917544:CTR917559 CJV917544:CJV917559 BZZ917544:BZZ917559 BQD917544:BQD917559 BGH917544:BGH917559 AWL917544:AWL917559 AMP917544:AMP917559 ACT917544:ACT917559 SX917544:SX917559 JB917544:JB917559 H917544:H917559 WVN852008:WVN852023 WLR852008:WLR852023 WBV852008:WBV852023 VRZ852008:VRZ852023 VID852008:VID852023 UYH852008:UYH852023 UOL852008:UOL852023 UEP852008:UEP852023 TUT852008:TUT852023 TKX852008:TKX852023 TBB852008:TBB852023 SRF852008:SRF852023 SHJ852008:SHJ852023 RXN852008:RXN852023 RNR852008:RNR852023 RDV852008:RDV852023 QTZ852008:QTZ852023 QKD852008:QKD852023 QAH852008:QAH852023 PQL852008:PQL852023 PGP852008:PGP852023 OWT852008:OWT852023 OMX852008:OMX852023 ODB852008:ODB852023 NTF852008:NTF852023 NJJ852008:NJJ852023 MZN852008:MZN852023 MPR852008:MPR852023 MFV852008:MFV852023 LVZ852008:LVZ852023 LMD852008:LMD852023 LCH852008:LCH852023 KSL852008:KSL852023 KIP852008:KIP852023 JYT852008:JYT852023 JOX852008:JOX852023 JFB852008:JFB852023 IVF852008:IVF852023 ILJ852008:ILJ852023 IBN852008:IBN852023 HRR852008:HRR852023 HHV852008:HHV852023 GXZ852008:GXZ852023 GOD852008:GOD852023 GEH852008:GEH852023 FUL852008:FUL852023 FKP852008:FKP852023 FAT852008:FAT852023 EQX852008:EQX852023 EHB852008:EHB852023 DXF852008:DXF852023 DNJ852008:DNJ852023 DDN852008:DDN852023 CTR852008:CTR852023 CJV852008:CJV852023 BZZ852008:BZZ852023 BQD852008:BQD852023 BGH852008:BGH852023 AWL852008:AWL852023 AMP852008:AMP852023 ACT852008:ACT852023 SX852008:SX852023 JB852008:JB852023 H852008:H852023 WVN786472:WVN786487 WLR786472:WLR786487 WBV786472:WBV786487 VRZ786472:VRZ786487 VID786472:VID786487 UYH786472:UYH786487 UOL786472:UOL786487 UEP786472:UEP786487 TUT786472:TUT786487 TKX786472:TKX786487 TBB786472:TBB786487 SRF786472:SRF786487 SHJ786472:SHJ786487 RXN786472:RXN786487 RNR786472:RNR786487 RDV786472:RDV786487 QTZ786472:QTZ786487 QKD786472:QKD786487 QAH786472:QAH786487 PQL786472:PQL786487 PGP786472:PGP786487 OWT786472:OWT786487 OMX786472:OMX786487 ODB786472:ODB786487 NTF786472:NTF786487 NJJ786472:NJJ786487 MZN786472:MZN786487 MPR786472:MPR786487 MFV786472:MFV786487 LVZ786472:LVZ786487 LMD786472:LMD786487 LCH786472:LCH786487 KSL786472:KSL786487 KIP786472:KIP786487 JYT786472:JYT786487 JOX786472:JOX786487 JFB786472:JFB786487 IVF786472:IVF786487 ILJ786472:ILJ786487 IBN786472:IBN786487 HRR786472:HRR786487 HHV786472:HHV786487 GXZ786472:GXZ786487 GOD786472:GOD786487 GEH786472:GEH786487 FUL786472:FUL786487 FKP786472:FKP786487 FAT786472:FAT786487 EQX786472:EQX786487 EHB786472:EHB786487 DXF786472:DXF786487 DNJ786472:DNJ786487 DDN786472:DDN786487 CTR786472:CTR786487 CJV786472:CJV786487 BZZ786472:BZZ786487 BQD786472:BQD786487 BGH786472:BGH786487 AWL786472:AWL786487 AMP786472:AMP786487 ACT786472:ACT786487 SX786472:SX786487 JB786472:JB786487 H786472:H786487 WVN720936:WVN720951 WLR720936:WLR720951 WBV720936:WBV720951 VRZ720936:VRZ720951 VID720936:VID720951 UYH720936:UYH720951 UOL720936:UOL720951 UEP720936:UEP720951 TUT720936:TUT720951 TKX720936:TKX720951 TBB720936:TBB720951 SRF720936:SRF720951 SHJ720936:SHJ720951 RXN720936:RXN720951 RNR720936:RNR720951 RDV720936:RDV720951 QTZ720936:QTZ720951 QKD720936:QKD720951 QAH720936:QAH720951 PQL720936:PQL720951 PGP720936:PGP720951 OWT720936:OWT720951 OMX720936:OMX720951 ODB720936:ODB720951 NTF720936:NTF720951 NJJ720936:NJJ720951 MZN720936:MZN720951 MPR720936:MPR720951 MFV720936:MFV720951 LVZ720936:LVZ720951 LMD720936:LMD720951 LCH720936:LCH720951 KSL720936:KSL720951 KIP720936:KIP720951 JYT720936:JYT720951 JOX720936:JOX720951 JFB720936:JFB720951 IVF720936:IVF720951 ILJ720936:ILJ720951 IBN720936:IBN720951 HRR720936:HRR720951 HHV720936:HHV720951 GXZ720936:GXZ720951 GOD720936:GOD720951 GEH720936:GEH720951 FUL720936:FUL720951 FKP720936:FKP720951 FAT720936:FAT720951 EQX720936:EQX720951 EHB720936:EHB720951 DXF720936:DXF720951 DNJ720936:DNJ720951 DDN720936:DDN720951 CTR720936:CTR720951 CJV720936:CJV720951 BZZ720936:BZZ720951 BQD720936:BQD720951 BGH720936:BGH720951 AWL720936:AWL720951 AMP720936:AMP720951 ACT720936:ACT720951 SX720936:SX720951 JB720936:JB720951 H720936:H720951 WVN655400:WVN655415 WLR655400:WLR655415 WBV655400:WBV655415 VRZ655400:VRZ655415 VID655400:VID655415 UYH655400:UYH655415 UOL655400:UOL655415 UEP655400:UEP655415 TUT655400:TUT655415 TKX655400:TKX655415 TBB655400:TBB655415 SRF655400:SRF655415 SHJ655400:SHJ655415 RXN655400:RXN655415 RNR655400:RNR655415 RDV655400:RDV655415 QTZ655400:QTZ655415 QKD655400:QKD655415 QAH655400:QAH655415 PQL655400:PQL655415 PGP655400:PGP655415 OWT655400:OWT655415 OMX655400:OMX655415 ODB655400:ODB655415 NTF655400:NTF655415 NJJ655400:NJJ655415 MZN655400:MZN655415 MPR655400:MPR655415 MFV655400:MFV655415 LVZ655400:LVZ655415 LMD655400:LMD655415 LCH655400:LCH655415 KSL655400:KSL655415 KIP655400:KIP655415 JYT655400:JYT655415 JOX655400:JOX655415 JFB655400:JFB655415 IVF655400:IVF655415 ILJ655400:ILJ655415 IBN655400:IBN655415 HRR655400:HRR655415 HHV655400:HHV655415 GXZ655400:GXZ655415 GOD655400:GOD655415 GEH655400:GEH655415 FUL655400:FUL655415 FKP655400:FKP655415 FAT655400:FAT655415 EQX655400:EQX655415 EHB655400:EHB655415 DXF655400:DXF655415 DNJ655400:DNJ655415 DDN655400:DDN655415 CTR655400:CTR655415 CJV655400:CJV655415 BZZ655400:BZZ655415 BQD655400:BQD655415 BGH655400:BGH655415 AWL655400:AWL655415 AMP655400:AMP655415 ACT655400:ACT655415 SX655400:SX655415 JB655400:JB655415 H655400:H655415 WVN589864:WVN589879 WLR589864:WLR589879 WBV589864:WBV589879 VRZ589864:VRZ589879 VID589864:VID589879 UYH589864:UYH589879 UOL589864:UOL589879 UEP589864:UEP589879 TUT589864:TUT589879 TKX589864:TKX589879 TBB589864:TBB589879 SRF589864:SRF589879 SHJ589864:SHJ589879 RXN589864:RXN589879 RNR589864:RNR589879 RDV589864:RDV589879 QTZ589864:QTZ589879 QKD589864:QKD589879 QAH589864:QAH589879 PQL589864:PQL589879 PGP589864:PGP589879 OWT589864:OWT589879 OMX589864:OMX589879 ODB589864:ODB589879 NTF589864:NTF589879 NJJ589864:NJJ589879 MZN589864:MZN589879 MPR589864:MPR589879 MFV589864:MFV589879 LVZ589864:LVZ589879 LMD589864:LMD589879 LCH589864:LCH589879 KSL589864:KSL589879 KIP589864:KIP589879 JYT589864:JYT589879 JOX589864:JOX589879 JFB589864:JFB589879 IVF589864:IVF589879 ILJ589864:ILJ589879 IBN589864:IBN589879 HRR589864:HRR589879 HHV589864:HHV589879 GXZ589864:GXZ589879 GOD589864:GOD589879 GEH589864:GEH589879 FUL589864:FUL589879 FKP589864:FKP589879 FAT589864:FAT589879 EQX589864:EQX589879 EHB589864:EHB589879 DXF589864:DXF589879 DNJ589864:DNJ589879 DDN589864:DDN589879 CTR589864:CTR589879 CJV589864:CJV589879 BZZ589864:BZZ589879 BQD589864:BQD589879 BGH589864:BGH589879 AWL589864:AWL589879 AMP589864:AMP589879 ACT589864:ACT589879 SX589864:SX589879 JB589864:JB589879 H589864:H589879 WVN524328:WVN524343 WLR524328:WLR524343 WBV524328:WBV524343 VRZ524328:VRZ524343 VID524328:VID524343 UYH524328:UYH524343 UOL524328:UOL524343 UEP524328:UEP524343 TUT524328:TUT524343 TKX524328:TKX524343 TBB524328:TBB524343 SRF524328:SRF524343 SHJ524328:SHJ524343 RXN524328:RXN524343 RNR524328:RNR524343 RDV524328:RDV524343 QTZ524328:QTZ524343 QKD524328:QKD524343 QAH524328:QAH524343 PQL524328:PQL524343 PGP524328:PGP524343 OWT524328:OWT524343 OMX524328:OMX524343 ODB524328:ODB524343 NTF524328:NTF524343 NJJ524328:NJJ524343 MZN524328:MZN524343 MPR524328:MPR524343 MFV524328:MFV524343 LVZ524328:LVZ524343 LMD524328:LMD524343 LCH524328:LCH524343 KSL524328:KSL524343 KIP524328:KIP524343 JYT524328:JYT524343 JOX524328:JOX524343 JFB524328:JFB524343 IVF524328:IVF524343 ILJ524328:ILJ524343 IBN524328:IBN524343 HRR524328:HRR524343 HHV524328:HHV524343 GXZ524328:GXZ524343 GOD524328:GOD524343 GEH524328:GEH524343 FUL524328:FUL524343 FKP524328:FKP524343 FAT524328:FAT524343 EQX524328:EQX524343 EHB524328:EHB524343 DXF524328:DXF524343 DNJ524328:DNJ524343 DDN524328:DDN524343 CTR524328:CTR524343 CJV524328:CJV524343 BZZ524328:BZZ524343 BQD524328:BQD524343 BGH524328:BGH524343 AWL524328:AWL524343 AMP524328:AMP524343 ACT524328:ACT524343 SX524328:SX524343 JB524328:JB524343 H524328:H524343 WVN458792:WVN458807 WLR458792:WLR458807 WBV458792:WBV458807 VRZ458792:VRZ458807 VID458792:VID458807 UYH458792:UYH458807 UOL458792:UOL458807 UEP458792:UEP458807 TUT458792:TUT458807 TKX458792:TKX458807 TBB458792:TBB458807 SRF458792:SRF458807 SHJ458792:SHJ458807 RXN458792:RXN458807 RNR458792:RNR458807 RDV458792:RDV458807 QTZ458792:QTZ458807 QKD458792:QKD458807 QAH458792:QAH458807 PQL458792:PQL458807 PGP458792:PGP458807 OWT458792:OWT458807 OMX458792:OMX458807 ODB458792:ODB458807 NTF458792:NTF458807 NJJ458792:NJJ458807 MZN458792:MZN458807 MPR458792:MPR458807 MFV458792:MFV458807 LVZ458792:LVZ458807 LMD458792:LMD458807 LCH458792:LCH458807 KSL458792:KSL458807 KIP458792:KIP458807 JYT458792:JYT458807 JOX458792:JOX458807 JFB458792:JFB458807 IVF458792:IVF458807 ILJ458792:ILJ458807 IBN458792:IBN458807 HRR458792:HRR458807 HHV458792:HHV458807 GXZ458792:GXZ458807 GOD458792:GOD458807 GEH458792:GEH458807 FUL458792:FUL458807 FKP458792:FKP458807 FAT458792:FAT458807 EQX458792:EQX458807 EHB458792:EHB458807 DXF458792:DXF458807 DNJ458792:DNJ458807 DDN458792:DDN458807 CTR458792:CTR458807 CJV458792:CJV458807 BZZ458792:BZZ458807 BQD458792:BQD458807 BGH458792:BGH458807 AWL458792:AWL458807 AMP458792:AMP458807 ACT458792:ACT458807 SX458792:SX458807 JB458792:JB458807 H458792:H458807 WVN393256:WVN393271 WLR393256:WLR393271 WBV393256:WBV393271 VRZ393256:VRZ393271 VID393256:VID393271 UYH393256:UYH393271 UOL393256:UOL393271 UEP393256:UEP393271 TUT393256:TUT393271 TKX393256:TKX393271 TBB393256:TBB393271 SRF393256:SRF393271 SHJ393256:SHJ393271 RXN393256:RXN393271 RNR393256:RNR393271 RDV393256:RDV393271 QTZ393256:QTZ393271 QKD393256:QKD393271 QAH393256:QAH393271 PQL393256:PQL393271 PGP393256:PGP393271 OWT393256:OWT393271 OMX393256:OMX393271 ODB393256:ODB393271 NTF393256:NTF393271 NJJ393256:NJJ393271 MZN393256:MZN393271 MPR393256:MPR393271 MFV393256:MFV393271 LVZ393256:LVZ393271 LMD393256:LMD393271 LCH393256:LCH393271 KSL393256:KSL393271 KIP393256:KIP393271 JYT393256:JYT393271 JOX393256:JOX393271 JFB393256:JFB393271 IVF393256:IVF393271 ILJ393256:ILJ393271 IBN393256:IBN393271 HRR393256:HRR393271 HHV393256:HHV393271 GXZ393256:GXZ393271 GOD393256:GOD393271 GEH393256:GEH393271 FUL393256:FUL393271 FKP393256:FKP393271 FAT393256:FAT393271 EQX393256:EQX393271 EHB393256:EHB393271 DXF393256:DXF393271 DNJ393256:DNJ393271 DDN393256:DDN393271 CTR393256:CTR393271 CJV393256:CJV393271 BZZ393256:BZZ393271 BQD393256:BQD393271 BGH393256:BGH393271 AWL393256:AWL393271 AMP393256:AMP393271 ACT393256:ACT393271 SX393256:SX393271 JB393256:JB393271 H393256:H393271 WVN327720:WVN327735 WLR327720:WLR327735 WBV327720:WBV327735 VRZ327720:VRZ327735 VID327720:VID327735 UYH327720:UYH327735 UOL327720:UOL327735 UEP327720:UEP327735 TUT327720:TUT327735 TKX327720:TKX327735 TBB327720:TBB327735 SRF327720:SRF327735 SHJ327720:SHJ327735 RXN327720:RXN327735 RNR327720:RNR327735 RDV327720:RDV327735 QTZ327720:QTZ327735 QKD327720:QKD327735 QAH327720:QAH327735 PQL327720:PQL327735 PGP327720:PGP327735 OWT327720:OWT327735 OMX327720:OMX327735 ODB327720:ODB327735 NTF327720:NTF327735 NJJ327720:NJJ327735 MZN327720:MZN327735 MPR327720:MPR327735 MFV327720:MFV327735 LVZ327720:LVZ327735 LMD327720:LMD327735 LCH327720:LCH327735 KSL327720:KSL327735 KIP327720:KIP327735 JYT327720:JYT327735 JOX327720:JOX327735 JFB327720:JFB327735 IVF327720:IVF327735 ILJ327720:ILJ327735 IBN327720:IBN327735 HRR327720:HRR327735 HHV327720:HHV327735 GXZ327720:GXZ327735 GOD327720:GOD327735 GEH327720:GEH327735 FUL327720:FUL327735 FKP327720:FKP327735 FAT327720:FAT327735 EQX327720:EQX327735 EHB327720:EHB327735 DXF327720:DXF327735 DNJ327720:DNJ327735 DDN327720:DDN327735 CTR327720:CTR327735 CJV327720:CJV327735 BZZ327720:BZZ327735 BQD327720:BQD327735 BGH327720:BGH327735 AWL327720:AWL327735 AMP327720:AMP327735 ACT327720:ACT327735 SX327720:SX327735 JB327720:JB327735 H327720:H327735 WVN262184:WVN262199 WLR262184:WLR262199 WBV262184:WBV262199 VRZ262184:VRZ262199 VID262184:VID262199 UYH262184:UYH262199 UOL262184:UOL262199 UEP262184:UEP262199 TUT262184:TUT262199 TKX262184:TKX262199 TBB262184:TBB262199 SRF262184:SRF262199 SHJ262184:SHJ262199 RXN262184:RXN262199 RNR262184:RNR262199 RDV262184:RDV262199 QTZ262184:QTZ262199 QKD262184:QKD262199 QAH262184:QAH262199 PQL262184:PQL262199 PGP262184:PGP262199 OWT262184:OWT262199 OMX262184:OMX262199 ODB262184:ODB262199 NTF262184:NTF262199 NJJ262184:NJJ262199 MZN262184:MZN262199 MPR262184:MPR262199 MFV262184:MFV262199 LVZ262184:LVZ262199 LMD262184:LMD262199 LCH262184:LCH262199 KSL262184:KSL262199 KIP262184:KIP262199 JYT262184:JYT262199 JOX262184:JOX262199 JFB262184:JFB262199 IVF262184:IVF262199 ILJ262184:ILJ262199 IBN262184:IBN262199 HRR262184:HRR262199 HHV262184:HHV262199 GXZ262184:GXZ262199 GOD262184:GOD262199 GEH262184:GEH262199 FUL262184:FUL262199 FKP262184:FKP262199 FAT262184:FAT262199 EQX262184:EQX262199 EHB262184:EHB262199 DXF262184:DXF262199 DNJ262184:DNJ262199 DDN262184:DDN262199 CTR262184:CTR262199 CJV262184:CJV262199 BZZ262184:BZZ262199 BQD262184:BQD262199 BGH262184:BGH262199 AWL262184:AWL262199 AMP262184:AMP262199 ACT262184:ACT262199 SX262184:SX262199 JB262184:JB262199 H262184:H262199 WVN196648:WVN196663 WLR196648:WLR196663 WBV196648:WBV196663 VRZ196648:VRZ196663 VID196648:VID196663 UYH196648:UYH196663 UOL196648:UOL196663 UEP196648:UEP196663 TUT196648:TUT196663 TKX196648:TKX196663 TBB196648:TBB196663 SRF196648:SRF196663 SHJ196648:SHJ196663 RXN196648:RXN196663 RNR196648:RNR196663 RDV196648:RDV196663 QTZ196648:QTZ196663 QKD196648:QKD196663 QAH196648:QAH196663 PQL196648:PQL196663 PGP196648:PGP196663 OWT196648:OWT196663 OMX196648:OMX196663 ODB196648:ODB196663 NTF196648:NTF196663 NJJ196648:NJJ196663 MZN196648:MZN196663 MPR196648:MPR196663 MFV196648:MFV196663 LVZ196648:LVZ196663 LMD196648:LMD196663 LCH196648:LCH196663 KSL196648:KSL196663 KIP196648:KIP196663 JYT196648:JYT196663 JOX196648:JOX196663 JFB196648:JFB196663 IVF196648:IVF196663 ILJ196648:ILJ196663 IBN196648:IBN196663 HRR196648:HRR196663 HHV196648:HHV196663 GXZ196648:GXZ196663 GOD196648:GOD196663 GEH196648:GEH196663 FUL196648:FUL196663 FKP196648:FKP196663 FAT196648:FAT196663 EQX196648:EQX196663 EHB196648:EHB196663 DXF196648:DXF196663 DNJ196648:DNJ196663 DDN196648:DDN196663 CTR196648:CTR196663 CJV196648:CJV196663 BZZ196648:BZZ196663 BQD196648:BQD196663 BGH196648:BGH196663 AWL196648:AWL196663 AMP196648:AMP196663 ACT196648:ACT196663 SX196648:SX196663 JB196648:JB196663 H196648:H196663 WVN131112:WVN131127 WLR131112:WLR131127 WBV131112:WBV131127 VRZ131112:VRZ131127 VID131112:VID131127 UYH131112:UYH131127 UOL131112:UOL131127 UEP131112:UEP131127 TUT131112:TUT131127 TKX131112:TKX131127 TBB131112:TBB131127 SRF131112:SRF131127 SHJ131112:SHJ131127 RXN131112:RXN131127 RNR131112:RNR131127 RDV131112:RDV131127 QTZ131112:QTZ131127 QKD131112:QKD131127 QAH131112:QAH131127 PQL131112:PQL131127 PGP131112:PGP131127 OWT131112:OWT131127 OMX131112:OMX131127 ODB131112:ODB131127 NTF131112:NTF131127 NJJ131112:NJJ131127 MZN131112:MZN131127 MPR131112:MPR131127 MFV131112:MFV131127 LVZ131112:LVZ131127 LMD131112:LMD131127 LCH131112:LCH131127 KSL131112:KSL131127 KIP131112:KIP131127 JYT131112:JYT131127 JOX131112:JOX131127 JFB131112:JFB131127 IVF131112:IVF131127 ILJ131112:ILJ131127 IBN131112:IBN131127 HRR131112:HRR131127 HHV131112:HHV131127 GXZ131112:GXZ131127 GOD131112:GOD131127 GEH131112:GEH131127 FUL131112:FUL131127 FKP131112:FKP131127 FAT131112:FAT131127 EQX131112:EQX131127 EHB131112:EHB131127 DXF131112:DXF131127 DNJ131112:DNJ131127 DDN131112:DDN131127 CTR131112:CTR131127 CJV131112:CJV131127 BZZ131112:BZZ131127 BQD131112:BQD131127 BGH131112:BGH131127 AWL131112:AWL131127 AMP131112:AMP131127 ACT131112:ACT131127 SX131112:SX131127 JB131112:JB131127 H131112:H131127 WVN65576:WVN65591 WLR65576:WLR65591 WBV65576:WBV65591 VRZ65576:VRZ65591 VID65576:VID65591 UYH65576:UYH65591 UOL65576:UOL65591 UEP65576:UEP65591 TUT65576:TUT65591 TKX65576:TKX65591 TBB65576:TBB65591 SRF65576:SRF65591 SHJ65576:SHJ65591 RXN65576:RXN65591 RNR65576:RNR65591 RDV65576:RDV65591 QTZ65576:QTZ65591 QKD65576:QKD65591 QAH65576:QAH65591 PQL65576:PQL65591 PGP65576:PGP65591 OWT65576:OWT65591 OMX65576:OMX65591 ODB65576:ODB65591 NTF65576:NTF65591 NJJ65576:NJJ65591 MZN65576:MZN65591 MPR65576:MPR65591 MFV65576:MFV65591 LVZ65576:LVZ65591 LMD65576:LMD65591 LCH65576:LCH65591 KSL65576:KSL65591 KIP65576:KIP65591 JYT65576:JYT65591 JOX65576:JOX65591 JFB65576:JFB65591 IVF65576:IVF65591 ILJ65576:ILJ65591 IBN65576:IBN65591 HRR65576:HRR65591 HHV65576:HHV65591 GXZ65576:GXZ65591 GOD65576:GOD65591 GEH65576:GEH65591 FUL65576:FUL65591 FKP65576:FKP65591 FAT65576:FAT65591 EQX65576:EQX65591 EHB65576:EHB65591 DXF65576:DXF65591 DNJ65576:DNJ65591 DDN65576:DDN65591 CTR65576:CTR65591 CJV65576:CJV65591 BZZ65576:BZZ65591 BQD65576:BQD65591 BGH65576:BGH65591 AWL65576:AWL65591 AMP65576:AMP65591 ACT65576:ACT65591 SX65576:SX65591 JB65576:JB65591 H65576:H65591 WVN983080:WVN983095 WVS983080:WVS983095 WLW983080:WLW983095 WCA983080:WCA983095 VSE983080:VSE983095 VII983080:VII983095 UYM983080:UYM983095 UOQ983080:UOQ983095 UEU983080:UEU983095 TUY983080:TUY983095 TLC983080:TLC983095 TBG983080:TBG983095 SRK983080:SRK983095 SHO983080:SHO983095 RXS983080:RXS983095 RNW983080:RNW983095 REA983080:REA983095 QUE983080:QUE983095 QKI983080:QKI983095 QAM983080:QAM983095 PQQ983080:PQQ983095 PGU983080:PGU983095 OWY983080:OWY983095 ONC983080:ONC983095 ODG983080:ODG983095 NTK983080:NTK983095 NJO983080:NJO983095 MZS983080:MZS983095 MPW983080:MPW983095 MGA983080:MGA983095 LWE983080:LWE983095 LMI983080:LMI983095 LCM983080:LCM983095 KSQ983080:KSQ983095 KIU983080:KIU983095 JYY983080:JYY983095 JPC983080:JPC983095 JFG983080:JFG983095 IVK983080:IVK983095 ILO983080:ILO983095 IBS983080:IBS983095 HRW983080:HRW983095 HIA983080:HIA983095 GYE983080:GYE983095 GOI983080:GOI983095 GEM983080:GEM983095 FUQ983080:FUQ983095 FKU983080:FKU983095 FAY983080:FAY983095 ERC983080:ERC983095 EHG983080:EHG983095 DXK983080:DXK983095 DNO983080:DNO983095 DDS983080:DDS983095 CTW983080:CTW983095 CKA983080:CKA983095 CAE983080:CAE983095 BQI983080:BQI983095 BGM983080:BGM983095 AWQ983080:AWQ983095 AMU983080:AMU983095 ACY983080:ACY983095 TC983080:TC983095 JG983080:JG983095 WVS917544:WVS917559 WLW917544:WLW917559 WCA917544:WCA917559 VSE917544:VSE917559 VII917544:VII917559 UYM917544:UYM917559 UOQ917544:UOQ917559 UEU917544:UEU917559 TUY917544:TUY917559 TLC917544:TLC917559 TBG917544:TBG917559 SRK917544:SRK917559 SHO917544:SHO917559 RXS917544:RXS917559 RNW917544:RNW917559 REA917544:REA917559 QUE917544:QUE917559 QKI917544:QKI917559 QAM917544:QAM917559 PQQ917544:PQQ917559 PGU917544:PGU917559 OWY917544:OWY917559 ONC917544:ONC917559 ODG917544:ODG917559 NTK917544:NTK917559 NJO917544:NJO917559 MZS917544:MZS917559 MPW917544:MPW917559 MGA917544:MGA917559 LWE917544:LWE917559 LMI917544:LMI917559 LCM917544:LCM917559 KSQ917544:KSQ917559 KIU917544:KIU917559 JYY917544:JYY917559 JPC917544:JPC917559 JFG917544:JFG917559 IVK917544:IVK917559 ILO917544:ILO917559 IBS917544:IBS917559 HRW917544:HRW917559 HIA917544:HIA917559 GYE917544:GYE917559 GOI917544:GOI917559 GEM917544:GEM917559 FUQ917544:FUQ917559 FKU917544:FKU917559 FAY917544:FAY917559 ERC917544:ERC917559 EHG917544:EHG917559 DXK917544:DXK917559 DNO917544:DNO917559 DDS917544:DDS917559 CTW917544:CTW917559 CKA917544:CKA917559 CAE917544:CAE917559 BQI917544:BQI917559 BGM917544:BGM917559 AWQ917544:AWQ917559 AMU917544:AMU917559 ACY917544:ACY917559 TC917544:TC917559 JG917544:JG917559 WVS852008:WVS852023 WLW852008:WLW852023 WCA852008:WCA852023 VSE852008:VSE852023 VII852008:VII852023 UYM852008:UYM852023 UOQ852008:UOQ852023 UEU852008:UEU852023 TUY852008:TUY852023 TLC852008:TLC852023 TBG852008:TBG852023 SRK852008:SRK852023 SHO852008:SHO852023 RXS852008:RXS852023 RNW852008:RNW852023 REA852008:REA852023 QUE852008:QUE852023 QKI852008:QKI852023 QAM852008:QAM852023 PQQ852008:PQQ852023 PGU852008:PGU852023 OWY852008:OWY852023 ONC852008:ONC852023 ODG852008:ODG852023 NTK852008:NTK852023 NJO852008:NJO852023 MZS852008:MZS852023 MPW852008:MPW852023 MGA852008:MGA852023 LWE852008:LWE852023 LMI852008:LMI852023 LCM852008:LCM852023 KSQ852008:KSQ852023 KIU852008:KIU852023 JYY852008:JYY852023 JPC852008:JPC852023 JFG852008:JFG852023 IVK852008:IVK852023 ILO852008:ILO852023 IBS852008:IBS852023 HRW852008:HRW852023 HIA852008:HIA852023 GYE852008:GYE852023 GOI852008:GOI852023 GEM852008:GEM852023 FUQ852008:FUQ852023 FKU852008:FKU852023 FAY852008:FAY852023 ERC852008:ERC852023 EHG852008:EHG852023 DXK852008:DXK852023 DNO852008:DNO852023 DDS852008:DDS852023 CTW852008:CTW852023 CKA852008:CKA852023 CAE852008:CAE852023 BQI852008:BQI852023 BGM852008:BGM852023 AWQ852008:AWQ852023 AMU852008:AMU852023 ACY852008:ACY852023 TC852008:TC852023 JG852008:JG852023 WVS786472:WVS786487 WLW786472:WLW786487 WCA786472:WCA786487 VSE786472:VSE786487 VII786472:VII786487 UYM786472:UYM786487 UOQ786472:UOQ786487 UEU786472:UEU786487 TUY786472:TUY786487 TLC786472:TLC786487 TBG786472:TBG786487 SRK786472:SRK786487 SHO786472:SHO786487 RXS786472:RXS786487 RNW786472:RNW786487 REA786472:REA786487 QUE786472:QUE786487 QKI786472:QKI786487 QAM786472:QAM786487 PQQ786472:PQQ786487 PGU786472:PGU786487 OWY786472:OWY786487 ONC786472:ONC786487 ODG786472:ODG786487 NTK786472:NTK786487 NJO786472:NJO786487 MZS786472:MZS786487 MPW786472:MPW786487 MGA786472:MGA786487 LWE786472:LWE786487 LMI786472:LMI786487 LCM786472:LCM786487 KSQ786472:KSQ786487 KIU786472:KIU786487 JYY786472:JYY786487 JPC786472:JPC786487 JFG786472:JFG786487 IVK786472:IVK786487 ILO786472:ILO786487 IBS786472:IBS786487 HRW786472:HRW786487 HIA786472:HIA786487 GYE786472:GYE786487 GOI786472:GOI786487 GEM786472:GEM786487 FUQ786472:FUQ786487 FKU786472:FKU786487 FAY786472:FAY786487 ERC786472:ERC786487 EHG786472:EHG786487 DXK786472:DXK786487 DNO786472:DNO786487 DDS786472:DDS786487 CTW786472:CTW786487 CKA786472:CKA786487 CAE786472:CAE786487 BQI786472:BQI786487 BGM786472:BGM786487 AWQ786472:AWQ786487 AMU786472:AMU786487 ACY786472:ACY786487 TC786472:TC786487 JG786472:JG786487 WVS720936:WVS720951 WLW720936:WLW720951 WCA720936:WCA720951 VSE720936:VSE720951 VII720936:VII720951 UYM720936:UYM720951 UOQ720936:UOQ720951 UEU720936:UEU720951 TUY720936:TUY720951 TLC720936:TLC720951 TBG720936:TBG720951 SRK720936:SRK720951 SHO720936:SHO720951 RXS720936:RXS720951 RNW720936:RNW720951 REA720936:REA720951 QUE720936:QUE720951 QKI720936:QKI720951 QAM720936:QAM720951 PQQ720936:PQQ720951 PGU720936:PGU720951 OWY720936:OWY720951 ONC720936:ONC720951 ODG720936:ODG720951 NTK720936:NTK720951 NJO720936:NJO720951 MZS720936:MZS720951 MPW720936:MPW720951 MGA720936:MGA720951 LWE720936:LWE720951 LMI720936:LMI720951 LCM720936:LCM720951 KSQ720936:KSQ720951 KIU720936:KIU720951 JYY720936:JYY720951 JPC720936:JPC720951 JFG720936:JFG720951 IVK720936:IVK720951 ILO720936:ILO720951 IBS720936:IBS720951 HRW720936:HRW720951 HIA720936:HIA720951 GYE720936:GYE720951 GOI720936:GOI720951 GEM720936:GEM720951 FUQ720936:FUQ720951 FKU720936:FKU720951 FAY720936:FAY720951 ERC720936:ERC720951 EHG720936:EHG720951 DXK720936:DXK720951 DNO720936:DNO720951 DDS720936:DDS720951 CTW720936:CTW720951 CKA720936:CKA720951 CAE720936:CAE720951 BQI720936:BQI720951 BGM720936:BGM720951 AWQ720936:AWQ720951 AMU720936:AMU720951 ACY720936:ACY720951 TC720936:TC720951 JG720936:JG720951 WVS655400:WVS655415 WLW655400:WLW655415 WCA655400:WCA655415 VSE655400:VSE655415 VII655400:VII655415 UYM655400:UYM655415 UOQ655400:UOQ655415 UEU655400:UEU655415 TUY655400:TUY655415 TLC655400:TLC655415 TBG655400:TBG655415 SRK655400:SRK655415 SHO655400:SHO655415 RXS655400:RXS655415 RNW655400:RNW655415 REA655400:REA655415 QUE655400:QUE655415 QKI655400:QKI655415 QAM655400:QAM655415 PQQ655400:PQQ655415 PGU655400:PGU655415 OWY655400:OWY655415 ONC655400:ONC655415 ODG655400:ODG655415 NTK655400:NTK655415 NJO655400:NJO655415 MZS655400:MZS655415 MPW655400:MPW655415 MGA655400:MGA655415 LWE655400:LWE655415 LMI655400:LMI655415 LCM655400:LCM655415 KSQ655400:KSQ655415 KIU655400:KIU655415 JYY655400:JYY655415 JPC655400:JPC655415 JFG655400:JFG655415 IVK655400:IVK655415 ILO655400:ILO655415 IBS655400:IBS655415 HRW655400:HRW655415 HIA655400:HIA655415 GYE655400:GYE655415 GOI655400:GOI655415 GEM655400:GEM655415 FUQ655400:FUQ655415 FKU655400:FKU655415 FAY655400:FAY655415 ERC655400:ERC655415 EHG655400:EHG655415 DXK655400:DXK655415 DNO655400:DNO655415 DDS655400:DDS655415 CTW655400:CTW655415 CKA655400:CKA655415 CAE655400:CAE655415 BQI655400:BQI655415 BGM655400:BGM655415 AWQ655400:AWQ655415 AMU655400:AMU655415 ACY655400:ACY655415 TC655400:TC655415 JG655400:JG655415 WVS589864:WVS589879 WLW589864:WLW589879 WCA589864:WCA589879 VSE589864:VSE589879 VII589864:VII589879 UYM589864:UYM589879 UOQ589864:UOQ589879 UEU589864:UEU589879 TUY589864:TUY589879 TLC589864:TLC589879 TBG589864:TBG589879 SRK589864:SRK589879 SHO589864:SHO589879 RXS589864:RXS589879 RNW589864:RNW589879 REA589864:REA589879 QUE589864:QUE589879 QKI589864:QKI589879 QAM589864:QAM589879 PQQ589864:PQQ589879 PGU589864:PGU589879 OWY589864:OWY589879 ONC589864:ONC589879 ODG589864:ODG589879 NTK589864:NTK589879 NJO589864:NJO589879 MZS589864:MZS589879 MPW589864:MPW589879 MGA589864:MGA589879 LWE589864:LWE589879 LMI589864:LMI589879 LCM589864:LCM589879 KSQ589864:KSQ589879 KIU589864:KIU589879 JYY589864:JYY589879 JPC589864:JPC589879 JFG589864:JFG589879 IVK589864:IVK589879 ILO589864:ILO589879 IBS589864:IBS589879 HRW589864:HRW589879 HIA589864:HIA589879 GYE589864:GYE589879 GOI589864:GOI589879 GEM589864:GEM589879 FUQ589864:FUQ589879 FKU589864:FKU589879 FAY589864:FAY589879 ERC589864:ERC589879 EHG589864:EHG589879 DXK589864:DXK589879 DNO589864:DNO589879 DDS589864:DDS589879 CTW589864:CTW589879 CKA589864:CKA589879 CAE589864:CAE589879 BQI589864:BQI589879 BGM589864:BGM589879 AWQ589864:AWQ589879 AMU589864:AMU589879 ACY589864:ACY589879 TC589864:TC589879 JG589864:JG589879 WVS524328:WVS524343 WLW524328:WLW524343 WCA524328:WCA524343 VSE524328:VSE524343 VII524328:VII524343 UYM524328:UYM524343 UOQ524328:UOQ524343 UEU524328:UEU524343 TUY524328:TUY524343 TLC524328:TLC524343 TBG524328:TBG524343 SRK524328:SRK524343 SHO524328:SHO524343 RXS524328:RXS524343 RNW524328:RNW524343 REA524328:REA524343 QUE524328:QUE524343 QKI524328:QKI524343 QAM524328:QAM524343 PQQ524328:PQQ524343 PGU524328:PGU524343 OWY524328:OWY524343 ONC524328:ONC524343 ODG524328:ODG524343 NTK524328:NTK524343 NJO524328:NJO524343 MZS524328:MZS524343 MPW524328:MPW524343 MGA524328:MGA524343 LWE524328:LWE524343 LMI524328:LMI524343 LCM524328:LCM524343 KSQ524328:KSQ524343 KIU524328:KIU524343 JYY524328:JYY524343 JPC524328:JPC524343 JFG524328:JFG524343 IVK524328:IVK524343 ILO524328:ILO524343 IBS524328:IBS524343 HRW524328:HRW524343 HIA524328:HIA524343 GYE524328:GYE524343 GOI524328:GOI524343 GEM524328:GEM524343 FUQ524328:FUQ524343 FKU524328:FKU524343 FAY524328:FAY524343 ERC524328:ERC524343 EHG524328:EHG524343 DXK524328:DXK524343 DNO524328:DNO524343 DDS524328:DDS524343 CTW524328:CTW524343 CKA524328:CKA524343 CAE524328:CAE524343 BQI524328:BQI524343 BGM524328:BGM524343 AWQ524328:AWQ524343 AMU524328:AMU524343 ACY524328:ACY524343 TC524328:TC524343 JG524328:JG524343 WVS458792:WVS458807 WLW458792:WLW458807 WCA458792:WCA458807 VSE458792:VSE458807 VII458792:VII458807 UYM458792:UYM458807 UOQ458792:UOQ458807 UEU458792:UEU458807 TUY458792:TUY458807 TLC458792:TLC458807 TBG458792:TBG458807 SRK458792:SRK458807 SHO458792:SHO458807 RXS458792:RXS458807 RNW458792:RNW458807 REA458792:REA458807 QUE458792:QUE458807 QKI458792:QKI458807 QAM458792:QAM458807 PQQ458792:PQQ458807 PGU458792:PGU458807 OWY458792:OWY458807 ONC458792:ONC458807 ODG458792:ODG458807 NTK458792:NTK458807 NJO458792:NJO458807 MZS458792:MZS458807 MPW458792:MPW458807 MGA458792:MGA458807 LWE458792:LWE458807 LMI458792:LMI458807 LCM458792:LCM458807 KSQ458792:KSQ458807 KIU458792:KIU458807 JYY458792:JYY458807 JPC458792:JPC458807 JFG458792:JFG458807 IVK458792:IVK458807 ILO458792:ILO458807 IBS458792:IBS458807 HRW458792:HRW458807 HIA458792:HIA458807 GYE458792:GYE458807 GOI458792:GOI458807 GEM458792:GEM458807 FUQ458792:FUQ458807 FKU458792:FKU458807 FAY458792:FAY458807 ERC458792:ERC458807 EHG458792:EHG458807 DXK458792:DXK458807 DNO458792:DNO458807 DDS458792:DDS458807 CTW458792:CTW458807 CKA458792:CKA458807 CAE458792:CAE458807 BQI458792:BQI458807 BGM458792:BGM458807 AWQ458792:AWQ458807 AMU458792:AMU458807 ACY458792:ACY458807 TC458792:TC458807 JG458792:JG458807 WVS393256:WVS393271 WLW393256:WLW393271 WCA393256:WCA393271 VSE393256:VSE393271 VII393256:VII393271 UYM393256:UYM393271 UOQ393256:UOQ393271 UEU393256:UEU393271 TUY393256:TUY393271 TLC393256:TLC393271 TBG393256:TBG393271 SRK393256:SRK393271 SHO393256:SHO393271 RXS393256:RXS393271 RNW393256:RNW393271 REA393256:REA393271 QUE393256:QUE393271 QKI393256:QKI393271 QAM393256:QAM393271 PQQ393256:PQQ393271 PGU393256:PGU393271 OWY393256:OWY393271 ONC393256:ONC393271 ODG393256:ODG393271 NTK393256:NTK393271 NJO393256:NJO393271 MZS393256:MZS393271 MPW393256:MPW393271 MGA393256:MGA393271 LWE393256:LWE393271 LMI393256:LMI393271 LCM393256:LCM393271 KSQ393256:KSQ393271 KIU393256:KIU393271 JYY393256:JYY393271 JPC393256:JPC393271 JFG393256:JFG393271 IVK393256:IVK393271 ILO393256:ILO393271 IBS393256:IBS393271 HRW393256:HRW393271 HIA393256:HIA393271 GYE393256:GYE393271 GOI393256:GOI393271 GEM393256:GEM393271 FUQ393256:FUQ393271 FKU393256:FKU393271 FAY393256:FAY393271 ERC393256:ERC393271 EHG393256:EHG393271 DXK393256:DXK393271 DNO393256:DNO393271 DDS393256:DDS393271 CTW393256:CTW393271 CKA393256:CKA393271 CAE393256:CAE393271 BQI393256:BQI393271 BGM393256:BGM393271 AWQ393256:AWQ393271 AMU393256:AMU393271 ACY393256:ACY393271 TC393256:TC393271 JG393256:JG393271 WVS327720:WVS327735 WLW327720:WLW327735 WCA327720:WCA327735 VSE327720:VSE327735 VII327720:VII327735 UYM327720:UYM327735 UOQ327720:UOQ327735 UEU327720:UEU327735 TUY327720:TUY327735 TLC327720:TLC327735 TBG327720:TBG327735 SRK327720:SRK327735 SHO327720:SHO327735 RXS327720:RXS327735 RNW327720:RNW327735 REA327720:REA327735 QUE327720:QUE327735 QKI327720:QKI327735 QAM327720:QAM327735 PQQ327720:PQQ327735 PGU327720:PGU327735 OWY327720:OWY327735 ONC327720:ONC327735 ODG327720:ODG327735 NTK327720:NTK327735 NJO327720:NJO327735 MZS327720:MZS327735 MPW327720:MPW327735 MGA327720:MGA327735 LWE327720:LWE327735 LMI327720:LMI327735 LCM327720:LCM327735 KSQ327720:KSQ327735 KIU327720:KIU327735 JYY327720:JYY327735 JPC327720:JPC327735 JFG327720:JFG327735 IVK327720:IVK327735 ILO327720:ILO327735 IBS327720:IBS327735 HRW327720:HRW327735 HIA327720:HIA327735 GYE327720:GYE327735 GOI327720:GOI327735 GEM327720:GEM327735 FUQ327720:FUQ327735 FKU327720:FKU327735 FAY327720:FAY327735 ERC327720:ERC327735 EHG327720:EHG327735 DXK327720:DXK327735 DNO327720:DNO327735 DDS327720:DDS327735 CTW327720:CTW327735 CKA327720:CKA327735 CAE327720:CAE327735 BQI327720:BQI327735 BGM327720:BGM327735 AWQ327720:AWQ327735 AMU327720:AMU327735 ACY327720:ACY327735 TC327720:TC327735 JG327720:JG327735 WVS262184:WVS262199 WLW262184:WLW262199 WCA262184:WCA262199 VSE262184:VSE262199 VII262184:VII262199 UYM262184:UYM262199 UOQ262184:UOQ262199 UEU262184:UEU262199 TUY262184:TUY262199 TLC262184:TLC262199 TBG262184:TBG262199 SRK262184:SRK262199 SHO262184:SHO262199 RXS262184:RXS262199 RNW262184:RNW262199 REA262184:REA262199 QUE262184:QUE262199 QKI262184:QKI262199 QAM262184:QAM262199 PQQ262184:PQQ262199 PGU262184:PGU262199 OWY262184:OWY262199 ONC262184:ONC262199 ODG262184:ODG262199 NTK262184:NTK262199 NJO262184:NJO262199 MZS262184:MZS262199 MPW262184:MPW262199 MGA262184:MGA262199 LWE262184:LWE262199 LMI262184:LMI262199 LCM262184:LCM262199 KSQ262184:KSQ262199 KIU262184:KIU262199 JYY262184:JYY262199 JPC262184:JPC262199 JFG262184:JFG262199 IVK262184:IVK262199 ILO262184:ILO262199 IBS262184:IBS262199 HRW262184:HRW262199 HIA262184:HIA262199 GYE262184:GYE262199 GOI262184:GOI262199 GEM262184:GEM262199 FUQ262184:FUQ262199 FKU262184:FKU262199 FAY262184:FAY262199 ERC262184:ERC262199 EHG262184:EHG262199 DXK262184:DXK262199 DNO262184:DNO262199 DDS262184:DDS262199 CTW262184:CTW262199 CKA262184:CKA262199 CAE262184:CAE262199 BQI262184:BQI262199 BGM262184:BGM262199 AWQ262184:AWQ262199 AMU262184:AMU262199 ACY262184:ACY262199 TC262184:TC262199 JG262184:JG262199 WVS196648:WVS196663 WLW196648:WLW196663 WCA196648:WCA196663 VSE196648:VSE196663 VII196648:VII196663 UYM196648:UYM196663 UOQ196648:UOQ196663 UEU196648:UEU196663 TUY196648:TUY196663 TLC196648:TLC196663 TBG196648:TBG196663 SRK196648:SRK196663 SHO196648:SHO196663 RXS196648:RXS196663 RNW196648:RNW196663 REA196648:REA196663 QUE196648:QUE196663 QKI196648:QKI196663 QAM196648:QAM196663 PQQ196648:PQQ196663 PGU196648:PGU196663 OWY196648:OWY196663 ONC196648:ONC196663 ODG196648:ODG196663 NTK196648:NTK196663 NJO196648:NJO196663 MZS196648:MZS196663 MPW196648:MPW196663 MGA196648:MGA196663 LWE196648:LWE196663 LMI196648:LMI196663 LCM196648:LCM196663 KSQ196648:KSQ196663 KIU196648:KIU196663 JYY196648:JYY196663 JPC196648:JPC196663 JFG196648:JFG196663 IVK196648:IVK196663 ILO196648:ILO196663 IBS196648:IBS196663 HRW196648:HRW196663 HIA196648:HIA196663 GYE196648:GYE196663 GOI196648:GOI196663 GEM196648:GEM196663 FUQ196648:FUQ196663 FKU196648:FKU196663 FAY196648:FAY196663 ERC196648:ERC196663 EHG196648:EHG196663 DXK196648:DXK196663 DNO196648:DNO196663 DDS196648:DDS196663 CTW196648:CTW196663 CKA196648:CKA196663 CAE196648:CAE196663 BQI196648:BQI196663 BGM196648:BGM196663 AWQ196648:AWQ196663 AMU196648:AMU196663 ACY196648:ACY196663 TC196648:TC196663 JG196648:JG196663 WVS131112:WVS131127 WLW131112:WLW131127 WCA131112:WCA131127 VSE131112:VSE131127 VII131112:VII131127 UYM131112:UYM131127 UOQ131112:UOQ131127 UEU131112:UEU131127 TUY131112:TUY131127 TLC131112:TLC131127 TBG131112:TBG131127 SRK131112:SRK131127 SHO131112:SHO131127 RXS131112:RXS131127 RNW131112:RNW131127 REA131112:REA131127 QUE131112:QUE131127 QKI131112:QKI131127 QAM131112:QAM131127 PQQ131112:PQQ131127 PGU131112:PGU131127 OWY131112:OWY131127 ONC131112:ONC131127 ODG131112:ODG131127 NTK131112:NTK131127 NJO131112:NJO131127 MZS131112:MZS131127 MPW131112:MPW131127 MGA131112:MGA131127 LWE131112:LWE131127 LMI131112:LMI131127 LCM131112:LCM131127 KSQ131112:KSQ131127 KIU131112:KIU131127 JYY131112:JYY131127 JPC131112:JPC131127 JFG131112:JFG131127 IVK131112:IVK131127 ILO131112:ILO131127 IBS131112:IBS131127 HRW131112:HRW131127 HIA131112:HIA131127 GYE131112:GYE131127 GOI131112:GOI131127 GEM131112:GEM131127 FUQ131112:FUQ131127 FKU131112:FKU131127 FAY131112:FAY131127 ERC131112:ERC131127 EHG131112:EHG131127 DXK131112:DXK131127 DNO131112:DNO131127 DDS131112:DDS131127 CTW131112:CTW131127 CKA131112:CKA131127 CAE131112:CAE131127 BQI131112:BQI131127 BGM131112:BGM131127 AWQ131112:AWQ131127 AMU131112:AMU131127 ACY131112:ACY131127 TC131112:TC131127 JG131112:JG131127 WVS65576:WVS65591 WLW65576:WLW65591 WCA65576:WCA65591 VSE65576:VSE65591 VII65576:VII65591 UYM65576:UYM65591 UOQ65576:UOQ65591 UEU65576:UEU65591 TUY65576:TUY65591 TLC65576:TLC65591 TBG65576:TBG65591 SRK65576:SRK65591 SHO65576:SHO65591 RXS65576:RXS65591 RNW65576:RNW65591 REA65576:REA65591 QUE65576:QUE65591 QKI65576:QKI65591 QAM65576:QAM65591 PQQ65576:PQQ65591 PGU65576:PGU65591 OWY65576:OWY65591 ONC65576:ONC65591 ODG65576:ODG65591 NTK65576:NTK65591 NJO65576:NJO65591 MZS65576:MZS65591 MPW65576:MPW65591 MGA65576:MGA65591 LWE65576:LWE65591 LMI65576:LMI65591 LCM65576:LCM65591 KSQ65576:KSQ65591 KIU65576:KIU65591 JYY65576:JYY65591 JPC65576:JPC65591 JFG65576:JFG65591 IVK65576:IVK65591 ILO65576:ILO65591 IBS65576:IBS65591 HRW65576:HRW65591 HIA65576:HIA65591 GYE65576:GYE65591 GOI65576:GOI65591 GEM65576:GEM65591 FUQ65576:FUQ65591 FKU65576:FKU65591 FAY65576:FAY65591 ERC65576:ERC65591 EHG65576:EHG65591 DXK65576:DXK65591 DNO65576:DNO65591 DDS65576:DDS65591 CTW65576:CTW65591 CKA65576:CKA65591 CAE65576:CAE65591 BQI65576:BQI65591 BGM65576:BGM65591 AWQ65576:AWQ65591 AMU65576:AMU65591 ACY65576:ACY65591 TC65576:TC65591 JG65576:JG65591">
      <formula1>"Frequent, Probable, Occasional, Remote, Improbable, Eliminated, -"</formula1>
    </dataValidation>
  </dataValidations>
  <pageMargins left="0.25" right="0.2" top="0.75" bottom="0.75" header="0.3" footer="0.3"/>
  <pageSetup scale="4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38"/>
  <sheetViews>
    <sheetView topLeftCell="B1" zoomScaleNormal="80" workbookViewId="0">
      <pane ySplit="3" topLeftCell="A25" activePane="bottomLeft" state="frozen"/>
      <selection pane="bottomLeft" activeCell="F22" sqref="F22"/>
    </sheetView>
  </sheetViews>
  <sheetFormatPr defaultColWidth="9.109375" defaultRowHeight="14.4" x14ac:dyDescent="0.3"/>
  <cols>
    <col min="1" max="1" width="3.44140625" style="8" customWidth="1"/>
    <col min="2" max="2" width="8.88671875" style="8" customWidth="1"/>
    <col min="3" max="3" width="25.5546875" style="8" bestFit="1" customWidth="1"/>
    <col min="4" max="4" width="12.88671875" style="8" bestFit="1" customWidth="1"/>
    <col min="5" max="5" width="17.88671875" style="8" bestFit="1" customWidth="1"/>
    <col min="6" max="6" width="23.109375" style="8" customWidth="1"/>
    <col min="7" max="7" width="21.44140625" style="8" bestFit="1" customWidth="1"/>
    <col min="8" max="8" width="71.44140625" style="8" bestFit="1" customWidth="1"/>
    <col min="9" max="9" width="8.5546875" style="8" bestFit="1" customWidth="1"/>
    <col min="10" max="10" width="12" style="8" customWidth="1"/>
    <col min="11" max="11" width="11.44140625" style="8" customWidth="1"/>
    <col min="12" max="12" width="11" style="8" customWidth="1"/>
    <col min="13" max="13" width="10.5546875" style="8" bestFit="1" customWidth="1"/>
    <col min="14" max="14" width="102" style="8" bestFit="1" customWidth="1"/>
    <col min="15" max="18" width="9.109375" style="8" customWidth="1"/>
    <col min="19" max="19" width="11" style="8" bestFit="1" customWidth="1"/>
    <col min="20" max="20" width="9.5546875" style="8" bestFit="1" customWidth="1"/>
    <col min="21" max="21" width="6.5546875" style="8" bestFit="1" customWidth="1"/>
    <col min="22" max="22" width="10.5546875" style="8" bestFit="1" customWidth="1"/>
    <col min="23" max="23" width="12.5546875" style="8" bestFit="1" customWidth="1"/>
    <col min="24" max="24" width="7.5546875" style="8" bestFit="1" customWidth="1"/>
    <col min="25" max="25" width="11.5546875" style="135" bestFit="1" customWidth="1"/>
    <col min="26" max="26" width="10.88671875" style="8" bestFit="1" customWidth="1"/>
    <col min="27" max="16384" width="9.109375" style="8"/>
  </cols>
  <sheetData>
    <row r="1" spans="1:26" s="7" customFormat="1" x14ac:dyDescent="0.3">
      <c r="B1" s="670" t="s">
        <v>12</v>
      </c>
      <c r="C1" s="674" t="s">
        <v>13</v>
      </c>
      <c r="D1" s="677" t="s">
        <v>14</v>
      </c>
      <c r="E1" s="672" t="s">
        <v>3</v>
      </c>
      <c r="F1" s="680" t="s">
        <v>15</v>
      </c>
      <c r="G1" s="673" t="s">
        <v>1</v>
      </c>
      <c r="H1" s="681" t="s">
        <v>16</v>
      </c>
      <c r="I1" s="669" t="s">
        <v>10</v>
      </c>
      <c r="J1" s="665" t="s">
        <v>4</v>
      </c>
      <c r="K1" s="665"/>
      <c r="L1" s="665"/>
      <c r="M1" s="665"/>
      <c r="N1" s="665" t="s">
        <v>18</v>
      </c>
      <c r="O1" s="666" t="s">
        <v>363</v>
      </c>
      <c r="P1" s="667"/>
      <c r="Q1" s="667"/>
      <c r="R1" s="668"/>
      <c r="S1" s="665" t="s">
        <v>5</v>
      </c>
      <c r="T1" s="665"/>
      <c r="U1" s="665"/>
      <c r="V1" s="665"/>
      <c r="W1" s="669" t="s">
        <v>20</v>
      </c>
      <c r="X1" s="665" t="s">
        <v>19</v>
      </c>
      <c r="Y1" s="669" t="s">
        <v>21</v>
      </c>
      <c r="Z1" s="669" t="s">
        <v>497</v>
      </c>
    </row>
    <row r="2" spans="1:26" s="7" customFormat="1" ht="64.8" x14ac:dyDescent="0.3">
      <c r="B2" s="671"/>
      <c r="C2" s="675"/>
      <c r="D2" s="677"/>
      <c r="E2" s="672"/>
      <c r="F2" s="680"/>
      <c r="G2" s="673"/>
      <c r="H2" s="682"/>
      <c r="I2" s="665"/>
      <c r="J2" s="4" t="s">
        <v>2</v>
      </c>
      <c r="K2" s="4" t="s">
        <v>6</v>
      </c>
      <c r="L2" s="5" t="s">
        <v>7</v>
      </c>
      <c r="M2" s="4" t="s">
        <v>17</v>
      </c>
      <c r="N2" s="665"/>
      <c r="O2" s="4" t="s">
        <v>359</v>
      </c>
      <c r="P2" s="4" t="s">
        <v>360</v>
      </c>
      <c r="Q2" s="4" t="s">
        <v>361</v>
      </c>
      <c r="R2" s="4" t="s">
        <v>362</v>
      </c>
      <c r="S2" s="4" t="s">
        <v>2</v>
      </c>
      <c r="T2" s="4" t="s">
        <v>6</v>
      </c>
      <c r="U2" s="5" t="s">
        <v>7</v>
      </c>
      <c r="V2" s="4" t="s">
        <v>17</v>
      </c>
      <c r="W2" s="665"/>
      <c r="X2" s="665"/>
      <c r="Y2" s="669"/>
      <c r="Z2" s="669"/>
    </row>
    <row r="3" spans="1:26" s="7" customFormat="1" x14ac:dyDescent="0.3">
      <c r="A3" s="7" t="s">
        <v>336</v>
      </c>
      <c r="B3" s="671"/>
      <c r="C3" s="675"/>
      <c r="D3" s="677"/>
      <c r="E3" s="672"/>
      <c r="F3" s="680"/>
      <c r="G3" s="673"/>
      <c r="H3" s="683"/>
      <c r="I3" s="665"/>
      <c r="J3" s="1" t="s">
        <v>8</v>
      </c>
      <c r="K3" s="1" t="s">
        <v>51</v>
      </c>
      <c r="L3" s="1" t="s">
        <v>41</v>
      </c>
      <c r="M3" s="1" t="s">
        <v>9</v>
      </c>
      <c r="N3" s="665"/>
      <c r="O3" s="109"/>
      <c r="P3" s="109"/>
      <c r="Q3" s="109"/>
      <c r="R3" s="109"/>
      <c r="S3" s="1" t="s">
        <v>8</v>
      </c>
      <c r="T3" s="1" t="s">
        <v>51</v>
      </c>
      <c r="U3" s="1" t="s">
        <v>41</v>
      </c>
      <c r="V3" s="1" t="s">
        <v>9</v>
      </c>
      <c r="W3" s="665"/>
      <c r="X3" s="665"/>
      <c r="Y3" s="669"/>
      <c r="Z3" s="669"/>
    </row>
    <row r="4" spans="1:26" s="13" customFormat="1" ht="28.8" x14ac:dyDescent="0.3">
      <c r="A4" s="13">
        <v>1</v>
      </c>
      <c r="B4" s="30" t="str">
        <f>CONCATENATE("Coat-",A4)</f>
        <v>Coat-1</v>
      </c>
      <c r="C4" s="32" t="s">
        <v>116</v>
      </c>
      <c r="D4" s="35" t="s">
        <v>23</v>
      </c>
      <c r="E4" s="26" t="s">
        <v>117</v>
      </c>
      <c r="F4" s="37" t="s">
        <v>118</v>
      </c>
      <c r="G4" s="39" t="s">
        <v>119</v>
      </c>
      <c r="H4" s="42" t="s">
        <v>890</v>
      </c>
      <c r="I4" s="9" t="s">
        <v>25</v>
      </c>
      <c r="J4" s="10" t="s">
        <v>26</v>
      </c>
      <c r="K4" s="10" t="s">
        <v>36</v>
      </c>
      <c r="L4" s="12">
        <f>IF(K4="Eliminated", 21, IF(OR(J4="-",K4="-"),"-", (IF(J4="Catastrophic",IF(K4="Frequent",1,IF(K4="Probable",2,IF(K4="Occasional",4,IF(K4="Remote",8,IF(K4="Improbable",12,"Error"))))),IF(J4="Critical",IF(K4="Frequent",3,IF(K4="Probable",5,IF(K4="Occasional",6,IF(K4="Remote",10,IF(K4="Improbable",15,"Error"))))), IF(J4="Marginal",IF(K4="Frequent",7,IF(K4="Probable",9,IF(K4="Occasional",11,IF(K4="Remote",14,IF(K4="Improbable",17,"Error"))))), IF(J4="Negligible",IF(K4="Frequent",13,IF(K4="Probable",16,IF(K4="Occasional",18,IF(K4="Remote",19,IF(K4="Improbable",20,"Error"))))),"Error")))))))</f>
        <v>10</v>
      </c>
      <c r="M4" s="10" t="str">
        <f t="shared" ref="M4:M19" si="0">IF(OR(L4="-",L4="Error"),"-",IF(L4&gt;20,"N/A",IF(L4&gt;17,"Low",IF(L4&gt;9, "Medium", IF(L4&gt;5, "Serious", "High")))))</f>
        <v>Medium</v>
      </c>
      <c r="N4" s="11" t="s">
        <v>863</v>
      </c>
      <c r="O4" s="112"/>
      <c r="P4" s="112"/>
      <c r="Q4" s="112" t="s">
        <v>364</v>
      </c>
      <c r="R4" s="112" t="s">
        <v>364</v>
      </c>
      <c r="S4" s="10" t="s">
        <v>11</v>
      </c>
      <c r="T4" s="10" t="s">
        <v>11</v>
      </c>
      <c r="U4" s="12" t="str">
        <f>IF(T4="Eliminated", 21, IF(OR(S4="-",T4="-"),"-", (IF(S4="Catastrophic",IF(T4="Frequent",1,IF(T4="Probable",2,IF(T4="Occasional",4,IF(T4="Remote",8,IF(T4="Improbable",12,"Error"))))),IF(S4="Critical",IF(T4="Frequent",3,IF(T4="Probable",5,IF(T4="Occasional",6,IF(T4="Remote",10,IF(T4="Improbable",15,"Error"))))), IF(S4="Marginal",IF(T4="Frequent",7,IF(T4="Probable",9,IF(T4="Occasional",11,IF(T4="Remote",14,IF(T4="Improbable",17,"Error"))))), IF(S4="Negligible",IF(T4="Frequent",13,IF(T4="Probable",16,IF(T4="Occasional",18,IF(T4="Remote",19,IF(T4="Improbable",20,"Error"))))),"Error")))))))</f>
        <v>-</v>
      </c>
      <c r="V4" s="10" t="str">
        <f t="shared" ref="V4:V9" si="1">IF(OR(U4="-",U4="Error"),"-",IF(U4&gt;20,"N/A",IF(U4&gt;17,"Low",IF(U4&gt;9, "Medium", IF(U4&gt;5, "Serious", "High")))))</f>
        <v>-</v>
      </c>
      <c r="W4" s="9"/>
      <c r="X4" s="9"/>
      <c r="Y4" s="11"/>
      <c r="Z4" s="9"/>
    </row>
    <row r="5" spans="1:26" s="13" customFormat="1" ht="28.8" x14ac:dyDescent="0.3">
      <c r="A5" s="13">
        <v>2</v>
      </c>
      <c r="B5" s="30" t="str">
        <f t="shared" ref="B5:B19" si="2">CONCATENATE("Coat-",A5)</f>
        <v>Coat-2</v>
      </c>
      <c r="C5" s="32" t="s">
        <v>116</v>
      </c>
      <c r="D5" s="35" t="s">
        <v>23</v>
      </c>
      <c r="E5" s="26" t="s">
        <v>117</v>
      </c>
      <c r="F5" s="37" t="s">
        <v>118</v>
      </c>
      <c r="G5" s="39" t="s">
        <v>120</v>
      </c>
      <c r="H5" s="42" t="s">
        <v>891</v>
      </c>
      <c r="I5" s="9" t="s">
        <v>25</v>
      </c>
      <c r="J5" s="10" t="s">
        <v>26</v>
      </c>
      <c r="K5" s="10" t="s">
        <v>36</v>
      </c>
      <c r="L5" s="12">
        <f t="shared" ref="L5:L19" si="3">IF(K5="Eliminated", 21, IF(OR(J5="-",K5="-"),"-", (IF(J5="Catastrophic",IF(K5="Frequent",1,IF(K5="Probable",2,IF(K5="Occasional",4,IF(K5="Remote",8,IF(K5="Improbable",12,"Error"))))),IF(J5="Critical",IF(K5="Frequent",3,IF(K5="Probable",5,IF(K5="Occasional",6,IF(K5="Remote",10,IF(K5="Improbable",15,"Error"))))), IF(J5="Marginal",IF(K5="Frequent",7,IF(K5="Probable",9,IF(K5="Occasional",11,IF(K5="Remote",14,IF(K5="Improbable",17,"Error"))))), IF(J5="Negligible",IF(K5="Frequent",13,IF(K5="Probable",16,IF(K5="Occasional",18,IF(K5="Remote",19,IF(K5="Improbable",20,"Error"))))),"Error")))))))</f>
        <v>10</v>
      </c>
      <c r="M5" s="10" t="str">
        <f t="shared" si="0"/>
        <v>Medium</v>
      </c>
      <c r="N5" s="11" t="s">
        <v>125</v>
      </c>
      <c r="O5" s="112"/>
      <c r="P5" s="112" t="s">
        <v>364</v>
      </c>
      <c r="Q5" s="112" t="s">
        <v>364</v>
      </c>
      <c r="R5" s="112" t="s">
        <v>364</v>
      </c>
      <c r="S5" s="10" t="s">
        <v>11</v>
      </c>
      <c r="T5" s="10" t="s">
        <v>11</v>
      </c>
      <c r="U5" s="12" t="str">
        <f t="shared" ref="U5:U19" si="4">IF(T5="Eliminated", 21, IF(OR(S5="-",T5="-"),"-", (IF(S5="Catastrophic",IF(T5="Frequent",1,IF(T5="Probable",2,IF(T5="Occasional",4,IF(T5="Remote",8,IF(T5="Improbable",12,"Error"))))),IF(S5="Critical",IF(T5="Frequent",3,IF(T5="Probable",5,IF(T5="Occasional",6,IF(T5="Remote",10,IF(T5="Improbable",15,"Error"))))), IF(S5="Marginal",IF(T5="Frequent",7,IF(T5="Probable",9,IF(T5="Occasional",11,IF(T5="Remote",14,IF(T5="Improbable",17,"Error"))))), IF(S5="Negligible",IF(T5="Frequent",13,IF(T5="Probable",16,IF(T5="Occasional",18,IF(T5="Remote",19,IF(T5="Improbable",20,"Error"))))),"Error")))))))</f>
        <v>-</v>
      </c>
      <c r="V5" s="10" t="str">
        <f t="shared" si="1"/>
        <v>-</v>
      </c>
      <c r="W5" s="9"/>
      <c r="X5" s="9"/>
      <c r="Y5" s="11"/>
      <c r="Z5" s="9"/>
    </row>
    <row r="6" spans="1:26" s="13" customFormat="1" ht="28.8" x14ac:dyDescent="0.3">
      <c r="A6" s="13">
        <v>3</v>
      </c>
      <c r="B6" s="30" t="str">
        <f t="shared" si="2"/>
        <v>Coat-3</v>
      </c>
      <c r="C6" s="32" t="s">
        <v>116</v>
      </c>
      <c r="D6" s="35" t="s">
        <v>23</v>
      </c>
      <c r="E6" s="26" t="s">
        <v>117</v>
      </c>
      <c r="F6" s="37" t="s">
        <v>118</v>
      </c>
      <c r="G6" s="39" t="s">
        <v>121</v>
      </c>
      <c r="H6" s="42" t="s">
        <v>892</v>
      </c>
      <c r="I6" s="9" t="s">
        <v>25</v>
      </c>
      <c r="J6" s="10" t="s">
        <v>26</v>
      </c>
      <c r="K6" s="10" t="s">
        <v>36</v>
      </c>
      <c r="L6" s="12">
        <f t="shared" si="3"/>
        <v>10</v>
      </c>
      <c r="M6" s="10" t="str">
        <f t="shared" si="0"/>
        <v>Medium</v>
      </c>
      <c r="N6" s="11" t="s">
        <v>467</v>
      </c>
      <c r="O6" s="112"/>
      <c r="P6" s="112"/>
      <c r="Q6" s="112" t="s">
        <v>364</v>
      </c>
      <c r="R6" s="112" t="s">
        <v>364</v>
      </c>
      <c r="S6" s="10" t="s">
        <v>11</v>
      </c>
      <c r="T6" s="10" t="s">
        <v>11</v>
      </c>
      <c r="U6" s="12" t="str">
        <f t="shared" si="4"/>
        <v>-</v>
      </c>
      <c r="V6" s="10" t="str">
        <f t="shared" si="1"/>
        <v>-</v>
      </c>
      <c r="W6" s="9"/>
      <c r="X6" s="9"/>
      <c r="Y6" s="11"/>
      <c r="Z6" s="9"/>
    </row>
    <row r="7" spans="1:26" s="13" customFormat="1" ht="28.8" x14ac:dyDescent="0.3">
      <c r="A7" s="13">
        <v>4</v>
      </c>
      <c r="B7" s="30" t="str">
        <f t="shared" si="2"/>
        <v>Coat-4</v>
      </c>
      <c r="C7" s="32" t="s">
        <v>116</v>
      </c>
      <c r="D7" s="35" t="s">
        <v>23</v>
      </c>
      <c r="E7" s="26" t="s">
        <v>117</v>
      </c>
      <c r="F7" s="37" t="s">
        <v>118</v>
      </c>
      <c r="G7" s="100" t="s">
        <v>571</v>
      </c>
      <c r="H7" s="42" t="s">
        <v>893</v>
      </c>
      <c r="I7" s="9" t="s">
        <v>25</v>
      </c>
      <c r="J7" s="10" t="s">
        <v>135</v>
      </c>
      <c r="K7" s="10" t="s">
        <v>31</v>
      </c>
      <c r="L7" s="12">
        <f t="shared" si="3"/>
        <v>18</v>
      </c>
      <c r="M7" s="10" t="str">
        <f t="shared" si="0"/>
        <v>Low</v>
      </c>
      <c r="N7" s="20" t="s">
        <v>894</v>
      </c>
      <c r="O7" s="112"/>
      <c r="P7" s="112" t="s">
        <v>364</v>
      </c>
      <c r="Q7" s="112" t="s">
        <v>364</v>
      </c>
      <c r="R7" s="112"/>
      <c r="S7" s="10" t="s">
        <v>11</v>
      </c>
      <c r="T7" s="10" t="s">
        <v>11</v>
      </c>
      <c r="U7" s="12" t="str">
        <f t="shared" si="4"/>
        <v>-</v>
      </c>
      <c r="V7" s="10" t="str">
        <f t="shared" si="1"/>
        <v>-</v>
      </c>
      <c r="W7" s="9"/>
      <c r="X7" s="9"/>
      <c r="Y7" s="11"/>
      <c r="Z7" s="9"/>
    </row>
    <row r="8" spans="1:26" s="13" customFormat="1" ht="28.8" x14ac:dyDescent="0.3">
      <c r="A8" s="13">
        <v>5</v>
      </c>
      <c r="B8" s="30" t="str">
        <f t="shared" si="2"/>
        <v>Coat-5</v>
      </c>
      <c r="C8" s="32" t="s">
        <v>116</v>
      </c>
      <c r="D8" s="35" t="s">
        <v>23</v>
      </c>
      <c r="E8" s="26" t="s">
        <v>117</v>
      </c>
      <c r="F8" s="37" t="s">
        <v>122</v>
      </c>
      <c r="G8" s="39" t="s">
        <v>573</v>
      </c>
      <c r="H8" s="41" t="s">
        <v>895</v>
      </c>
      <c r="I8" s="9" t="s">
        <v>25</v>
      </c>
      <c r="J8" s="10" t="s">
        <v>35</v>
      </c>
      <c r="K8" s="10" t="s">
        <v>38</v>
      </c>
      <c r="L8" s="12">
        <f t="shared" si="3"/>
        <v>12</v>
      </c>
      <c r="M8" s="10" t="str">
        <f t="shared" si="0"/>
        <v>Medium</v>
      </c>
      <c r="N8" s="11" t="s">
        <v>896</v>
      </c>
      <c r="O8" s="112"/>
      <c r="P8" s="112" t="s">
        <v>364</v>
      </c>
      <c r="Q8" s="112"/>
      <c r="R8" s="112" t="s">
        <v>364</v>
      </c>
      <c r="S8" s="10" t="s">
        <v>11</v>
      </c>
      <c r="T8" s="10" t="s">
        <v>11</v>
      </c>
      <c r="U8" s="12" t="str">
        <f t="shared" si="4"/>
        <v>-</v>
      </c>
      <c r="V8" s="10" t="str">
        <f t="shared" si="1"/>
        <v>-</v>
      </c>
      <c r="W8" s="9"/>
      <c r="X8" s="9"/>
      <c r="Y8" s="11"/>
      <c r="Z8" s="9"/>
    </row>
    <row r="9" spans="1:26" s="13" customFormat="1" ht="28.8" x14ac:dyDescent="0.3">
      <c r="A9" s="13">
        <v>6</v>
      </c>
      <c r="B9" s="30" t="str">
        <f t="shared" si="2"/>
        <v>Coat-6</v>
      </c>
      <c r="C9" s="32" t="s">
        <v>116</v>
      </c>
      <c r="D9" s="35" t="s">
        <v>23</v>
      </c>
      <c r="E9" s="26" t="s">
        <v>117</v>
      </c>
      <c r="F9" s="37" t="s">
        <v>122</v>
      </c>
      <c r="G9" s="39" t="s">
        <v>572</v>
      </c>
      <c r="H9" s="42" t="s">
        <v>897</v>
      </c>
      <c r="I9" s="9" t="s">
        <v>25</v>
      </c>
      <c r="J9" s="10" t="s">
        <v>26</v>
      </c>
      <c r="K9" s="10" t="s">
        <v>38</v>
      </c>
      <c r="L9" s="12">
        <f t="shared" si="3"/>
        <v>15</v>
      </c>
      <c r="M9" s="10" t="str">
        <f t="shared" si="0"/>
        <v>Medium</v>
      </c>
      <c r="N9" s="11" t="s">
        <v>898</v>
      </c>
      <c r="O9" s="112"/>
      <c r="P9" s="112" t="s">
        <v>364</v>
      </c>
      <c r="Q9" s="112" t="s">
        <v>364</v>
      </c>
      <c r="R9" s="112"/>
      <c r="S9" s="10" t="s">
        <v>11</v>
      </c>
      <c r="T9" s="10" t="s">
        <v>11</v>
      </c>
      <c r="U9" s="12" t="str">
        <f t="shared" si="4"/>
        <v>-</v>
      </c>
      <c r="V9" s="10" t="str">
        <f t="shared" si="1"/>
        <v>-</v>
      </c>
      <c r="W9" s="9"/>
      <c r="X9" s="9"/>
      <c r="Y9" s="11"/>
      <c r="Z9" s="9"/>
    </row>
    <row r="10" spans="1:26" s="13" customFormat="1" ht="43.2" x14ac:dyDescent="0.3">
      <c r="A10" s="13">
        <v>7</v>
      </c>
      <c r="B10" s="30" t="str">
        <f t="shared" si="2"/>
        <v>Coat-7</v>
      </c>
      <c r="C10" s="32" t="s">
        <v>116</v>
      </c>
      <c r="D10" s="35" t="s">
        <v>23</v>
      </c>
      <c r="E10" s="26" t="s">
        <v>117</v>
      </c>
      <c r="F10" s="37" t="s">
        <v>118</v>
      </c>
      <c r="G10" s="39" t="s">
        <v>574</v>
      </c>
      <c r="H10" s="42" t="s">
        <v>899</v>
      </c>
      <c r="I10" s="9" t="s">
        <v>25</v>
      </c>
      <c r="J10" s="10" t="s">
        <v>26</v>
      </c>
      <c r="K10" s="10" t="s">
        <v>38</v>
      </c>
      <c r="L10" s="12">
        <f t="shared" si="3"/>
        <v>15</v>
      </c>
      <c r="M10" s="10" t="str">
        <f t="shared" si="0"/>
        <v>Medium</v>
      </c>
      <c r="N10" s="11" t="s">
        <v>846</v>
      </c>
      <c r="O10" s="112"/>
      <c r="P10" s="112"/>
      <c r="Q10" s="112" t="s">
        <v>364</v>
      </c>
      <c r="R10" s="112" t="s">
        <v>364</v>
      </c>
      <c r="S10" s="10" t="s">
        <v>11</v>
      </c>
      <c r="T10" s="10" t="s">
        <v>11</v>
      </c>
      <c r="U10" s="12" t="str">
        <f t="shared" si="4"/>
        <v>-</v>
      </c>
      <c r="V10" s="10" t="str">
        <f t="shared" ref="V10:V19" si="5">IF(OR(U10="-",U10="Error"),"-",IF(U10&gt;20,"N/A",IF(U10&gt;17,"Low",IF(U10&gt;9, "Medium", IF(U10&gt;5, "Serious", "High")))))</f>
        <v>-</v>
      </c>
      <c r="W10" s="9"/>
      <c r="X10" s="9"/>
      <c r="Y10" s="11"/>
      <c r="Z10" s="9"/>
    </row>
    <row r="11" spans="1:26" s="13" customFormat="1" ht="28.8" x14ac:dyDescent="0.3">
      <c r="A11" s="13">
        <v>8</v>
      </c>
      <c r="B11" s="30" t="str">
        <f t="shared" si="2"/>
        <v>Coat-8</v>
      </c>
      <c r="C11" s="32" t="s">
        <v>116</v>
      </c>
      <c r="D11" s="35" t="s">
        <v>23</v>
      </c>
      <c r="E11" s="26" t="s">
        <v>117</v>
      </c>
      <c r="F11" s="37" t="s">
        <v>122</v>
      </c>
      <c r="G11" s="100" t="s">
        <v>575</v>
      </c>
      <c r="H11" s="41" t="s">
        <v>877</v>
      </c>
      <c r="I11" s="9" t="s">
        <v>25</v>
      </c>
      <c r="J11" s="10" t="s">
        <v>135</v>
      </c>
      <c r="K11" s="10" t="s">
        <v>31</v>
      </c>
      <c r="L11" s="12">
        <f t="shared" si="3"/>
        <v>18</v>
      </c>
      <c r="M11" s="10" t="str">
        <f t="shared" si="0"/>
        <v>Low</v>
      </c>
      <c r="N11" s="11" t="s">
        <v>847</v>
      </c>
      <c r="O11" s="112"/>
      <c r="P11" s="112" t="s">
        <v>364</v>
      </c>
      <c r="Q11" s="112" t="s">
        <v>364</v>
      </c>
      <c r="R11" s="112" t="s">
        <v>364</v>
      </c>
      <c r="S11" s="10" t="s">
        <v>11</v>
      </c>
      <c r="T11" s="10" t="s">
        <v>11</v>
      </c>
      <c r="U11" s="12" t="str">
        <f t="shared" si="4"/>
        <v>-</v>
      </c>
      <c r="V11" s="10" t="str">
        <f t="shared" si="5"/>
        <v>-</v>
      </c>
      <c r="W11" s="9"/>
      <c r="X11" s="9"/>
      <c r="Y11" s="11"/>
      <c r="Z11" s="9"/>
    </row>
    <row r="12" spans="1:26" s="13" customFormat="1" ht="43.2" x14ac:dyDescent="0.3">
      <c r="A12" s="13">
        <v>9</v>
      </c>
      <c r="B12" s="30" t="str">
        <f t="shared" si="2"/>
        <v>Coat-9</v>
      </c>
      <c r="C12" s="32" t="s">
        <v>116</v>
      </c>
      <c r="D12" s="35" t="s">
        <v>23</v>
      </c>
      <c r="E12" s="26" t="s">
        <v>117</v>
      </c>
      <c r="F12" s="37" t="s">
        <v>118</v>
      </c>
      <c r="G12" s="100" t="s">
        <v>576</v>
      </c>
      <c r="H12" s="42" t="s">
        <v>878</v>
      </c>
      <c r="I12" s="9" t="s">
        <v>25</v>
      </c>
      <c r="J12" s="10" t="s">
        <v>63</v>
      </c>
      <c r="K12" s="10" t="s">
        <v>36</v>
      </c>
      <c r="L12" s="12">
        <f t="shared" si="3"/>
        <v>14</v>
      </c>
      <c r="M12" s="10" t="str">
        <f t="shared" si="0"/>
        <v>Medium</v>
      </c>
      <c r="N12" s="11" t="s">
        <v>900</v>
      </c>
      <c r="O12" s="112"/>
      <c r="P12" s="112"/>
      <c r="Q12" s="112" t="s">
        <v>364</v>
      </c>
      <c r="R12" s="112" t="s">
        <v>364</v>
      </c>
      <c r="S12" s="10" t="s">
        <v>11</v>
      </c>
      <c r="T12" s="10" t="s">
        <v>11</v>
      </c>
      <c r="U12" s="12" t="str">
        <f t="shared" si="4"/>
        <v>-</v>
      </c>
      <c r="V12" s="10" t="str">
        <f t="shared" si="5"/>
        <v>-</v>
      </c>
      <c r="W12" s="9"/>
      <c r="X12" s="9"/>
      <c r="Y12" s="11"/>
      <c r="Z12" s="9"/>
    </row>
    <row r="13" spans="1:26" s="13" customFormat="1" ht="28.8" x14ac:dyDescent="0.3">
      <c r="A13" s="13">
        <v>10</v>
      </c>
      <c r="B13" s="30" t="str">
        <f t="shared" si="2"/>
        <v>Coat-10</v>
      </c>
      <c r="C13" s="32" t="s">
        <v>116</v>
      </c>
      <c r="D13" s="35" t="s">
        <v>23</v>
      </c>
      <c r="E13" s="26" t="s">
        <v>117</v>
      </c>
      <c r="F13" s="37" t="s">
        <v>122</v>
      </c>
      <c r="G13" s="39" t="s">
        <v>124</v>
      </c>
      <c r="H13" s="42" t="s">
        <v>901</v>
      </c>
      <c r="I13" s="9" t="s">
        <v>25</v>
      </c>
      <c r="J13" s="10" t="s">
        <v>26</v>
      </c>
      <c r="K13" s="10" t="s">
        <v>36</v>
      </c>
      <c r="L13" s="12">
        <f t="shared" si="3"/>
        <v>10</v>
      </c>
      <c r="M13" s="10" t="str">
        <f t="shared" si="0"/>
        <v>Medium</v>
      </c>
      <c r="N13" s="11" t="s">
        <v>902</v>
      </c>
      <c r="O13" s="112"/>
      <c r="P13" s="112"/>
      <c r="Q13" s="112" t="s">
        <v>364</v>
      </c>
      <c r="R13" s="112" t="s">
        <v>364</v>
      </c>
      <c r="S13" s="10" t="s">
        <v>11</v>
      </c>
      <c r="T13" s="10" t="s">
        <v>11</v>
      </c>
      <c r="U13" s="12" t="str">
        <f t="shared" si="4"/>
        <v>-</v>
      </c>
      <c r="V13" s="10" t="str">
        <f t="shared" si="5"/>
        <v>-</v>
      </c>
      <c r="W13" s="9"/>
      <c r="X13" s="9"/>
      <c r="Y13" s="11"/>
      <c r="Z13" s="9"/>
    </row>
    <row r="14" spans="1:26" s="13" customFormat="1" ht="28.8" x14ac:dyDescent="0.3">
      <c r="A14" s="13">
        <v>11</v>
      </c>
      <c r="B14" s="30" t="str">
        <f t="shared" si="2"/>
        <v>Coat-11</v>
      </c>
      <c r="C14" s="32" t="s">
        <v>116</v>
      </c>
      <c r="D14" s="35" t="s">
        <v>23</v>
      </c>
      <c r="E14" s="26" t="s">
        <v>117</v>
      </c>
      <c r="F14" s="37" t="s">
        <v>587</v>
      </c>
      <c r="G14" s="100" t="s">
        <v>577</v>
      </c>
      <c r="H14" s="41" t="s">
        <v>903</v>
      </c>
      <c r="I14" s="9" t="s">
        <v>25</v>
      </c>
      <c r="J14" s="10" t="s">
        <v>35</v>
      </c>
      <c r="K14" s="10" t="s">
        <v>36</v>
      </c>
      <c r="L14" s="12">
        <f t="shared" si="3"/>
        <v>8</v>
      </c>
      <c r="M14" s="10" t="str">
        <f t="shared" si="0"/>
        <v>Serious</v>
      </c>
      <c r="N14" s="11" t="s">
        <v>848</v>
      </c>
      <c r="O14" s="112"/>
      <c r="P14" s="112" t="s">
        <v>364</v>
      </c>
      <c r="Q14" s="112"/>
      <c r="R14" s="112"/>
      <c r="S14" s="10" t="s">
        <v>11</v>
      </c>
      <c r="T14" s="10" t="s">
        <v>11</v>
      </c>
      <c r="U14" s="12" t="str">
        <f t="shared" si="4"/>
        <v>-</v>
      </c>
      <c r="V14" s="10" t="str">
        <f t="shared" si="5"/>
        <v>-</v>
      </c>
      <c r="W14" s="9"/>
      <c r="X14" s="9"/>
      <c r="Y14" s="11"/>
      <c r="Z14" s="9"/>
    </row>
    <row r="15" spans="1:26" s="13" customFormat="1" ht="28.8" x14ac:dyDescent="0.3">
      <c r="A15" s="13">
        <v>12</v>
      </c>
      <c r="B15" s="30" t="str">
        <f t="shared" si="2"/>
        <v>Coat-12</v>
      </c>
      <c r="C15" s="32" t="s">
        <v>116</v>
      </c>
      <c r="D15" s="35" t="s">
        <v>23</v>
      </c>
      <c r="E15" s="26" t="s">
        <v>117</v>
      </c>
      <c r="F15" s="37" t="s">
        <v>587</v>
      </c>
      <c r="G15" s="100" t="s">
        <v>577</v>
      </c>
      <c r="H15" s="41" t="s">
        <v>904</v>
      </c>
      <c r="I15" s="9" t="s">
        <v>25</v>
      </c>
      <c r="J15" s="10" t="s">
        <v>35</v>
      </c>
      <c r="K15" s="10" t="s">
        <v>36</v>
      </c>
      <c r="L15" s="12">
        <f t="shared" si="3"/>
        <v>8</v>
      </c>
      <c r="M15" s="10" t="str">
        <f t="shared" si="0"/>
        <v>Serious</v>
      </c>
      <c r="N15" s="11" t="s">
        <v>468</v>
      </c>
      <c r="O15" s="112"/>
      <c r="P15" s="112" t="s">
        <v>364</v>
      </c>
      <c r="Q15" s="112"/>
      <c r="R15" s="112"/>
      <c r="S15" s="10" t="s">
        <v>11</v>
      </c>
      <c r="T15" s="10" t="s">
        <v>11</v>
      </c>
      <c r="U15" s="12" t="str">
        <f t="shared" si="4"/>
        <v>-</v>
      </c>
      <c r="V15" s="10" t="str">
        <f t="shared" si="5"/>
        <v>-</v>
      </c>
      <c r="W15" s="9"/>
      <c r="X15" s="9"/>
      <c r="Y15" s="11"/>
      <c r="Z15" s="9"/>
    </row>
    <row r="16" spans="1:26" s="13" customFormat="1" ht="28.8" x14ac:dyDescent="0.3">
      <c r="A16" s="13">
        <v>13</v>
      </c>
      <c r="B16" s="30" t="str">
        <f t="shared" si="2"/>
        <v>Coat-13</v>
      </c>
      <c r="C16" s="32" t="s">
        <v>116</v>
      </c>
      <c r="D16" s="35" t="s">
        <v>23</v>
      </c>
      <c r="E16" s="26" t="s">
        <v>117</v>
      </c>
      <c r="F16" s="37" t="s">
        <v>587</v>
      </c>
      <c r="G16" s="100" t="s">
        <v>577</v>
      </c>
      <c r="H16" s="41" t="s">
        <v>905</v>
      </c>
      <c r="I16" s="9" t="s">
        <v>25</v>
      </c>
      <c r="J16" s="10" t="s">
        <v>35</v>
      </c>
      <c r="K16" s="10" t="s">
        <v>38</v>
      </c>
      <c r="L16" s="12">
        <f t="shared" si="3"/>
        <v>12</v>
      </c>
      <c r="M16" s="10" t="str">
        <f t="shared" si="0"/>
        <v>Medium</v>
      </c>
      <c r="N16" s="11" t="s">
        <v>469</v>
      </c>
      <c r="O16" s="112"/>
      <c r="P16" s="112" t="s">
        <v>364</v>
      </c>
      <c r="Q16" s="112" t="s">
        <v>364</v>
      </c>
      <c r="R16" s="112"/>
      <c r="S16" s="10" t="s">
        <v>11</v>
      </c>
      <c r="T16" s="10" t="s">
        <v>11</v>
      </c>
      <c r="U16" s="12" t="str">
        <f t="shared" si="4"/>
        <v>-</v>
      </c>
      <c r="V16" s="10" t="str">
        <f t="shared" si="5"/>
        <v>-</v>
      </c>
      <c r="W16" s="9"/>
      <c r="X16" s="9"/>
      <c r="Y16" s="11"/>
      <c r="Z16" s="9"/>
    </row>
    <row r="17" spans="1:26" s="13" customFormat="1" ht="43.2" x14ac:dyDescent="0.3">
      <c r="A17" s="13">
        <v>14</v>
      </c>
      <c r="B17" s="30" t="str">
        <f t="shared" si="2"/>
        <v>Coat-14</v>
      </c>
      <c r="C17" s="32" t="s">
        <v>116</v>
      </c>
      <c r="D17" s="35" t="s">
        <v>23</v>
      </c>
      <c r="E17" s="26" t="s">
        <v>117</v>
      </c>
      <c r="F17" s="37" t="s">
        <v>122</v>
      </c>
      <c r="G17" s="100" t="s">
        <v>907</v>
      </c>
      <c r="H17" s="41" t="s">
        <v>906</v>
      </c>
      <c r="I17" s="9" t="s">
        <v>25</v>
      </c>
      <c r="J17" s="10" t="s">
        <v>26</v>
      </c>
      <c r="K17" s="10" t="s">
        <v>36</v>
      </c>
      <c r="L17" s="12">
        <f t="shared" si="3"/>
        <v>10</v>
      </c>
      <c r="M17" s="10" t="str">
        <f t="shared" si="0"/>
        <v>Medium</v>
      </c>
      <c r="N17" s="11" t="s">
        <v>908</v>
      </c>
      <c r="O17" s="112"/>
      <c r="P17" s="112" t="s">
        <v>364</v>
      </c>
      <c r="Q17" s="112" t="s">
        <v>364</v>
      </c>
      <c r="R17" s="112" t="s">
        <v>364</v>
      </c>
      <c r="S17" s="10" t="s">
        <v>11</v>
      </c>
      <c r="T17" s="10" t="s">
        <v>11</v>
      </c>
      <c r="U17" s="12" t="str">
        <f t="shared" si="4"/>
        <v>-</v>
      </c>
      <c r="V17" s="10" t="str">
        <f t="shared" si="5"/>
        <v>-</v>
      </c>
      <c r="W17" s="9"/>
      <c r="X17" s="9"/>
      <c r="Y17" s="11"/>
      <c r="Z17" s="9"/>
    </row>
    <row r="18" spans="1:26" s="13" customFormat="1" ht="43.2" x14ac:dyDescent="0.3">
      <c r="A18" s="13">
        <v>15</v>
      </c>
      <c r="B18" s="30" t="str">
        <f t="shared" si="2"/>
        <v>Coat-15</v>
      </c>
      <c r="C18" s="32" t="s">
        <v>116</v>
      </c>
      <c r="D18" s="35" t="s">
        <v>23</v>
      </c>
      <c r="E18" s="26" t="s">
        <v>117</v>
      </c>
      <c r="F18" s="37" t="s">
        <v>587</v>
      </c>
      <c r="G18" s="100" t="s">
        <v>578</v>
      </c>
      <c r="H18" s="42" t="s">
        <v>129</v>
      </c>
      <c r="I18" s="9" t="s">
        <v>25</v>
      </c>
      <c r="J18" s="10" t="s">
        <v>35</v>
      </c>
      <c r="K18" s="10" t="s">
        <v>38</v>
      </c>
      <c r="L18" s="12">
        <f t="shared" si="3"/>
        <v>12</v>
      </c>
      <c r="M18" s="10" t="str">
        <f t="shared" si="0"/>
        <v>Medium</v>
      </c>
      <c r="N18" s="11" t="s">
        <v>849</v>
      </c>
      <c r="O18" s="112"/>
      <c r="P18" s="112" t="s">
        <v>364</v>
      </c>
      <c r="Q18" s="112" t="s">
        <v>364</v>
      </c>
      <c r="R18" s="112"/>
      <c r="S18" s="10" t="s">
        <v>11</v>
      </c>
      <c r="T18" s="10" t="s">
        <v>11</v>
      </c>
      <c r="U18" s="12" t="str">
        <f t="shared" si="4"/>
        <v>-</v>
      </c>
      <c r="V18" s="10" t="str">
        <f t="shared" si="5"/>
        <v>-</v>
      </c>
      <c r="W18" s="9"/>
      <c r="X18" s="9"/>
      <c r="Y18" s="11"/>
      <c r="Z18" s="9"/>
    </row>
    <row r="19" spans="1:26" s="13" customFormat="1" ht="28.8" x14ac:dyDescent="0.3">
      <c r="A19" s="13">
        <v>16</v>
      </c>
      <c r="B19" s="30" t="str">
        <f t="shared" si="2"/>
        <v>Coat-16</v>
      </c>
      <c r="C19" s="32" t="s">
        <v>116</v>
      </c>
      <c r="D19" s="35" t="s">
        <v>23</v>
      </c>
      <c r="E19" s="26" t="s">
        <v>117</v>
      </c>
      <c r="F19" s="37" t="s">
        <v>122</v>
      </c>
      <c r="G19" s="100" t="s">
        <v>858</v>
      </c>
      <c r="H19" s="41" t="s">
        <v>909</v>
      </c>
      <c r="I19" s="9" t="s">
        <v>25</v>
      </c>
      <c r="J19" s="10" t="s">
        <v>35</v>
      </c>
      <c r="K19" s="10" t="s">
        <v>38</v>
      </c>
      <c r="L19" s="12">
        <f t="shared" si="3"/>
        <v>12</v>
      </c>
      <c r="M19" s="10" t="str">
        <f t="shared" si="0"/>
        <v>Medium</v>
      </c>
      <c r="N19" s="11" t="s">
        <v>850</v>
      </c>
      <c r="O19" s="112"/>
      <c r="P19" s="112" t="s">
        <v>364</v>
      </c>
      <c r="Q19" s="112" t="s">
        <v>364</v>
      </c>
      <c r="R19" s="112"/>
      <c r="S19" s="10" t="s">
        <v>11</v>
      </c>
      <c r="T19" s="10" t="s">
        <v>11</v>
      </c>
      <c r="U19" s="12" t="str">
        <f t="shared" si="4"/>
        <v>-</v>
      </c>
      <c r="V19" s="10" t="str">
        <f t="shared" si="5"/>
        <v>-</v>
      </c>
      <c r="W19" s="9"/>
      <c r="X19" s="9"/>
      <c r="Y19" s="11"/>
      <c r="Z19" s="9"/>
    </row>
    <row r="20" spans="1:26" s="13" customFormat="1" ht="28.8" x14ac:dyDescent="0.3">
      <c r="A20" s="13">
        <v>17</v>
      </c>
      <c r="B20" s="30" t="str">
        <f t="shared" ref="B20:B26" si="6">CONCATENATE("Coat-",A20)</f>
        <v>Coat-17</v>
      </c>
      <c r="C20" s="32" t="s">
        <v>116</v>
      </c>
      <c r="D20" s="35" t="s">
        <v>23</v>
      </c>
      <c r="E20" s="26" t="s">
        <v>117</v>
      </c>
      <c r="F20" s="37" t="s">
        <v>122</v>
      </c>
      <c r="G20" s="100" t="s">
        <v>858</v>
      </c>
      <c r="H20" s="41" t="s">
        <v>910</v>
      </c>
      <c r="I20" s="9" t="s">
        <v>25</v>
      </c>
      <c r="J20" s="10" t="s">
        <v>35</v>
      </c>
      <c r="K20" s="10" t="s">
        <v>38</v>
      </c>
      <c r="L20" s="12">
        <f t="shared" ref="L20:L26" si="7">IF(K20="Eliminated", 21, IF(OR(J20="-",K20="-"),"-", (IF(J20="Catastrophic",IF(K20="Frequent",1,IF(K20="Probable",2,IF(K20="Occasional",4,IF(K20="Remote",8,IF(K20="Improbable",12,"Error"))))),IF(J20="Critical",IF(K20="Frequent",3,IF(K20="Probable",5,IF(K20="Occasional",6,IF(K20="Remote",10,IF(K20="Improbable",15,"Error"))))), IF(J20="Marginal",IF(K20="Frequent",7,IF(K20="Probable",9,IF(K20="Occasional",11,IF(K20="Remote",14,IF(K20="Improbable",17,"Error"))))), IF(J20="Negligible",IF(K20="Frequent",13,IF(K20="Probable",16,IF(K20="Occasional",18,IF(K20="Remote",19,IF(K20="Improbable",20,"Error"))))),"Error")))))))</f>
        <v>12</v>
      </c>
      <c r="M20" s="10" t="str">
        <f t="shared" ref="M20:M27" si="8">IF(OR(L20="-",L20="Error"),"-",IF(L20&gt;20,"N/A",IF(L20&gt;17,"Low",IF(L20&gt;9, "Medium", IF(L20&gt;5, "Serious", "High")))))</f>
        <v>Medium</v>
      </c>
      <c r="N20" s="11" t="s">
        <v>470</v>
      </c>
      <c r="O20" s="112"/>
      <c r="P20" s="112" t="s">
        <v>364</v>
      </c>
      <c r="Q20" s="112"/>
      <c r="R20" s="112" t="s">
        <v>364</v>
      </c>
      <c r="S20" s="10" t="s">
        <v>11</v>
      </c>
      <c r="T20" s="10" t="s">
        <v>11</v>
      </c>
      <c r="U20" s="12" t="str">
        <f t="shared" ref="U20:U26" si="9">IF(T20="Eliminated", 21, IF(OR(S20="-",T20="-"),"-", (IF(S20="Catastrophic",IF(T20="Frequent",1,IF(T20="Probable",2,IF(T20="Occasional",4,IF(T20="Remote",8,IF(T20="Improbable",12,"Error"))))),IF(S20="Critical",IF(T20="Frequent",3,IF(T20="Probable",5,IF(T20="Occasional",6,IF(T20="Remote",10,IF(T20="Improbable",15,"Error"))))), IF(S20="Marginal",IF(T20="Frequent",7,IF(T20="Probable",9,IF(T20="Occasional",11,IF(T20="Remote",14,IF(T20="Improbable",17,"Error"))))), IF(S20="Negligible",IF(T20="Frequent",13,IF(T20="Probable",16,IF(T20="Occasional",18,IF(T20="Remote",19,IF(T20="Improbable",20,"Error"))))),"Error")))))))</f>
        <v>-</v>
      </c>
      <c r="V20" s="10" t="str">
        <f t="shared" ref="V20:V27" si="10">IF(OR(U20="-",U20="Error"),"-",IF(U20&gt;20,"N/A",IF(U20&gt;17,"Low",IF(U20&gt;9, "Medium", IF(U20&gt;5, "Serious", "High")))))</f>
        <v>-</v>
      </c>
      <c r="W20" s="9"/>
      <c r="X20" s="9"/>
      <c r="Y20" s="11"/>
      <c r="Z20" s="9"/>
    </row>
    <row r="21" spans="1:26" s="13" customFormat="1" ht="43.2" x14ac:dyDescent="0.3">
      <c r="A21" s="13">
        <v>18</v>
      </c>
      <c r="B21" s="30" t="str">
        <f t="shared" si="6"/>
        <v>Coat-18</v>
      </c>
      <c r="C21" s="32" t="s">
        <v>116</v>
      </c>
      <c r="D21" s="35" t="s">
        <v>23</v>
      </c>
      <c r="E21" s="26" t="s">
        <v>117</v>
      </c>
      <c r="F21" s="37" t="s">
        <v>122</v>
      </c>
      <c r="G21" s="100" t="s">
        <v>579</v>
      </c>
      <c r="H21" s="42" t="s">
        <v>911</v>
      </c>
      <c r="I21" s="9" t="s">
        <v>25</v>
      </c>
      <c r="J21" s="10" t="s">
        <v>35</v>
      </c>
      <c r="K21" s="10" t="s">
        <v>31</v>
      </c>
      <c r="L21" s="12">
        <f t="shared" si="7"/>
        <v>4</v>
      </c>
      <c r="M21" s="10" t="str">
        <f t="shared" si="8"/>
        <v>High</v>
      </c>
      <c r="N21" s="11" t="s">
        <v>912</v>
      </c>
      <c r="O21" s="112"/>
      <c r="P21" s="112" t="s">
        <v>364</v>
      </c>
      <c r="Q21" s="112" t="s">
        <v>364</v>
      </c>
      <c r="R21" s="112"/>
      <c r="S21" s="10" t="s">
        <v>11</v>
      </c>
      <c r="T21" s="10" t="s">
        <v>11</v>
      </c>
      <c r="U21" s="12" t="str">
        <f t="shared" si="9"/>
        <v>-</v>
      </c>
      <c r="V21" s="10" t="str">
        <f t="shared" si="10"/>
        <v>-</v>
      </c>
      <c r="W21" s="9"/>
      <c r="X21" s="9"/>
      <c r="Y21" s="11"/>
      <c r="Z21" s="11" t="s">
        <v>496</v>
      </c>
    </row>
    <row r="22" spans="1:26" s="13" customFormat="1" ht="43.2" x14ac:dyDescent="0.3">
      <c r="A22" s="13">
        <v>19</v>
      </c>
      <c r="B22" s="30" t="str">
        <f t="shared" si="6"/>
        <v>Coat-19</v>
      </c>
      <c r="C22" s="32" t="s">
        <v>116</v>
      </c>
      <c r="D22" s="35" t="s">
        <v>23</v>
      </c>
      <c r="E22" s="26" t="s">
        <v>117</v>
      </c>
      <c r="F22" s="37" t="s">
        <v>587</v>
      </c>
      <c r="G22" s="100" t="s">
        <v>913</v>
      </c>
      <c r="H22" s="41" t="s">
        <v>914</v>
      </c>
      <c r="I22" s="9" t="s">
        <v>25</v>
      </c>
      <c r="J22" s="10" t="s">
        <v>35</v>
      </c>
      <c r="K22" s="10" t="s">
        <v>31</v>
      </c>
      <c r="L22" s="12">
        <f t="shared" si="7"/>
        <v>4</v>
      </c>
      <c r="M22" s="10" t="str">
        <f t="shared" si="8"/>
        <v>High</v>
      </c>
      <c r="N22" s="11" t="s">
        <v>915</v>
      </c>
      <c r="O22" s="112"/>
      <c r="P22" s="112" t="s">
        <v>364</v>
      </c>
      <c r="Q22" s="112" t="s">
        <v>364</v>
      </c>
      <c r="R22" s="112"/>
      <c r="S22" s="10" t="s">
        <v>11</v>
      </c>
      <c r="T22" s="10" t="s">
        <v>11</v>
      </c>
      <c r="U22" s="12" t="str">
        <f t="shared" si="9"/>
        <v>-</v>
      </c>
      <c r="V22" s="10" t="str">
        <f t="shared" si="10"/>
        <v>-</v>
      </c>
      <c r="W22" s="9"/>
      <c r="X22" s="9"/>
      <c r="Y22" s="11"/>
      <c r="Z22" s="11" t="s">
        <v>486</v>
      </c>
    </row>
    <row r="23" spans="1:26" s="13" customFormat="1" ht="43.2" x14ac:dyDescent="0.3">
      <c r="A23" s="13">
        <v>20</v>
      </c>
      <c r="B23" s="30" t="str">
        <f t="shared" si="6"/>
        <v>Coat-20</v>
      </c>
      <c r="C23" s="32" t="s">
        <v>116</v>
      </c>
      <c r="D23" s="35" t="s">
        <v>23</v>
      </c>
      <c r="E23" s="26" t="s">
        <v>117</v>
      </c>
      <c r="F23" s="37" t="s">
        <v>587</v>
      </c>
      <c r="G23" s="100" t="s">
        <v>580</v>
      </c>
      <c r="H23" s="42" t="s">
        <v>916</v>
      </c>
      <c r="I23" s="9" t="s">
        <v>25</v>
      </c>
      <c r="J23" s="10" t="s">
        <v>35</v>
      </c>
      <c r="K23" s="10" t="s">
        <v>31</v>
      </c>
      <c r="L23" s="12">
        <f t="shared" si="7"/>
        <v>4</v>
      </c>
      <c r="M23" s="10" t="str">
        <f t="shared" si="8"/>
        <v>High</v>
      </c>
      <c r="N23" s="11" t="s">
        <v>851</v>
      </c>
      <c r="O23" s="112"/>
      <c r="P23" s="112" t="s">
        <v>364</v>
      </c>
      <c r="Q23" s="112" t="s">
        <v>364</v>
      </c>
      <c r="R23" s="112"/>
      <c r="S23" s="10" t="s">
        <v>11</v>
      </c>
      <c r="T23" s="10" t="s">
        <v>11</v>
      </c>
      <c r="U23" s="12" t="str">
        <f t="shared" si="9"/>
        <v>-</v>
      </c>
      <c r="V23" s="10" t="str">
        <f t="shared" si="10"/>
        <v>-</v>
      </c>
      <c r="W23" s="9"/>
      <c r="X23" s="9"/>
      <c r="Y23" s="11"/>
      <c r="Z23" s="11" t="s">
        <v>495</v>
      </c>
    </row>
    <row r="24" spans="1:26" s="13" customFormat="1" ht="28.8" x14ac:dyDescent="0.3">
      <c r="A24" s="13">
        <v>21</v>
      </c>
      <c r="B24" s="30" t="str">
        <f t="shared" si="6"/>
        <v>Coat-21</v>
      </c>
      <c r="C24" s="32" t="s">
        <v>116</v>
      </c>
      <c r="D24" s="35" t="s">
        <v>23</v>
      </c>
      <c r="E24" s="26" t="s">
        <v>117</v>
      </c>
      <c r="F24" s="37" t="s">
        <v>587</v>
      </c>
      <c r="G24" s="100" t="s">
        <v>580</v>
      </c>
      <c r="H24" s="42" t="s">
        <v>917</v>
      </c>
      <c r="I24" s="9" t="s">
        <v>25</v>
      </c>
      <c r="J24" s="10" t="s">
        <v>35</v>
      </c>
      <c r="K24" s="10" t="s">
        <v>38</v>
      </c>
      <c r="L24" s="12">
        <f t="shared" si="7"/>
        <v>12</v>
      </c>
      <c r="M24" s="10" t="str">
        <f t="shared" si="8"/>
        <v>Medium</v>
      </c>
      <c r="N24" s="11" t="s">
        <v>918</v>
      </c>
      <c r="O24" s="112"/>
      <c r="P24" s="112" t="s">
        <v>364</v>
      </c>
      <c r="Q24" s="112"/>
      <c r="R24" s="112" t="s">
        <v>364</v>
      </c>
      <c r="S24" s="10" t="s">
        <v>11</v>
      </c>
      <c r="T24" s="10" t="s">
        <v>11</v>
      </c>
      <c r="U24" s="12" t="str">
        <f t="shared" si="9"/>
        <v>-</v>
      </c>
      <c r="V24" s="10" t="str">
        <f t="shared" si="10"/>
        <v>-</v>
      </c>
      <c r="W24" s="9"/>
      <c r="X24" s="9"/>
      <c r="Y24" s="11"/>
      <c r="Z24" s="11"/>
    </row>
    <row r="25" spans="1:26" s="13" customFormat="1" x14ac:dyDescent="0.3">
      <c r="A25" s="13">
        <v>22</v>
      </c>
      <c r="B25" s="30" t="str">
        <f t="shared" si="6"/>
        <v>Coat-22</v>
      </c>
      <c r="C25" s="32" t="s">
        <v>116</v>
      </c>
      <c r="D25" s="35" t="s">
        <v>23</v>
      </c>
      <c r="E25" s="26" t="s">
        <v>117</v>
      </c>
      <c r="F25" s="37" t="s">
        <v>138</v>
      </c>
      <c r="G25" s="100" t="s">
        <v>857</v>
      </c>
      <c r="H25" s="42" t="s">
        <v>919</v>
      </c>
      <c r="I25" s="9" t="s">
        <v>25</v>
      </c>
      <c r="J25" s="10" t="s">
        <v>26</v>
      </c>
      <c r="K25" s="10" t="s">
        <v>36</v>
      </c>
      <c r="L25" s="12">
        <f t="shared" si="7"/>
        <v>10</v>
      </c>
      <c r="M25" s="10" t="str">
        <f t="shared" si="8"/>
        <v>Medium</v>
      </c>
      <c r="N25" s="11" t="s">
        <v>920</v>
      </c>
      <c r="O25" s="112"/>
      <c r="P25" s="112"/>
      <c r="Q25" s="112" t="s">
        <v>364</v>
      </c>
      <c r="R25" s="112"/>
      <c r="S25" s="10" t="s">
        <v>11</v>
      </c>
      <c r="T25" s="10" t="s">
        <v>11</v>
      </c>
      <c r="U25" s="12" t="str">
        <f t="shared" si="9"/>
        <v>-</v>
      </c>
      <c r="V25" s="10" t="str">
        <f t="shared" si="10"/>
        <v>-</v>
      </c>
      <c r="W25" s="9"/>
      <c r="X25" s="9"/>
      <c r="Y25" s="11"/>
      <c r="Z25" s="11"/>
    </row>
    <row r="26" spans="1:26" s="13" customFormat="1" ht="28.8" x14ac:dyDescent="0.3">
      <c r="A26" s="13">
        <v>23</v>
      </c>
      <c r="B26" s="30" t="str">
        <f t="shared" si="6"/>
        <v>Coat-23</v>
      </c>
      <c r="C26" s="32" t="s">
        <v>116</v>
      </c>
      <c r="D26" s="35" t="s">
        <v>23</v>
      </c>
      <c r="E26" s="26" t="s">
        <v>117</v>
      </c>
      <c r="F26" s="37" t="s">
        <v>587</v>
      </c>
      <c r="G26" s="100" t="s">
        <v>580</v>
      </c>
      <c r="H26" s="42" t="s">
        <v>921</v>
      </c>
      <c r="I26" s="9" t="s">
        <v>25</v>
      </c>
      <c r="J26" s="10" t="s">
        <v>26</v>
      </c>
      <c r="K26" s="10" t="s">
        <v>36</v>
      </c>
      <c r="L26" s="12">
        <f t="shared" si="7"/>
        <v>10</v>
      </c>
      <c r="M26" s="10" t="str">
        <f t="shared" si="8"/>
        <v>Medium</v>
      </c>
      <c r="N26" s="11" t="s">
        <v>922</v>
      </c>
      <c r="O26" s="112"/>
      <c r="P26" s="112" t="s">
        <v>364</v>
      </c>
      <c r="Q26" s="112" t="s">
        <v>364</v>
      </c>
      <c r="R26" s="112"/>
      <c r="S26" s="10" t="s">
        <v>11</v>
      </c>
      <c r="T26" s="10" t="s">
        <v>11</v>
      </c>
      <c r="U26" s="12" t="str">
        <f t="shared" si="9"/>
        <v>-</v>
      </c>
      <c r="V26" s="10" t="str">
        <f t="shared" si="10"/>
        <v>-</v>
      </c>
      <c r="W26" s="9"/>
      <c r="X26" s="9"/>
      <c r="Y26" s="11"/>
      <c r="Z26" s="11"/>
    </row>
    <row r="27" spans="1:26" x14ac:dyDescent="0.3">
      <c r="A27" s="13">
        <v>24</v>
      </c>
      <c r="B27" s="30" t="str">
        <f t="shared" ref="B27:B38" si="11">CONCATENATE("Coat-",A27)</f>
        <v>Coat-24</v>
      </c>
      <c r="C27" s="32" t="s">
        <v>116</v>
      </c>
      <c r="D27" s="35" t="s">
        <v>23</v>
      </c>
      <c r="E27" s="26" t="s">
        <v>117</v>
      </c>
      <c r="F27" s="37" t="s">
        <v>118</v>
      </c>
      <c r="G27" s="39" t="s">
        <v>119</v>
      </c>
      <c r="H27" s="42" t="s">
        <v>856</v>
      </c>
      <c r="I27" s="9" t="s">
        <v>25</v>
      </c>
      <c r="J27" s="10" t="s">
        <v>26</v>
      </c>
      <c r="K27" s="10" t="s">
        <v>36</v>
      </c>
      <c r="L27" s="12">
        <f t="shared" ref="L27:L37" si="12">IF(K27="Eliminated", 21, IF(OR(J27="-",K27="-"),"-", (IF(J27="Catastrophic",IF(K27="Frequent",1,IF(K27="Probable",2,IF(K27="Occasional",4,IF(K27="Remote",8,IF(K27="Improbable",12,"Error"))))),IF(J27="Critical",IF(K27="Frequent",3,IF(K27="Probable",5,IF(K27="Occasional",6,IF(K27="Remote",10,IF(K27="Improbable",15,"Error"))))), IF(J27="Marginal",IF(K27="Frequent",7,IF(K27="Probable",9,IF(K27="Occasional",11,IF(K27="Remote",14,IF(K27="Improbable",17,"Error"))))), IF(J27="Negligible",IF(K27="Frequent",13,IF(K27="Probable",16,IF(K27="Occasional",18,IF(K27="Remote",19,IF(K27="Improbable",20,"Error"))))),"Error")))))))</f>
        <v>10</v>
      </c>
      <c r="M27" s="10" t="str">
        <f t="shared" si="8"/>
        <v>Medium</v>
      </c>
      <c r="N27" s="11" t="s">
        <v>923</v>
      </c>
      <c r="O27" s="112"/>
      <c r="P27" s="112"/>
      <c r="Q27" s="112" t="s">
        <v>364</v>
      </c>
      <c r="R27" s="112" t="s">
        <v>364</v>
      </c>
      <c r="S27" s="10" t="s">
        <v>11</v>
      </c>
      <c r="T27" s="10" t="s">
        <v>11</v>
      </c>
      <c r="U27" s="12" t="str">
        <f t="shared" ref="U27:U38" si="13">IF(T27="Eliminated", 21, IF(OR(S27="-",T27="-"),"-", (IF(S27="Catastrophic",IF(T27="Frequent",1,IF(T27="Probable",2,IF(T27="Occasional",4,IF(T27="Remote",8,IF(T27="Improbable",12,"Error"))))),IF(S27="Critical",IF(T27="Frequent",3,IF(T27="Probable",5,IF(T27="Occasional",6,IF(T27="Remote",10,IF(T27="Improbable",15,"Error"))))), IF(S27="Marginal",IF(T27="Frequent",7,IF(T27="Probable",9,IF(T27="Occasional",11,IF(T27="Remote",14,IF(T27="Improbable",17,"Error"))))), IF(S27="Negligible",IF(T27="Frequent",13,IF(T27="Probable",16,IF(T27="Occasional",18,IF(T27="Remote",19,IF(T27="Improbable",20,"Error"))))),"Error")))))))</f>
        <v>-</v>
      </c>
      <c r="V27" s="10" t="str">
        <f t="shared" si="10"/>
        <v>-</v>
      </c>
      <c r="W27" s="9"/>
      <c r="X27" s="9"/>
      <c r="Y27" s="11"/>
      <c r="Z27" s="9"/>
    </row>
    <row r="28" spans="1:26" ht="28.8" x14ac:dyDescent="0.3">
      <c r="A28" s="13">
        <v>25</v>
      </c>
      <c r="B28" s="30" t="str">
        <f t="shared" si="11"/>
        <v>Coat-25</v>
      </c>
      <c r="C28" s="32" t="s">
        <v>116</v>
      </c>
      <c r="D28" s="35" t="s">
        <v>23</v>
      </c>
      <c r="E28" s="26" t="s">
        <v>117</v>
      </c>
      <c r="F28" s="37" t="s">
        <v>118</v>
      </c>
      <c r="G28" s="39" t="s">
        <v>859</v>
      </c>
      <c r="H28" s="42" t="s">
        <v>924</v>
      </c>
      <c r="I28" s="9" t="s">
        <v>25</v>
      </c>
      <c r="J28" s="10" t="s">
        <v>26</v>
      </c>
      <c r="K28" s="10" t="s">
        <v>36</v>
      </c>
      <c r="L28" s="12">
        <f t="shared" si="12"/>
        <v>10</v>
      </c>
      <c r="M28" s="10" t="str">
        <f t="shared" ref="M28" si="14">IF(OR(L28="-",L28="Error"),"-",IF(L28&gt;20,"N/A",IF(L28&gt;17,"Low",IF(L28&gt;9, "Medium", IF(L28&gt;5, "Serious", "High")))))</f>
        <v>Medium</v>
      </c>
      <c r="N28" s="11" t="s">
        <v>925</v>
      </c>
      <c r="O28" s="112"/>
      <c r="P28" s="112"/>
      <c r="Q28" s="112" t="s">
        <v>364</v>
      </c>
      <c r="R28" s="112" t="s">
        <v>364</v>
      </c>
      <c r="S28" s="10" t="s">
        <v>364</v>
      </c>
      <c r="T28" s="10" t="s">
        <v>11</v>
      </c>
      <c r="U28" s="12" t="str">
        <f t="shared" si="13"/>
        <v>-</v>
      </c>
      <c r="V28" s="10" t="str">
        <f t="shared" ref="V28" si="15">IF(OR(U28="-",U28="Error"),"-",IF(U28&gt;20,"N/A",IF(U28&gt;17,"Low",IF(U28&gt;9, "Medium", IF(U28&gt;5, "Serious", "High")))))</f>
        <v>-</v>
      </c>
      <c r="W28" s="9"/>
      <c r="X28" s="9"/>
      <c r="Y28" s="11"/>
      <c r="Z28" s="9"/>
    </row>
    <row r="29" spans="1:26" ht="28.8" x14ac:dyDescent="0.3">
      <c r="A29" s="13">
        <v>26</v>
      </c>
      <c r="B29" s="30" t="str">
        <f t="shared" si="11"/>
        <v>Coat-26</v>
      </c>
      <c r="C29" s="32" t="s">
        <v>116</v>
      </c>
      <c r="D29" s="35" t="s">
        <v>23</v>
      </c>
      <c r="E29" s="26" t="s">
        <v>117</v>
      </c>
      <c r="F29" s="37" t="s">
        <v>122</v>
      </c>
      <c r="G29" s="100" t="s">
        <v>860</v>
      </c>
      <c r="H29" s="42" t="s">
        <v>861</v>
      </c>
      <c r="I29" s="9" t="s">
        <v>25</v>
      </c>
      <c r="J29" s="10" t="s">
        <v>26</v>
      </c>
      <c r="K29" s="10" t="s">
        <v>36</v>
      </c>
      <c r="L29" s="12">
        <f t="shared" si="12"/>
        <v>10</v>
      </c>
      <c r="M29" s="10" t="str">
        <f t="shared" ref="M29" si="16">IF(OR(L29="-",L29="Error"),"-",IF(L29&gt;20,"N/A",IF(L29&gt;17,"Low",IF(L29&gt;9, "Medium", IF(L29&gt;5, "Serious", "High")))))</f>
        <v>Medium</v>
      </c>
      <c r="N29" s="11" t="s">
        <v>862</v>
      </c>
      <c r="O29" s="112"/>
      <c r="P29" s="112"/>
      <c r="Q29" s="112" t="s">
        <v>364</v>
      </c>
      <c r="R29" s="112" t="s">
        <v>364</v>
      </c>
      <c r="S29" s="10" t="s">
        <v>11</v>
      </c>
      <c r="T29" s="10" t="s">
        <v>11</v>
      </c>
      <c r="U29" s="12" t="str">
        <f t="shared" si="13"/>
        <v>-</v>
      </c>
      <c r="V29" s="10" t="str">
        <f t="shared" ref="V29" si="17">IF(OR(U29="-",U29="Error"),"-",IF(U29&gt;20,"N/A",IF(U29&gt;17,"Low",IF(U29&gt;9, "Medium", IF(U29&gt;5, "Serious", "High")))))</f>
        <v>-</v>
      </c>
      <c r="W29" s="9"/>
      <c r="X29" s="9"/>
      <c r="Y29" s="11"/>
      <c r="Z29" s="9"/>
    </row>
    <row r="30" spans="1:26" x14ac:dyDescent="0.3">
      <c r="A30" s="13">
        <v>27</v>
      </c>
      <c r="B30" s="30" t="str">
        <f t="shared" si="11"/>
        <v>Coat-27</v>
      </c>
      <c r="C30" s="32" t="s">
        <v>116</v>
      </c>
      <c r="D30" s="35" t="s">
        <v>23</v>
      </c>
      <c r="E30" s="26" t="s">
        <v>117</v>
      </c>
      <c r="F30" s="37" t="s">
        <v>122</v>
      </c>
      <c r="G30" s="100" t="s">
        <v>864</v>
      </c>
      <c r="H30" s="42" t="s">
        <v>926</v>
      </c>
      <c r="I30" s="9" t="s">
        <v>25</v>
      </c>
      <c r="J30" s="10" t="s">
        <v>26</v>
      </c>
      <c r="K30" s="10" t="s">
        <v>36</v>
      </c>
      <c r="L30" s="12">
        <f t="shared" si="12"/>
        <v>10</v>
      </c>
      <c r="M30" s="10" t="str">
        <f t="shared" ref="M30:M34" si="18">IF(OR(L30="-",L30="Error"),"-",IF(L30&gt;20,"N/A",IF(L30&gt;17,"Low",IF(L30&gt;9, "Medium", IF(L30&gt;5, "Serious", "High")))))</f>
        <v>Medium</v>
      </c>
      <c r="N30" s="11" t="s">
        <v>865</v>
      </c>
      <c r="O30" s="112"/>
      <c r="P30" s="112"/>
      <c r="Q30" s="112" t="s">
        <v>364</v>
      </c>
      <c r="R30" s="112" t="s">
        <v>364</v>
      </c>
      <c r="S30" s="10" t="s">
        <v>11</v>
      </c>
      <c r="T30" s="10" t="s">
        <v>11</v>
      </c>
      <c r="U30" s="12" t="str">
        <f t="shared" si="13"/>
        <v>-</v>
      </c>
      <c r="V30" s="10" t="str">
        <f t="shared" ref="V30:V34" si="19">IF(OR(U30="-",U30="Error"),"-",IF(U30&gt;20,"N/A",IF(U30&gt;17,"Low",IF(U30&gt;9, "Medium", IF(U30&gt;5, "Serious", "High")))))</f>
        <v>-</v>
      </c>
      <c r="W30" s="9"/>
      <c r="X30" s="9"/>
      <c r="Y30" s="11"/>
      <c r="Z30" s="9"/>
    </row>
    <row r="31" spans="1:26" ht="28.8" x14ac:dyDescent="0.3">
      <c r="A31" s="13">
        <v>28</v>
      </c>
      <c r="B31" s="30" t="str">
        <f t="shared" si="11"/>
        <v>Coat-28</v>
      </c>
      <c r="C31" s="32" t="s">
        <v>116</v>
      </c>
      <c r="D31" s="35" t="s">
        <v>23</v>
      </c>
      <c r="E31" s="26" t="s">
        <v>117</v>
      </c>
      <c r="F31" s="37" t="s">
        <v>122</v>
      </c>
      <c r="G31" s="100" t="s">
        <v>866</v>
      </c>
      <c r="H31" s="42" t="s">
        <v>867</v>
      </c>
      <c r="I31" s="9" t="s">
        <v>25</v>
      </c>
      <c r="J31" s="10" t="s">
        <v>26</v>
      </c>
      <c r="K31" s="10" t="s">
        <v>36</v>
      </c>
      <c r="L31" s="12">
        <f t="shared" si="12"/>
        <v>10</v>
      </c>
      <c r="M31" s="10" t="str">
        <f t="shared" si="18"/>
        <v>Medium</v>
      </c>
      <c r="N31" s="11" t="s">
        <v>868</v>
      </c>
      <c r="O31" s="112"/>
      <c r="P31" s="112"/>
      <c r="Q31" s="112" t="s">
        <v>364</v>
      </c>
      <c r="R31" s="112" t="s">
        <v>364</v>
      </c>
      <c r="S31" s="10" t="s">
        <v>11</v>
      </c>
      <c r="T31" s="10" t="s">
        <v>11</v>
      </c>
      <c r="U31" s="12" t="str">
        <f t="shared" si="13"/>
        <v>-</v>
      </c>
      <c r="V31" s="10" t="str">
        <f t="shared" si="19"/>
        <v>-</v>
      </c>
      <c r="W31" s="9"/>
      <c r="X31" s="9"/>
      <c r="Y31" s="11"/>
      <c r="Z31" s="9"/>
    </row>
    <row r="32" spans="1:26" ht="28.8" x14ac:dyDescent="0.3">
      <c r="A32" s="13">
        <v>29</v>
      </c>
      <c r="B32" s="30" t="str">
        <f t="shared" si="11"/>
        <v>Coat-29</v>
      </c>
      <c r="C32" s="32" t="s">
        <v>116</v>
      </c>
      <c r="D32" s="35" t="s">
        <v>23</v>
      </c>
      <c r="E32" s="26" t="s">
        <v>117</v>
      </c>
      <c r="F32" s="37" t="s">
        <v>362</v>
      </c>
      <c r="G32" s="100" t="s">
        <v>869</v>
      </c>
      <c r="H32" s="42" t="s">
        <v>871</v>
      </c>
      <c r="I32" s="9" t="s">
        <v>25</v>
      </c>
      <c r="J32" s="10" t="s">
        <v>26</v>
      </c>
      <c r="K32" s="10" t="s">
        <v>36</v>
      </c>
      <c r="L32" s="12">
        <f t="shared" si="12"/>
        <v>10</v>
      </c>
      <c r="M32" s="10" t="str">
        <f t="shared" si="18"/>
        <v>Medium</v>
      </c>
      <c r="N32" s="11" t="s">
        <v>870</v>
      </c>
      <c r="O32" s="112"/>
      <c r="P32" s="112"/>
      <c r="Q32" s="112" t="s">
        <v>364</v>
      </c>
      <c r="R32" s="112" t="s">
        <v>364</v>
      </c>
      <c r="S32" s="10" t="s">
        <v>11</v>
      </c>
      <c r="T32" s="10" t="s">
        <v>11</v>
      </c>
      <c r="U32" s="12" t="str">
        <f t="shared" si="13"/>
        <v>-</v>
      </c>
      <c r="V32" s="10" t="str">
        <f t="shared" si="19"/>
        <v>-</v>
      </c>
      <c r="W32" s="9"/>
      <c r="X32" s="9"/>
      <c r="Y32" s="11"/>
      <c r="Z32" s="9"/>
    </row>
    <row r="33" spans="1:26" ht="28.8" x14ac:dyDescent="0.3">
      <c r="A33" s="13">
        <v>30</v>
      </c>
      <c r="B33" s="30" t="str">
        <f t="shared" si="11"/>
        <v>Coat-30</v>
      </c>
      <c r="C33" s="32" t="s">
        <v>116</v>
      </c>
      <c r="D33" s="35" t="s">
        <v>23</v>
      </c>
      <c r="E33" s="26" t="s">
        <v>117</v>
      </c>
      <c r="F33" s="37" t="s">
        <v>362</v>
      </c>
      <c r="G33" s="100" t="s">
        <v>872</v>
      </c>
      <c r="H33" s="42" t="s">
        <v>873</v>
      </c>
      <c r="I33" s="9" t="s">
        <v>25</v>
      </c>
      <c r="J33" s="10" t="s">
        <v>26</v>
      </c>
      <c r="K33" s="10" t="s">
        <v>36</v>
      </c>
      <c r="L33" s="12">
        <f t="shared" si="12"/>
        <v>10</v>
      </c>
      <c r="M33" s="10" t="str">
        <f t="shared" si="18"/>
        <v>Medium</v>
      </c>
      <c r="N33" s="11" t="s">
        <v>874</v>
      </c>
      <c r="O33" s="112"/>
      <c r="P33" s="112"/>
      <c r="Q33" s="112" t="s">
        <v>364</v>
      </c>
      <c r="R33" s="112" t="s">
        <v>364</v>
      </c>
      <c r="S33" s="10" t="s">
        <v>11</v>
      </c>
      <c r="T33" s="10" t="s">
        <v>11</v>
      </c>
      <c r="U33" s="12" t="str">
        <f t="shared" si="13"/>
        <v>-</v>
      </c>
      <c r="V33" s="10" t="str">
        <f t="shared" si="19"/>
        <v>-</v>
      </c>
      <c r="W33" s="9"/>
      <c r="X33" s="9"/>
      <c r="Y33" s="11"/>
      <c r="Z33" s="9"/>
    </row>
    <row r="34" spans="1:26" ht="28.8" x14ac:dyDescent="0.3">
      <c r="A34" s="13">
        <v>31</v>
      </c>
      <c r="B34" s="30" t="str">
        <f t="shared" si="11"/>
        <v>Coat-31</v>
      </c>
      <c r="C34" s="32" t="s">
        <v>116</v>
      </c>
      <c r="D34" s="35" t="s">
        <v>23</v>
      </c>
      <c r="E34" s="26" t="s">
        <v>117</v>
      </c>
      <c r="F34" s="37" t="s">
        <v>362</v>
      </c>
      <c r="G34" s="100" t="s">
        <v>875</v>
      </c>
      <c r="H34" s="42" t="s">
        <v>879</v>
      </c>
      <c r="I34" s="9" t="s">
        <v>25</v>
      </c>
      <c r="J34" s="10" t="s">
        <v>26</v>
      </c>
      <c r="K34" s="10" t="s">
        <v>36</v>
      </c>
      <c r="L34" s="12">
        <f t="shared" si="12"/>
        <v>10</v>
      </c>
      <c r="M34" s="10" t="str">
        <f t="shared" si="18"/>
        <v>Medium</v>
      </c>
      <c r="N34" s="11" t="s">
        <v>876</v>
      </c>
      <c r="O34" s="112"/>
      <c r="P34" s="112"/>
      <c r="Q34" s="112" t="s">
        <v>364</v>
      </c>
      <c r="R34" s="112" t="s">
        <v>364</v>
      </c>
      <c r="S34" s="10" t="s">
        <v>11</v>
      </c>
      <c r="T34" s="10" t="s">
        <v>11</v>
      </c>
      <c r="U34" s="12" t="str">
        <f t="shared" si="13"/>
        <v>-</v>
      </c>
      <c r="V34" s="10" t="str">
        <f t="shared" si="19"/>
        <v>-</v>
      </c>
      <c r="W34" s="9"/>
      <c r="X34" s="9"/>
      <c r="Y34" s="11"/>
      <c r="Z34" s="9"/>
    </row>
    <row r="35" spans="1:26" x14ac:dyDescent="0.3">
      <c r="A35" s="13">
        <v>32</v>
      </c>
      <c r="B35" s="30" t="str">
        <f t="shared" si="11"/>
        <v>Coat-32</v>
      </c>
      <c r="C35" s="32" t="s">
        <v>116</v>
      </c>
      <c r="D35" s="35" t="s">
        <v>23</v>
      </c>
      <c r="E35" s="26" t="s">
        <v>117</v>
      </c>
      <c r="F35" s="37" t="s">
        <v>118</v>
      </c>
      <c r="G35" s="100" t="s">
        <v>881</v>
      </c>
      <c r="H35" s="42" t="s">
        <v>880</v>
      </c>
      <c r="I35" s="9" t="s">
        <v>25</v>
      </c>
      <c r="J35" s="10" t="s">
        <v>26</v>
      </c>
      <c r="K35" s="10" t="s">
        <v>36</v>
      </c>
      <c r="L35" s="12">
        <f t="shared" si="12"/>
        <v>10</v>
      </c>
      <c r="M35" s="10" t="str">
        <f t="shared" ref="M35:M38" si="20">IF(OR(L35="-",L35="Error"),"-",IF(L35&gt;20,"N/A",IF(L35&gt;17,"Low",IF(L35&gt;9, "Medium", IF(L35&gt;5, "Serious", "High")))))</f>
        <v>Medium</v>
      </c>
      <c r="N35" s="11" t="s">
        <v>882</v>
      </c>
      <c r="O35" s="112"/>
      <c r="P35" s="112"/>
      <c r="Q35" s="112" t="s">
        <v>364</v>
      </c>
      <c r="R35" s="112" t="s">
        <v>364</v>
      </c>
      <c r="S35" s="10" t="s">
        <v>11</v>
      </c>
      <c r="T35" s="10" t="s">
        <v>11</v>
      </c>
      <c r="U35" s="12" t="str">
        <f t="shared" si="13"/>
        <v>-</v>
      </c>
      <c r="V35" s="10" t="str">
        <f t="shared" ref="V35:V38" si="21">IF(OR(U35="-",U35="Error"),"-",IF(U35&gt;20,"N/A",IF(U35&gt;17,"Low",IF(U35&gt;9, "Medium", IF(U35&gt;5, "Serious", "High")))))</f>
        <v>-</v>
      </c>
      <c r="W35" s="9"/>
      <c r="X35" s="9"/>
      <c r="Y35" s="11"/>
      <c r="Z35" s="9"/>
    </row>
    <row r="36" spans="1:26" ht="28.8" x14ac:dyDescent="0.3">
      <c r="A36" s="13">
        <v>33</v>
      </c>
      <c r="B36" s="30" t="str">
        <f t="shared" si="11"/>
        <v>Coat-33</v>
      </c>
      <c r="C36" s="32" t="s">
        <v>116</v>
      </c>
      <c r="D36" s="35" t="s">
        <v>23</v>
      </c>
      <c r="E36" s="26" t="s">
        <v>117</v>
      </c>
      <c r="F36" s="37" t="s">
        <v>138</v>
      </c>
      <c r="G36" s="100" t="s">
        <v>883</v>
      </c>
      <c r="H36" s="42" t="s">
        <v>885</v>
      </c>
      <c r="I36" s="9" t="s">
        <v>25</v>
      </c>
      <c r="J36" s="10" t="s">
        <v>26</v>
      </c>
      <c r="K36" s="10" t="s">
        <v>36</v>
      </c>
      <c r="L36" s="12">
        <f t="shared" si="12"/>
        <v>10</v>
      </c>
      <c r="M36" s="10" t="str">
        <f t="shared" si="20"/>
        <v>Medium</v>
      </c>
      <c r="N36" s="11" t="s">
        <v>886</v>
      </c>
      <c r="O36" s="112"/>
      <c r="P36" s="112"/>
      <c r="Q36" s="112" t="s">
        <v>364</v>
      </c>
      <c r="R36" s="112" t="s">
        <v>364</v>
      </c>
      <c r="S36" s="10" t="s">
        <v>11</v>
      </c>
      <c r="T36" s="10" t="s">
        <v>11</v>
      </c>
      <c r="U36" s="12" t="str">
        <f t="shared" si="13"/>
        <v>-</v>
      </c>
      <c r="V36" s="10" t="str">
        <f t="shared" si="21"/>
        <v>-</v>
      </c>
      <c r="W36" s="9"/>
      <c r="X36" s="9"/>
      <c r="Y36" s="11"/>
      <c r="Z36" s="9"/>
    </row>
    <row r="37" spans="1:26" ht="28.8" x14ac:dyDescent="0.3">
      <c r="A37" s="13">
        <v>34</v>
      </c>
      <c r="B37" s="30" t="str">
        <f t="shared" si="11"/>
        <v>Coat-34</v>
      </c>
      <c r="C37" s="32" t="s">
        <v>116</v>
      </c>
      <c r="D37" s="35" t="s">
        <v>23</v>
      </c>
      <c r="E37" s="26" t="s">
        <v>117</v>
      </c>
      <c r="F37" s="37" t="s">
        <v>138</v>
      </c>
      <c r="G37" s="100" t="s">
        <v>883</v>
      </c>
      <c r="H37" s="42" t="s">
        <v>884</v>
      </c>
      <c r="I37" s="9" t="s">
        <v>25</v>
      </c>
      <c r="J37" s="10" t="s">
        <v>26</v>
      </c>
      <c r="K37" s="10" t="s">
        <v>36</v>
      </c>
      <c r="L37" s="12">
        <f t="shared" si="12"/>
        <v>10</v>
      </c>
      <c r="M37" s="10" t="str">
        <f t="shared" si="20"/>
        <v>Medium</v>
      </c>
      <c r="N37" s="11" t="s">
        <v>888</v>
      </c>
      <c r="O37" s="112"/>
      <c r="P37" s="112"/>
      <c r="Q37" s="112" t="s">
        <v>364</v>
      </c>
      <c r="R37" s="112" t="s">
        <v>364</v>
      </c>
      <c r="S37" s="10" t="s">
        <v>11</v>
      </c>
      <c r="T37" s="10" t="s">
        <v>11</v>
      </c>
      <c r="U37" s="12" t="str">
        <f t="shared" si="13"/>
        <v>-</v>
      </c>
      <c r="V37" s="10" t="str">
        <f t="shared" si="21"/>
        <v>-</v>
      </c>
      <c r="W37" s="9"/>
      <c r="X37" s="9"/>
      <c r="Y37" s="11"/>
      <c r="Z37" s="9"/>
    </row>
    <row r="38" spans="1:26" ht="43.2" x14ac:dyDescent="0.3">
      <c r="A38" s="13">
        <v>35</v>
      </c>
      <c r="B38" s="30" t="str">
        <f t="shared" si="11"/>
        <v>Coat-35</v>
      </c>
      <c r="C38" s="32" t="s">
        <v>116</v>
      </c>
      <c r="D38" s="35" t="s">
        <v>23</v>
      </c>
      <c r="E38" s="26" t="s">
        <v>117</v>
      </c>
      <c r="F38" s="37" t="s">
        <v>138</v>
      </c>
      <c r="G38" s="100" t="s">
        <v>319</v>
      </c>
      <c r="H38" s="42" t="s">
        <v>887</v>
      </c>
      <c r="I38" s="9" t="s">
        <v>25</v>
      </c>
      <c r="J38" s="10" t="s">
        <v>26</v>
      </c>
      <c r="K38" s="10" t="s">
        <v>36</v>
      </c>
      <c r="L38" s="12">
        <f>IF(K38="Eliminated", 21, IF(OR(J38="-",K38="-"),"-", (IF(J38="Catastrophic",IF(K38="Frequent",1,IF(K38="Probable",2,IF(K38="Occasional",4,IF(K38="Remote",8,IF(K38="Improbable",12,"Error"))))),IF(J38="Critical",IF(K38="Frequent",3,IF(K38="Probable",5,IF(K38="Occasional",6,IF(K38="Remote",10,IF(K38="Improbable",15,"Error"))))), IF(J38="Marginal",IF(K38="Frequent",7,IF(K38="Probable",9,IF(K38="Occasional",11,IF(K38="Remote",14,IF(K38="Improbable",17,"Error"))))), IF(J38="Negligible",IF(K38="Frequent",13,IF(K38="Probable",16,IF(K38="Occasional",18,IF(K38="Remote",19,IF(K38="Improbable",20,"Error"))))),"Error")))))))</f>
        <v>10</v>
      </c>
      <c r="M38" s="10" t="str">
        <f t="shared" si="20"/>
        <v>Medium</v>
      </c>
      <c r="N38" s="11" t="s">
        <v>889</v>
      </c>
      <c r="O38" s="112"/>
      <c r="P38" s="112"/>
      <c r="Q38" s="112" t="s">
        <v>364</v>
      </c>
      <c r="R38" s="112" t="s">
        <v>364</v>
      </c>
      <c r="S38" s="10" t="s">
        <v>11</v>
      </c>
      <c r="T38" s="10" t="s">
        <v>11</v>
      </c>
      <c r="U38" s="12" t="str">
        <f t="shared" si="13"/>
        <v>-</v>
      </c>
      <c r="V38" s="10" t="str">
        <f t="shared" si="21"/>
        <v>-</v>
      </c>
      <c r="W38" s="9"/>
      <c r="X38" s="9"/>
      <c r="Y38" s="11"/>
      <c r="Z38" s="9"/>
    </row>
  </sheetData>
  <dataConsolidate/>
  <customSheetViews>
    <customSheetView guid="{F303A4F1-407D-4D90-8001-6BD66E901407}">
      <pane ySplit="3" topLeftCell="A25" activePane="bottomLeft" state="frozen"/>
      <selection pane="bottomLeft" activeCell="F22" sqref="F22"/>
      <pageMargins left="0.7" right="0.7" top="0.75" bottom="0.75" header="0.3" footer="0.3"/>
    </customSheetView>
    <customSheetView guid="{47023082-66C0-4F7B-8463-547DD0FD8156}" scale="80">
      <pane ySplit="3" topLeftCell="A28" activePane="bottomLeft" state="frozen"/>
      <selection pane="bottomLeft" activeCell="K31" sqref="K31"/>
      <pageMargins left="0.7" right="0.7" top="0.75" bottom="0.75" header="0.3" footer="0.3"/>
      <pageSetup orientation="portrait" r:id="rId1"/>
    </customSheetView>
    <customSheetView guid="{C038A17F-6E16-40FA-94C4-C33FA9628714}">
      <pane ySplit="3" topLeftCell="A13" activePane="bottomLeft" state="frozen"/>
      <selection pane="bottomLeft" activeCell="G23" sqref="G23"/>
      <pageMargins left="0.7" right="0.7" top="0.75" bottom="0.75" header="0.3" footer="0.3"/>
    </customSheetView>
    <customSheetView guid="{A78C0979-9BC8-4B25-B49C-6C9D156FE6DA}">
      <pane ySplit="3" topLeftCell="A13" activePane="bottomLeft" state="frozen"/>
      <selection pane="bottomLeft" activeCell="G23" sqref="G23"/>
      <pageMargins left="0.7" right="0.7" top="0.75" bottom="0.75" header="0.3" footer="0.3"/>
    </customSheetView>
    <customSheetView guid="{1F472304-9C1C-4B70-A843-75624AD2DDF7}">
      <pane ySplit="3" topLeftCell="A4" activePane="bottomLeft" state="frozen"/>
      <selection pane="bottomLeft" activeCell="C23" sqref="C23"/>
      <pageMargins left="0.7" right="0.7" top="0.75" bottom="0.75" header="0.3" footer="0.3"/>
    </customSheetView>
  </customSheetViews>
  <mergeCells count="16">
    <mergeCell ref="G1:G3"/>
    <mergeCell ref="H1:H3"/>
    <mergeCell ref="I1:I3"/>
    <mergeCell ref="B1:B3"/>
    <mergeCell ref="C1:C3"/>
    <mergeCell ref="D1:D3"/>
    <mergeCell ref="E1:E3"/>
    <mergeCell ref="F1:F3"/>
    <mergeCell ref="Z1:Z3"/>
    <mergeCell ref="J1:M1"/>
    <mergeCell ref="N1:N3"/>
    <mergeCell ref="S1:V1"/>
    <mergeCell ref="W1:W3"/>
    <mergeCell ref="X1:X3"/>
    <mergeCell ref="Y1:Y3"/>
    <mergeCell ref="O1:R1"/>
  </mergeCells>
  <phoneticPr fontId="3" type="noConversion"/>
  <conditionalFormatting sqref="L4:L19">
    <cfRule type="iconSet" priority="28">
      <iconSet iconSet="5Rating" reverse="1">
        <cfvo type="percent" val="0"/>
        <cfvo type="num" val="6"/>
        <cfvo type="num" val="10"/>
        <cfvo type="num" val="18"/>
        <cfvo type="num" val="21"/>
      </iconSet>
    </cfRule>
    <cfRule type="iconSet" priority="29">
      <iconSet iconSet="5Rating">
        <cfvo type="percent" val="0"/>
        <cfvo type="num" val="1"/>
        <cfvo type="num" val="6"/>
        <cfvo type="num" val="10"/>
        <cfvo type="num" val="18"/>
      </iconSet>
    </cfRule>
    <cfRule type="iconSet" priority="30">
      <iconSet iconSet="4TrafficLights">
        <cfvo type="percent" val="0"/>
        <cfvo type="percent" val="25"/>
        <cfvo type="percent" val="50"/>
        <cfvo type="percent" val="75"/>
      </iconSet>
    </cfRule>
  </conditionalFormatting>
  <conditionalFormatting sqref="U4:U19">
    <cfRule type="iconSet" priority="25">
      <iconSet iconSet="5Rating" reverse="1">
        <cfvo type="percent" val="0"/>
        <cfvo type="num" val="6"/>
        <cfvo type="num" val="10"/>
        <cfvo type="num" val="18"/>
        <cfvo type="num" val="21"/>
      </iconSet>
    </cfRule>
    <cfRule type="iconSet" priority="26">
      <iconSet iconSet="5Rating">
        <cfvo type="percent" val="0"/>
        <cfvo type="num" val="1"/>
        <cfvo type="num" val="6"/>
        <cfvo type="num" val="10"/>
        <cfvo type="num" val="18"/>
      </iconSet>
    </cfRule>
    <cfRule type="iconSet" priority="27">
      <iconSet iconSet="4TrafficLights">
        <cfvo type="percent" val="0"/>
        <cfvo type="percent" val="25"/>
        <cfvo type="percent" val="50"/>
        <cfvo type="percent" val="75"/>
      </iconSet>
    </cfRule>
  </conditionalFormatting>
  <conditionalFormatting sqref="L20:L23">
    <cfRule type="iconSet" priority="22">
      <iconSet iconSet="5Rating" reverse="1">
        <cfvo type="percent" val="0"/>
        <cfvo type="num" val="6"/>
        <cfvo type="num" val="10"/>
        <cfvo type="num" val="18"/>
        <cfvo type="num" val="21"/>
      </iconSet>
    </cfRule>
    <cfRule type="iconSet" priority="23">
      <iconSet iconSet="5Rating">
        <cfvo type="percent" val="0"/>
        <cfvo type="num" val="1"/>
        <cfvo type="num" val="6"/>
        <cfvo type="num" val="10"/>
        <cfvo type="num" val="18"/>
      </iconSet>
    </cfRule>
    <cfRule type="iconSet" priority="24">
      <iconSet iconSet="4TrafficLights">
        <cfvo type="percent" val="0"/>
        <cfvo type="percent" val="25"/>
        <cfvo type="percent" val="50"/>
        <cfvo type="percent" val="75"/>
      </iconSet>
    </cfRule>
  </conditionalFormatting>
  <conditionalFormatting sqref="U20:U23">
    <cfRule type="iconSet" priority="19">
      <iconSet iconSet="5Rating" reverse="1">
        <cfvo type="percent" val="0"/>
        <cfvo type="num" val="6"/>
        <cfvo type="num" val="10"/>
        <cfvo type="num" val="18"/>
        <cfvo type="num" val="21"/>
      </iconSet>
    </cfRule>
    <cfRule type="iconSet" priority="20">
      <iconSet iconSet="5Rating">
        <cfvo type="percent" val="0"/>
        <cfvo type="num" val="1"/>
        <cfvo type="num" val="6"/>
        <cfvo type="num" val="10"/>
        <cfvo type="num" val="18"/>
      </iconSet>
    </cfRule>
    <cfRule type="iconSet" priority="21">
      <iconSet iconSet="4TrafficLights">
        <cfvo type="percent" val="0"/>
        <cfvo type="percent" val="25"/>
        <cfvo type="percent" val="50"/>
        <cfvo type="percent" val="75"/>
      </iconSet>
    </cfRule>
  </conditionalFormatting>
  <conditionalFormatting sqref="L22:L23">
    <cfRule type="iconSet" priority="16">
      <iconSet iconSet="5Rating" reverse="1">
        <cfvo type="percent" val="0"/>
        <cfvo type="num" val="6"/>
        <cfvo type="num" val="10"/>
        <cfvo type="num" val="18"/>
        <cfvo type="num" val="21"/>
      </iconSet>
    </cfRule>
    <cfRule type="iconSet" priority="17">
      <iconSet iconSet="5Rating">
        <cfvo type="percent" val="0"/>
        <cfvo type="num" val="1"/>
        <cfvo type="num" val="6"/>
        <cfvo type="num" val="10"/>
        <cfvo type="num" val="18"/>
      </iconSet>
    </cfRule>
    <cfRule type="iconSet" priority="18">
      <iconSet iconSet="4TrafficLights">
        <cfvo type="percent" val="0"/>
        <cfvo type="percent" val="25"/>
        <cfvo type="percent" val="50"/>
        <cfvo type="percent" val="75"/>
      </iconSet>
    </cfRule>
  </conditionalFormatting>
  <conditionalFormatting sqref="U22:U23">
    <cfRule type="iconSet" priority="13">
      <iconSet iconSet="5Rating" reverse="1">
        <cfvo type="percent" val="0"/>
        <cfvo type="num" val="6"/>
        <cfvo type="num" val="10"/>
        <cfvo type="num" val="18"/>
        <cfvo type="num" val="21"/>
      </iconSet>
    </cfRule>
    <cfRule type="iconSet" priority="14">
      <iconSet iconSet="5Rating">
        <cfvo type="percent" val="0"/>
        <cfvo type="num" val="1"/>
        <cfvo type="num" val="6"/>
        <cfvo type="num" val="10"/>
        <cfvo type="num" val="18"/>
      </iconSet>
    </cfRule>
    <cfRule type="iconSet" priority="15">
      <iconSet iconSet="4TrafficLights">
        <cfvo type="percent" val="0"/>
        <cfvo type="percent" val="25"/>
        <cfvo type="percent" val="50"/>
        <cfvo type="percent" val="75"/>
      </iconSet>
    </cfRule>
  </conditionalFormatting>
  <conditionalFormatting sqref="L24:L26">
    <cfRule type="iconSet" priority="10">
      <iconSet iconSet="5Rating" reverse="1">
        <cfvo type="percent" val="0"/>
        <cfvo type="num" val="6"/>
        <cfvo type="num" val="10"/>
        <cfvo type="num" val="18"/>
        <cfvo type="num" val="21"/>
      </iconSet>
    </cfRule>
    <cfRule type="iconSet" priority="11">
      <iconSet iconSet="5Rating">
        <cfvo type="percent" val="0"/>
        <cfvo type="num" val="1"/>
        <cfvo type="num" val="6"/>
        <cfvo type="num" val="10"/>
        <cfvo type="num" val="18"/>
      </iconSet>
    </cfRule>
    <cfRule type="iconSet" priority="12">
      <iconSet iconSet="4TrafficLights">
        <cfvo type="percent" val="0"/>
        <cfvo type="percent" val="25"/>
        <cfvo type="percent" val="50"/>
        <cfvo type="percent" val="75"/>
      </iconSet>
    </cfRule>
  </conditionalFormatting>
  <conditionalFormatting sqref="U24:U26">
    <cfRule type="iconSet" priority="7">
      <iconSet iconSet="5Rating" reverse="1">
        <cfvo type="percent" val="0"/>
        <cfvo type="num" val="6"/>
        <cfvo type="num" val="10"/>
        <cfvo type="num" val="18"/>
        <cfvo type="num" val="21"/>
      </iconSet>
    </cfRule>
    <cfRule type="iconSet" priority="8">
      <iconSet iconSet="5Rating">
        <cfvo type="percent" val="0"/>
        <cfvo type="num" val="1"/>
        <cfvo type="num" val="6"/>
        <cfvo type="num" val="10"/>
        <cfvo type="num" val="18"/>
      </iconSet>
    </cfRule>
    <cfRule type="iconSet" priority="9">
      <iconSet iconSet="4TrafficLights">
        <cfvo type="percent" val="0"/>
        <cfvo type="percent" val="25"/>
        <cfvo type="percent" val="50"/>
        <cfvo type="percent" val="75"/>
      </iconSet>
    </cfRule>
  </conditionalFormatting>
  <conditionalFormatting sqref="L24:L26">
    <cfRule type="iconSet" priority="4">
      <iconSet iconSet="5Rating" reverse="1">
        <cfvo type="percent" val="0"/>
        <cfvo type="num" val="6"/>
        <cfvo type="num" val="10"/>
        <cfvo type="num" val="18"/>
        <cfvo type="num" val="21"/>
      </iconSet>
    </cfRule>
    <cfRule type="iconSet" priority="5">
      <iconSet iconSet="5Rating">
        <cfvo type="percent" val="0"/>
        <cfvo type="num" val="1"/>
        <cfvo type="num" val="6"/>
        <cfvo type="num" val="10"/>
        <cfvo type="num" val="18"/>
      </iconSet>
    </cfRule>
    <cfRule type="iconSet" priority="6">
      <iconSet iconSet="4TrafficLights">
        <cfvo type="percent" val="0"/>
        <cfvo type="percent" val="25"/>
        <cfvo type="percent" val="50"/>
        <cfvo type="percent" val="75"/>
      </iconSet>
    </cfRule>
  </conditionalFormatting>
  <conditionalFormatting sqref="U24:U26">
    <cfRule type="iconSet" priority="1">
      <iconSet iconSet="5Rating" reverse="1">
        <cfvo type="percent" val="0"/>
        <cfvo type="num" val="6"/>
        <cfvo type="num" val="10"/>
        <cfvo type="num" val="18"/>
        <cfvo type="num" val="21"/>
      </iconSet>
    </cfRule>
    <cfRule type="iconSet" priority="2">
      <iconSet iconSet="5Rating">
        <cfvo type="percent" val="0"/>
        <cfvo type="num" val="1"/>
        <cfvo type="num" val="6"/>
        <cfvo type="num" val="10"/>
        <cfvo type="num" val="18"/>
      </iconSet>
    </cfRule>
    <cfRule type="iconSet" priority="3">
      <iconSet iconSet="4TrafficLights">
        <cfvo type="percent" val="0"/>
        <cfvo type="percent" val="25"/>
        <cfvo type="percent" val="50"/>
        <cfvo type="percent" val="75"/>
      </iconSet>
    </cfRule>
  </conditionalFormatting>
  <dataValidations count="2">
    <dataValidation type="list" allowBlank="1" showInputMessage="1" showErrorMessage="1" sqref="K4:K26 T4:T26">
      <formula1>"Frequent, Probable, Occasional, Remote, Improbable, Eliminated, -"</formula1>
    </dataValidation>
    <dataValidation type="list" showInputMessage="1" showErrorMessage="1" sqref="J4:J26 S4:S26">
      <formula1>"Catastrophic, Critical, Marginal, Negligible, -"</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filterMode="1">
    <tabColor rgb="FF45F32D"/>
    <pageSetUpPr fitToPage="1"/>
  </sheetPr>
  <dimension ref="A1:XFC193"/>
  <sheetViews>
    <sheetView showZeros="0" topLeftCell="F1" zoomScale="110" zoomScaleNormal="110" workbookViewId="0">
      <pane ySplit="8" topLeftCell="A9" activePane="bottomLeft" state="frozen"/>
      <selection pane="bottomLeft" activeCell="U19" sqref="U19"/>
    </sheetView>
  </sheetViews>
  <sheetFormatPr defaultColWidth="13.33203125" defaultRowHeight="10.199999999999999" x14ac:dyDescent="0.2"/>
  <cols>
    <col min="1" max="1" width="5.6640625" style="299" customWidth="1"/>
    <col min="2" max="2" width="11.109375" style="423" customWidth="1"/>
    <col min="3" max="3" width="40.6640625" style="423" customWidth="1"/>
    <col min="4" max="4" width="44.5546875" style="308" customWidth="1"/>
    <col min="5" max="5" width="60.6640625" style="308" customWidth="1"/>
    <col min="6" max="6" width="5.5546875" style="308" customWidth="1"/>
    <col min="7" max="7" width="5.88671875" style="308" bestFit="1" customWidth="1"/>
    <col min="8" max="8" width="7.33203125" style="308" bestFit="1" customWidth="1"/>
    <col min="9" max="9" width="6" style="308" bestFit="1" customWidth="1"/>
    <col min="10" max="10" width="7.33203125" style="308" bestFit="1" customWidth="1"/>
    <col min="11" max="11" width="6.109375" style="308" bestFit="1" customWidth="1"/>
    <col min="12" max="12" width="6.44140625" style="308" bestFit="1" customWidth="1"/>
    <col min="13" max="13" width="20.6640625" style="302" hidden="1" customWidth="1"/>
    <col min="14" max="14" width="3.33203125" style="424" customWidth="1"/>
    <col min="15" max="15" width="3.6640625" style="424" customWidth="1"/>
    <col min="16" max="16" width="2.6640625" style="424" customWidth="1"/>
    <col min="17" max="17" width="4" style="424" customWidth="1"/>
    <col min="18" max="18" width="5.44140625" style="424" customWidth="1"/>
    <col min="19" max="19" width="2.6640625" style="424" customWidth="1"/>
    <col min="20" max="20" width="15.6640625" style="424" customWidth="1"/>
    <col min="21" max="21" width="60.6640625" style="424" customWidth="1"/>
    <col min="22" max="23" width="3.5546875" style="424" customWidth="1"/>
    <col min="24" max="27" width="2.6640625" style="424" customWidth="1"/>
    <col min="28" max="28" width="6.44140625" style="424" customWidth="1"/>
    <col min="29" max="29" width="39.5546875" style="424" customWidth="1"/>
    <col min="30" max="31" width="5" style="424" customWidth="1"/>
    <col min="32" max="32" width="4.6640625" style="424" customWidth="1"/>
    <col min="33" max="33" width="5.109375" style="424" customWidth="1"/>
    <col min="34" max="34" width="4.5546875" style="424" customWidth="1"/>
    <col min="35" max="35" width="4.88671875" style="424" customWidth="1"/>
    <col min="36" max="36" width="2.6640625" style="424" customWidth="1"/>
    <col min="37" max="37" width="5" style="424" customWidth="1"/>
    <col min="38" max="38" width="5.33203125" style="424" customWidth="1"/>
    <col min="39" max="39" width="5" style="424" customWidth="1"/>
    <col min="40" max="41" width="4.33203125" style="424" customWidth="1"/>
    <col min="42" max="42" width="40.6640625" style="424" customWidth="1"/>
    <col min="43" max="43" width="2.6640625" style="424" customWidth="1"/>
    <col min="44" max="44" width="15.6640625" style="424" customWidth="1"/>
    <col min="45" max="45" width="60.6640625" style="424" customWidth="1"/>
    <col min="46" max="47" width="3.5546875" style="425" customWidth="1"/>
    <col min="48" max="49" width="2.6640625" style="425" customWidth="1"/>
    <col min="50" max="51" width="2.6640625" style="426" customWidth="1"/>
    <col min="52" max="52" width="4.6640625" style="425" customWidth="1"/>
    <col min="53" max="53" width="40.6640625" style="425" customWidth="1"/>
    <col min="54" max="55" width="5" style="425" customWidth="1"/>
    <col min="56" max="56" width="6.44140625" style="425" bestFit="1" customWidth="1"/>
    <col min="57" max="57" width="4.6640625" style="425" customWidth="1"/>
    <col min="58" max="58" width="4.5546875" style="425" customWidth="1"/>
    <col min="59" max="59" width="5.5546875" style="425" customWidth="1"/>
    <col min="60" max="60" width="3.109375" style="425" customWidth="1"/>
    <col min="61" max="61" width="4.88671875" style="425" customWidth="1"/>
    <col min="62" max="62" width="5.109375" style="425" customWidth="1"/>
    <col min="63" max="63" width="5.33203125" style="425" customWidth="1"/>
    <col min="64" max="64" width="5.6640625" style="425" customWidth="1"/>
    <col min="65" max="65" width="5.33203125" style="425" customWidth="1"/>
    <col min="66" max="66" width="40.6640625" style="308" customWidth="1"/>
    <col min="67" max="67" width="2.6640625" style="308" customWidth="1"/>
    <col min="68" max="68" width="15.6640625" style="425" customWidth="1"/>
    <col min="69" max="71" width="2.6640625" style="308" customWidth="1"/>
    <col min="72" max="72" width="10.6640625" style="308" customWidth="1"/>
    <col min="73" max="74" width="20.6640625" style="308" customWidth="1"/>
    <col min="75" max="75" width="143.5546875" style="308" customWidth="1"/>
    <col min="76" max="16384" width="13.33203125" style="308"/>
  </cols>
  <sheetData>
    <row r="1" spans="1:75" ht="15" customHeight="1" x14ac:dyDescent="0.2">
      <c r="B1" s="747" t="s">
        <v>2211</v>
      </c>
      <c r="C1" s="748"/>
      <c r="D1" s="300" t="s">
        <v>2212</v>
      </c>
      <c r="E1" s="301"/>
      <c r="F1" s="734" t="s">
        <v>2213</v>
      </c>
      <c r="G1" s="734"/>
      <c r="H1" s="734"/>
      <c r="I1" s="734"/>
      <c r="J1" s="734"/>
      <c r="K1" s="734"/>
      <c r="L1" s="734"/>
      <c r="N1" s="735" t="s">
        <v>2214</v>
      </c>
      <c r="O1" s="735"/>
      <c r="P1" s="735"/>
      <c r="Q1" s="735"/>
      <c r="R1" s="735"/>
      <c r="S1" s="735"/>
      <c r="T1" s="735"/>
      <c r="U1" s="304" t="s">
        <v>2215</v>
      </c>
      <c r="V1" s="305"/>
      <c r="W1" s="305"/>
      <c r="X1" s="305"/>
      <c r="Y1" s="305"/>
      <c r="Z1" s="305"/>
      <c r="AA1" s="305"/>
      <c r="AB1" s="305"/>
      <c r="AC1" s="306"/>
      <c r="AD1" s="306"/>
      <c r="AE1" s="306"/>
      <c r="AF1" s="306"/>
      <c r="AG1" s="306"/>
      <c r="AH1" s="306"/>
      <c r="AI1" s="306"/>
      <c r="AJ1" s="306"/>
      <c r="AK1" s="306"/>
      <c r="AL1" s="306"/>
      <c r="AM1" s="306"/>
      <c r="AN1" s="306"/>
      <c r="AO1" s="306"/>
      <c r="AP1" s="307"/>
      <c r="AQ1" s="307"/>
      <c r="AR1" s="306"/>
      <c r="AS1" s="304" t="s">
        <v>2216</v>
      </c>
      <c r="AT1" s="302"/>
      <c r="AU1" s="302"/>
      <c r="AV1" s="302"/>
      <c r="AW1" s="302"/>
      <c r="AX1" s="302"/>
      <c r="AY1" s="302"/>
      <c r="AZ1" s="302"/>
      <c r="BA1" s="302"/>
      <c r="BB1" s="302"/>
      <c r="BC1" s="302"/>
      <c r="BD1" s="302"/>
      <c r="BE1" s="302"/>
      <c r="BF1" s="302"/>
      <c r="BG1" s="302"/>
      <c r="BH1" s="302"/>
      <c r="BI1" s="302"/>
      <c r="BJ1" s="302"/>
      <c r="BK1" s="302"/>
      <c r="BL1" s="302"/>
      <c r="BM1" s="302"/>
      <c r="BP1" s="302"/>
      <c r="BQ1" s="749" t="s">
        <v>2217</v>
      </c>
      <c r="BR1" s="750"/>
      <c r="BS1" s="750"/>
      <c r="BT1" s="750"/>
      <c r="BU1" s="750"/>
      <c r="BV1" s="751"/>
    </row>
    <row r="2" spans="1:75" ht="15" customHeight="1" x14ac:dyDescent="0.2">
      <c r="B2" s="752" t="s">
        <v>2218</v>
      </c>
      <c r="C2" s="753"/>
      <c r="D2" s="309" t="s">
        <v>2219</v>
      </c>
      <c r="E2" s="301"/>
      <c r="F2" s="734" t="s">
        <v>2220</v>
      </c>
      <c r="G2" s="734"/>
      <c r="H2" s="734"/>
      <c r="I2" s="734"/>
      <c r="J2" s="734"/>
      <c r="K2" s="734"/>
      <c r="L2" s="734"/>
      <c r="N2" s="735" t="s">
        <v>2433</v>
      </c>
      <c r="O2" s="735"/>
      <c r="P2" s="735"/>
      <c r="Q2" s="735"/>
      <c r="R2" s="735"/>
      <c r="S2" s="735"/>
      <c r="T2" s="735"/>
      <c r="U2" s="310" t="s">
        <v>2222</v>
      </c>
      <c r="V2" s="305"/>
      <c r="W2" s="305"/>
      <c r="X2" s="305"/>
      <c r="Y2" s="305"/>
      <c r="Z2" s="305"/>
      <c r="AA2" s="305"/>
      <c r="AB2" s="305"/>
      <c r="AC2" s="306"/>
      <c r="AD2" s="306"/>
      <c r="AE2" s="306"/>
      <c r="AF2" s="306"/>
      <c r="AG2" s="306"/>
      <c r="AH2" s="306"/>
      <c r="AI2" s="306"/>
      <c r="AJ2" s="306"/>
      <c r="AK2" s="306"/>
      <c r="AL2" s="306"/>
      <c r="AM2" s="306"/>
      <c r="AN2" s="306"/>
      <c r="AO2" s="306"/>
      <c r="AP2" s="311"/>
      <c r="AQ2" s="311"/>
      <c r="AR2" s="306"/>
      <c r="AS2" s="310" t="s">
        <v>2223</v>
      </c>
      <c r="AT2" s="302"/>
      <c r="AU2" s="302"/>
      <c r="AV2" s="302"/>
      <c r="AW2" s="302"/>
      <c r="AX2" s="302"/>
      <c r="AY2" s="302"/>
      <c r="AZ2" s="302"/>
      <c r="BA2" s="302"/>
      <c r="BB2" s="302"/>
      <c r="BC2" s="302"/>
      <c r="BD2" s="302"/>
      <c r="BE2" s="302"/>
      <c r="BF2" s="302"/>
      <c r="BG2" s="302"/>
      <c r="BH2" s="302"/>
      <c r="BI2" s="302"/>
      <c r="BJ2" s="302"/>
      <c r="BK2" s="302"/>
      <c r="BL2" s="302"/>
      <c r="BM2" s="302"/>
      <c r="BP2" s="302"/>
      <c r="BQ2" s="752" t="s">
        <v>2222</v>
      </c>
      <c r="BR2" s="754"/>
      <c r="BS2" s="754"/>
      <c r="BT2" s="754"/>
      <c r="BU2" s="754"/>
      <c r="BV2" s="753"/>
    </row>
    <row r="3" spans="1:75" ht="25.5" customHeight="1" x14ac:dyDescent="0.2">
      <c r="B3" s="730"/>
      <c r="C3" s="731"/>
      <c r="D3" s="309" t="s">
        <v>2224</v>
      </c>
      <c r="E3" s="306"/>
      <c r="F3" s="734" t="s">
        <v>2225</v>
      </c>
      <c r="G3" s="734"/>
      <c r="H3" s="734"/>
      <c r="I3" s="734"/>
      <c r="J3" s="734"/>
      <c r="K3" s="734"/>
      <c r="L3" s="734"/>
      <c r="N3" s="735" t="s">
        <v>2434</v>
      </c>
      <c r="O3" s="735"/>
      <c r="P3" s="735"/>
      <c r="Q3" s="735"/>
      <c r="R3" s="735"/>
      <c r="S3" s="735"/>
      <c r="T3" s="735"/>
      <c r="U3" s="736">
        <f>(B3)</f>
        <v>0</v>
      </c>
      <c r="V3" s="305"/>
      <c r="W3" s="305"/>
      <c r="X3" s="305"/>
      <c r="Y3" s="305"/>
      <c r="Z3" s="305"/>
      <c r="AA3" s="305"/>
      <c r="AB3" s="305"/>
      <c r="AC3" s="306"/>
      <c r="AD3" s="306"/>
      <c r="AE3" s="306"/>
      <c r="AF3" s="306"/>
      <c r="AG3" s="306"/>
      <c r="AH3" s="306"/>
      <c r="AI3" s="306"/>
      <c r="AJ3" s="306"/>
      <c r="AK3" s="306"/>
      <c r="AL3" s="306"/>
      <c r="AM3" s="306"/>
      <c r="AN3" s="306"/>
      <c r="AO3" s="306"/>
      <c r="AP3" s="311"/>
      <c r="AQ3" s="311"/>
      <c r="AR3" s="306"/>
      <c r="AS3" s="736" t="s">
        <v>2435</v>
      </c>
      <c r="AT3" s="302"/>
      <c r="AU3" s="302"/>
      <c r="AV3" s="302"/>
      <c r="AW3" s="302"/>
      <c r="AX3" s="302"/>
      <c r="AY3" s="302"/>
      <c r="AZ3" s="302"/>
      <c r="BA3" s="302"/>
      <c r="BB3" s="302"/>
      <c r="BC3" s="302"/>
      <c r="BD3" s="302"/>
      <c r="BE3" s="302"/>
      <c r="BF3" s="302"/>
      <c r="BG3" s="302"/>
      <c r="BH3" s="302"/>
      <c r="BI3" s="302"/>
      <c r="BJ3" s="302"/>
      <c r="BK3" s="302"/>
      <c r="BL3" s="302"/>
      <c r="BM3" s="302"/>
      <c r="BP3" s="302"/>
      <c r="BQ3" s="738">
        <f>(B3)</f>
        <v>0</v>
      </c>
      <c r="BR3" s="739"/>
      <c r="BS3" s="739"/>
      <c r="BT3" s="739"/>
      <c r="BU3" s="739"/>
      <c r="BV3" s="740"/>
    </row>
    <row r="4" spans="1:75" ht="15" customHeight="1" x14ac:dyDescent="0.2">
      <c r="B4" s="732"/>
      <c r="C4" s="733"/>
      <c r="D4" s="306"/>
      <c r="E4" s="306"/>
      <c r="F4" s="734" t="s">
        <v>2227</v>
      </c>
      <c r="G4" s="734"/>
      <c r="H4" s="734"/>
      <c r="I4" s="734"/>
      <c r="J4" s="734"/>
      <c r="K4" s="734"/>
      <c r="L4" s="734"/>
      <c r="N4" s="744" t="s">
        <v>2228</v>
      </c>
      <c r="O4" s="744"/>
      <c r="P4" s="745">
        <v>1</v>
      </c>
      <c r="Q4" s="745"/>
      <c r="R4" s="427" t="s">
        <v>2436</v>
      </c>
      <c r="S4" s="744">
        <v>42892</v>
      </c>
      <c r="T4" s="746"/>
      <c r="U4" s="737"/>
      <c r="V4" s="305"/>
      <c r="W4" s="305"/>
      <c r="X4" s="305"/>
      <c r="Y4" s="305"/>
      <c r="Z4" s="305"/>
      <c r="AA4" s="305"/>
      <c r="AB4" s="305"/>
      <c r="AC4" s="306"/>
      <c r="AD4" s="306"/>
      <c r="AE4" s="306"/>
      <c r="AF4" s="306"/>
      <c r="AG4" s="306"/>
      <c r="AH4" s="306"/>
      <c r="AI4" s="306"/>
      <c r="AJ4" s="306"/>
      <c r="AK4" s="306"/>
      <c r="AL4" s="306"/>
      <c r="AM4" s="306"/>
      <c r="AN4" s="306"/>
      <c r="AO4" s="306"/>
      <c r="AP4" s="313"/>
      <c r="AQ4" s="313"/>
      <c r="AR4" s="306"/>
      <c r="AS4" s="737"/>
      <c r="AT4" s="302"/>
      <c r="AU4" s="302"/>
      <c r="AV4" s="302"/>
      <c r="AW4" s="302"/>
      <c r="AX4" s="302"/>
      <c r="AY4" s="302"/>
      <c r="AZ4" s="302"/>
      <c r="BA4" s="302"/>
      <c r="BB4" s="302"/>
      <c r="BC4" s="302"/>
      <c r="BD4" s="302"/>
      <c r="BE4" s="302"/>
      <c r="BF4" s="302"/>
      <c r="BG4" s="302"/>
      <c r="BH4" s="302"/>
      <c r="BI4" s="302"/>
      <c r="BJ4" s="302"/>
      <c r="BK4" s="302"/>
      <c r="BL4" s="302"/>
      <c r="BM4" s="302"/>
      <c r="BP4" s="302"/>
      <c r="BQ4" s="741"/>
      <c r="BR4" s="742"/>
      <c r="BS4" s="742"/>
      <c r="BT4" s="742"/>
      <c r="BU4" s="742"/>
      <c r="BV4" s="743"/>
    </row>
    <row r="5" spans="1:75" ht="13.5" customHeight="1" x14ac:dyDescent="0.2">
      <c r="A5" s="305"/>
      <c r="B5" s="314"/>
      <c r="C5" s="314"/>
      <c r="D5" s="315"/>
      <c r="E5" s="315"/>
      <c r="F5" s="718"/>
      <c r="G5" s="718"/>
      <c r="H5" s="718"/>
      <c r="I5" s="718"/>
      <c r="J5" s="718"/>
      <c r="K5" s="718"/>
      <c r="L5" s="718"/>
      <c r="M5" s="315"/>
      <c r="N5" s="718"/>
      <c r="O5" s="718"/>
      <c r="P5" s="718"/>
      <c r="Q5" s="718"/>
      <c r="R5" s="718"/>
      <c r="S5" s="718"/>
      <c r="T5" s="718"/>
      <c r="U5" s="316"/>
      <c r="V5" s="302"/>
      <c r="W5" s="302"/>
      <c r="X5" s="302"/>
      <c r="Y5" s="302"/>
      <c r="Z5" s="302"/>
      <c r="AA5" s="302"/>
      <c r="AB5" s="302"/>
      <c r="AC5" s="313"/>
      <c r="AD5" s="313"/>
      <c r="AE5" s="313"/>
      <c r="AF5" s="313"/>
      <c r="AG5" s="313"/>
      <c r="AH5" s="313"/>
      <c r="AI5" s="313"/>
      <c r="AJ5" s="313"/>
      <c r="AK5" s="313"/>
      <c r="AL5" s="313"/>
      <c r="AM5" s="313"/>
      <c r="AN5" s="313"/>
      <c r="AO5" s="313"/>
      <c r="AP5" s="313"/>
      <c r="AQ5" s="313"/>
      <c r="AR5" s="313"/>
      <c r="AS5" s="313"/>
      <c r="AT5" s="302"/>
      <c r="AU5" s="302"/>
      <c r="AV5" s="302"/>
      <c r="AW5" s="302"/>
      <c r="AX5" s="302"/>
      <c r="AY5" s="302"/>
      <c r="AZ5" s="302"/>
      <c r="BA5" s="302"/>
      <c r="BB5" s="302"/>
      <c r="BC5" s="302"/>
      <c r="BD5" s="302"/>
      <c r="BE5" s="302"/>
      <c r="BF5" s="302"/>
      <c r="BG5" s="302"/>
      <c r="BH5" s="302"/>
      <c r="BI5" s="302"/>
      <c r="BJ5" s="302"/>
      <c r="BK5" s="302"/>
      <c r="BL5" s="302"/>
      <c r="BM5" s="302"/>
      <c r="BP5" s="302"/>
    </row>
    <row r="6" spans="1:75" ht="46.5" customHeight="1" x14ac:dyDescent="0.2">
      <c r="A6" s="719" t="s">
        <v>2231</v>
      </c>
      <c r="B6" s="720" t="s">
        <v>2232</v>
      </c>
      <c r="C6" s="317"/>
      <c r="D6" s="704" t="s">
        <v>2233</v>
      </c>
      <c r="E6" s="704" t="s">
        <v>2234</v>
      </c>
      <c r="F6" s="722" t="s">
        <v>2235</v>
      </c>
      <c r="G6" s="723"/>
      <c r="H6" s="723"/>
      <c r="I6" s="723"/>
      <c r="J6" s="723"/>
      <c r="K6" s="723"/>
      <c r="L6" s="724"/>
      <c r="M6" s="725" t="s">
        <v>2236</v>
      </c>
      <c r="N6" s="727" t="s">
        <v>2237</v>
      </c>
      <c r="O6" s="727"/>
      <c r="P6" s="727"/>
      <c r="Q6" s="727"/>
      <c r="R6" s="727"/>
      <c r="S6" s="728" t="s">
        <v>2238</v>
      </c>
      <c r="T6" s="704" t="s">
        <v>2239</v>
      </c>
      <c r="U6" s="705" t="s">
        <v>2240</v>
      </c>
      <c r="V6" s="707" t="s">
        <v>2237</v>
      </c>
      <c r="W6" s="707"/>
      <c r="X6" s="707"/>
      <c r="Y6" s="707"/>
      <c r="Z6" s="707"/>
      <c r="AA6" s="707"/>
      <c r="AB6" s="707"/>
      <c r="AC6" s="708" t="s">
        <v>2241</v>
      </c>
      <c r="AD6" s="707" t="s">
        <v>2242</v>
      </c>
      <c r="AE6" s="707"/>
      <c r="AF6" s="707"/>
      <c r="AG6" s="707"/>
      <c r="AH6" s="707"/>
      <c r="AI6" s="707"/>
      <c r="AJ6" s="707"/>
      <c r="AK6" s="707"/>
      <c r="AL6" s="707"/>
      <c r="AM6" s="707"/>
      <c r="AN6" s="707"/>
      <c r="AO6" s="707"/>
      <c r="AP6" s="710" t="s">
        <v>2243</v>
      </c>
      <c r="AQ6" s="712" t="s">
        <v>2238</v>
      </c>
      <c r="AR6" s="710" t="s">
        <v>2239</v>
      </c>
      <c r="AS6" s="714" t="s">
        <v>2244</v>
      </c>
      <c r="AT6" s="703" t="s">
        <v>2245</v>
      </c>
      <c r="AU6" s="703"/>
      <c r="AV6" s="703"/>
      <c r="AW6" s="703"/>
      <c r="AX6" s="703"/>
      <c r="AY6" s="703"/>
      <c r="AZ6" s="703"/>
      <c r="BA6" s="716" t="s">
        <v>2246</v>
      </c>
      <c r="BB6" s="703" t="s">
        <v>2247</v>
      </c>
      <c r="BC6" s="703"/>
      <c r="BD6" s="703"/>
      <c r="BE6" s="703"/>
      <c r="BF6" s="703"/>
      <c r="BG6" s="703"/>
      <c r="BH6" s="703"/>
      <c r="BI6" s="703"/>
      <c r="BJ6" s="703"/>
      <c r="BK6" s="703"/>
      <c r="BL6" s="703"/>
      <c r="BM6" s="703"/>
      <c r="BN6" s="694" t="s">
        <v>2243</v>
      </c>
      <c r="BO6" s="696" t="s">
        <v>2238</v>
      </c>
      <c r="BP6" s="694" t="s">
        <v>2239</v>
      </c>
      <c r="BQ6" s="698" t="s">
        <v>2248</v>
      </c>
      <c r="BR6" s="699"/>
      <c r="BS6" s="700"/>
      <c r="BT6" s="701" t="s">
        <v>2249</v>
      </c>
      <c r="BU6" s="693" t="s">
        <v>2250</v>
      </c>
      <c r="BV6" s="693" t="s">
        <v>2251</v>
      </c>
      <c r="BW6" s="693" t="s">
        <v>2243</v>
      </c>
    </row>
    <row r="7" spans="1:75" ht="90" customHeight="1" x14ac:dyDescent="0.2">
      <c r="A7" s="719"/>
      <c r="B7" s="721"/>
      <c r="C7" s="318" t="s">
        <v>2252</v>
      </c>
      <c r="D7" s="704"/>
      <c r="E7" s="704"/>
      <c r="F7" s="319" t="s">
        <v>2253</v>
      </c>
      <c r="G7" s="319" t="s">
        <v>2254</v>
      </c>
      <c r="H7" s="319" t="s">
        <v>2255</v>
      </c>
      <c r="I7" s="319" t="s">
        <v>2256</v>
      </c>
      <c r="J7" s="319" t="s">
        <v>2257</v>
      </c>
      <c r="K7" s="319" t="s">
        <v>2258</v>
      </c>
      <c r="L7" s="319" t="s">
        <v>2259</v>
      </c>
      <c r="M7" s="726"/>
      <c r="N7" s="320" t="s">
        <v>2260</v>
      </c>
      <c r="O7" s="320" t="s">
        <v>1352</v>
      </c>
      <c r="P7" s="320" t="s">
        <v>2261</v>
      </c>
      <c r="Q7" s="320" t="s">
        <v>2262</v>
      </c>
      <c r="R7" s="320" t="s">
        <v>2263</v>
      </c>
      <c r="S7" s="729"/>
      <c r="T7" s="704"/>
      <c r="U7" s="706"/>
      <c r="V7" s="321" t="s">
        <v>2264</v>
      </c>
      <c r="W7" s="321" t="s">
        <v>2265</v>
      </c>
      <c r="X7" s="322" t="s">
        <v>2260</v>
      </c>
      <c r="Y7" s="322" t="s">
        <v>1352</v>
      </c>
      <c r="Z7" s="322" t="s">
        <v>2261</v>
      </c>
      <c r="AA7" s="322" t="s">
        <v>2262</v>
      </c>
      <c r="AB7" s="322" t="s">
        <v>2263</v>
      </c>
      <c r="AC7" s="709"/>
      <c r="AD7" s="323" t="s">
        <v>2266</v>
      </c>
      <c r="AE7" s="323" t="s">
        <v>2267</v>
      </c>
      <c r="AF7" s="323" t="s">
        <v>2268</v>
      </c>
      <c r="AG7" s="323" t="s">
        <v>2269</v>
      </c>
      <c r="AH7" s="323" t="s">
        <v>2270</v>
      </c>
      <c r="AI7" s="323" t="s">
        <v>2271</v>
      </c>
      <c r="AJ7" s="323" t="s">
        <v>2272</v>
      </c>
      <c r="AK7" s="323" t="s">
        <v>2273</v>
      </c>
      <c r="AL7" s="323" t="s">
        <v>2274</v>
      </c>
      <c r="AM7" s="323" t="s">
        <v>2275</v>
      </c>
      <c r="AN7" s="323" t="s">
        <v>2276</v>
      </c>
      <c r="AO7" s="323" t="s">
        <v>2277</v>
      </c>
      <c r="AP7" s="711"/>
      <c r="AQ7" s="713"/>
      <c r="AR7" s="711"/>
      <c r="AS7" s="715"/>
      <c r="AT7" s="324" t="s">
        <v>2264</v>
      </c>
      <c r="AU7" s="324" t="s">
        <v>2265</v>
      </c>
      <c r="AV7" s="325" t="s">
        <v>2260</v>
      </c>
      <c r="AW7" s="325" t="s">
        <v>1352</v>
      </c>
      <c r="AX7" s="325" t="s">
        <v>2261</v>
      </c>
      <c r="AY7" s="325" t="s">
        <v>2262</v>
      </c>
      <c r="AZ7" s="325" t="s">
        <v>2263</v>
      </c>
      <c r="BA7" s="717"/>
      <c r="BB7" s="326" t="s">
        <v>2266</v>
      </c>
      <c r="BC7" s="326" t="s">
        <v>2267</v>
      </c>
      <c r="BD7" s="326" t="s">
        <v>2268</v>
      </c>
      <c r="BE7" s="326" t="s">
        <v>2269</v>
      </c>
      <c r="BF7" s="326" t="s">
        <v>2270</v>
      </c>
      <c r="BG7" s="326" t="s">
        <v>2271</v>
      </c>
      <c r="BH7" s="326" t="s">
        <v>2272</v>
      </c>
      <c r="BI7" s="326" t="s">
        <v>2273</v>
      </c>
      <c r="BJ7" s="326" t="s">
        <v>2274</v>
      </c>
      <c r="BK7" s="326" t="s">
        <v>2275</v>
      </c>
      <c r="BL7" s="326" t="s">
        <v>2276</v>
      </c>
      <c r="BM7" s="326" t="s">
        <v>2437</v>
      </c>
      <c r="BN7" s="695"/>
      <c r="BO7" s="697"/>
      <c r="BP7" s="695"/>
      <c r="BQ7" s="327" t="s">
        <v>2278</v>
      </c>
      <c r="BR7" s="328" t="s">
        <v>2279</v>
      </c>
      <c r="BS7" s="328" t="s">
        <v>2280</v>
      </c>
      <c r="BT7" s="702"/>
      <c r="BU7" s="693"/>
      <c r="BV7" s="693"/>
      <c r="BW7" s="693"/>
    </row>
    <row r="8" spans="1:75" x14ac:dyDescent="0.2">
      <c r="A8" s="329">
        <v>1</v>
      </c>
      <c r="B8" s="329">
        <v>2</v>
      </c>
      <c r="C8" s="330">
        <v>3</v>
      </c>
      <c r="D8" s="330">
        <v>4</v>
      </c>
      <c r="E8" s="330">
        <v>5</v>
      </c>
      <c r="F8" s="330">
        <v>6</v>
      </c>
      <c r="G8" s="330">
        <v>7</v>
      </c>
      <c r="H8" s="330">
        <v>8</v>
      </c>
      <c r="I8" s="330">
        <v>9</v>
      </c>
      <c r="J8" s="330">
        <v>10</v>
      </c>
      <c r="K8" s="330">
        <v>11</v>
      </c>
      <c r="L8" s="330">
        <v>12</v>
      </c>
      <c r="M8" s="330">
        <v>6</v>
      </c>
      <c r="N8" s="330">
        <v>13</v>
      </c>
      <c r="O8" s="330">
        <v>14</v>
      </c>
      <c r="P8" s="330">
        <v>15</v>
      </c>
      <c r="Q8" s="330">
        <v>16</v>
      </c>
      <c r="R8" s="330">
        <v>17</v>
      </c>
      <c r="S8" s="330">
        <v>18</v>
      </c>
      <c r="T8" s="329">
        <v>19</v>
      </c>
      <c r="U8" s="331">
        <v>20</v>
      </c>
      <c r="V8" s="331">
        <v>21</v>
      </c>
      <c r="W8" s="331">
        <v>22</v>
      </c>
      <c r="X8" s="331">
        <v>23</v>
      </c>
      <c r="Y8" s="331">
        <v>24</v>
      </c>
      <c r="Z8" s="331">
        <v>25</v>
      </c>
      <c r="AA8" s="331">
        <v>26</v>
      </c>
      <c r="AB8" s="331">
        <v>27</v>
      </c>
      <c r="AC8" s="331">
        <v>28</v>
      </c>
      <c r="AD8" s="331">
        <v>29</v>
      </c>
      <c r="AE8" s="331">
        <v>30</v>
      </c>
      <c r="AF8" s="331">
        <v>31</v>
      </c>
      <c r="AG8" s="331">
        <v>32</v>
      </c>
      <c r="AH8" s="331">
        <v>33</v>
      </c>
      <c r="AI8" s="331">
        <v>34</v>
      </c>
      <c r="AJ8" s="331">
        <v>35</v>
      </c>
      <c r="AK8" s="331">
        <v>36</v>
      </c>
      <c r="AL8" s="331">
        <v>37</v>
      </c>
      <c r="AM8" s="331">
        <v>38</v>
      </c>
      <c r="AN8" s="331">
        <v>39</v>
      </c>
      <c r="AO8" s="331">
        <v>40</v>
      </c>
      <c r="AP8" s="331">
        <v>41</v>
      </c>
      <c r="AQ8" s="331">
        <v>42</v>
      </c>
      <c r="AR8" s="331">
        <v>43</v>
      </c>
      <c r="AS8" s="332">
        <v>44</v>
      </c>
      <c r="AT8" s="332">
        <v>45</v>
      </c>
      <c r="AU8" s="332">
        <v>46</v>
      </c>
      <c r="AV8" s="332">
        <v>47</v>
      </c>
      <c r="AW8" s="332">
        <v>48</v>
      </c>
      <c r="AX8" s="332">
        <v>49</v>
      </c>
      <c r="AY8" s="332">
        <v>50</v>
      </c>
      <c r="AZ8" s="332">
        <v>51</v>
      </c>
      <c r="BA8" s="332">
        <v>52</v>
      </c>
      <c r="BB8" s="332">
        <v>53</v>
      </c>
      <c r="BC8" s="332">
        <v>54</v>
      </c>
      <c r="BD8" s="332">
        <v>55</v>
      </c>
      <c r="BE8" s="332">
        <v>56</v>
      </c>
      <c r="BF8" s="332">
        <v>57</v>
      </c>
      <c r="BG8" s="332">
        <v>58</v>
      </c>
      <c r="BH8" s="332">
        <v>59</v>
      </c>
      <c r="BI8" s="332">
        <v>60</v>
      </c>
      <c r="BJ8" s="332">
        <v>61</v>
      </c>
      <c r="BK8" s="332">
        <v>62</v>
      </c>
      <c r="BL8" s="332">
        <v>63</v>
      </c>
      <c r="BM8" s="332">
        <v>64</v>
      </c>
      <c r="BN8" s="333">
        <v>65</v>
      </c>
      <c r="BO8" s="333">
        <v>66</v>
      </c>
      <c r="BP8" s="332">
        <v>67</v>
      </c>
      <c r="BQ8" s="334">
        <v>68</v>
      </c>
      <c r="BR8" s="334">
        <v>69</v>
      </c>
      <c r="BS8" s="334">
        <v>70</v>
      </c>
      <c r="BT8" s="334">
        <v>71</v>
      </c>
      <c r="BU8" s="334">
        <v>72</v>
      </c>
      <c r="BV8" s="334">
        <v>73</v>
      </c>
      <c r="BW8" s="334">
        <v>74</v>
      </c>
    </row>
    <row r="9" spans="1:75" s="446" customFormat="1" ht="71.400000000000006" hidden="1" x14ac:dyDescent="0.3">
      <c r="A9" s="428">
        <f>A8+1</f>
        <v>2</v>
      </c>
      <c r="B9" s="429" t="s">
        <v>2438</v>
      </c>
      <c r="C9" s="430" t="s">
        <v>2439</v>
      </c>
      <c r="D9" s="431"/>
      <c r="E9" s="430" t="s">
        <v>2440</v>
      </c>
      <c r="F9" s="432"/>
      <c r="G9" s="433"/>
      <c r="H9" s="433" t="s">
        <v>364</v>
      </c>
      <c r="I9" s="433" t="s">
        <v>364</v>
      </c>
      <c r="J9" s="433" t="s">
        <v>364</v>
      </c>
      <c r="K9" s="433" t="s">
        <v>364</v>
      </c>
      <c r="L9" s="433"/>
      <c r="M9" s="434"/>
      <c r="N9" s="435">
        <v>8</v>
      </c>
      <c r="O9" s="436">
        <v>1</v>
      </c>
      <c r="P9" s="436">
        <v>3</v>
      </c>
      <c r="Q9" s="436">
        <v>1</v>
      </c>
      <c r="R9" s="437">
        <f t="shared" ref="R9:R72" si="0">N9*(O9+P9+Q9)</f>
        <v>40</v>
      </c>
      <c r="S9" s="437"/>
      <c r="T9" s="438"/>
      <c r="U9" s="439" t="s">
        <v>2441</v>
      </c>
      <c r="V9" s="440"/>
      <c r="W9" s="440"/>
      <c r="X9" s="441">
        <v>6</v>
      </c>
      <c r="Y9" s="438">
        <v>1</v>
      </c>
      <c r="Z9" s="438">
        <v>1</v>
      </c>
      <c r="AA9" s="438">
        <v>1</v>
      </c>
      <c r="AB9" s="437">
        <f t="shared" ref="AB9:AB72" si="1">X9*(Y9+Z9+AA9)</f>
        <v>18</v>
      </c>
      <c r="AC9" s="440" t="s">
        <v>2442</v>
      </c>
      <c r="AD9" s="442"/>
      <c r="AE9" s="443"/>
      <c r="AF9" s="443"/>
      <c r="AG9" s="443"/>
      <c r="AH9" s="443" t="s">
        <v>364</v>
      </c>
      <c r="AI9" s="443"/>
      <c r="AJ9" s="443"/>
      <c r="AK9" s="443"/>
      <c r="AL9" s="443" t="s">
        <v>364</v>
      </c>
      <c r="AM9" s="443"/>
      <c r="AN9" s="443"/>
      <c r="AO9" s="443"/>
      <c r="AP9" s="440"/>
      <c r="AQ9" s="437"/>
      <c r="AR9" s="438"/>
      <c r="AS9" s="440"/>
      <c r="AT9" s="442"/>
      <c r="AU9" s="442"/>
      <c r="AV9" s="441"/>
      <c r="AW9" s="438"/>
      <c r="AX9" s="438"/>
      <c r="AY9" s="438"/>
      <c r="AZ9" s="437">
        <f>AV9*(AW9+AX9+AY9)</f>
        <v>0</v>
      </c>
      <c r="BA9" s="444"/>
      <c r="BB9" s="442"/>
      <c r="BC9" s="437"/>
      <c r="BD9" s="437"/>
      <c r="BE9" s="437"/>
      <c r="BF9" s="443"/>
      <c r="BG9" s="443"/>
      <c r="BH9" s="443"/>
      <c r="BI9" s="443"/>
      <c r="BJ9" s="443"/>
      <c r="BK9" s="443"/>
      <c r="BL9" s="443"/>
      <c r="BM9" s="443"/>
      <c r="BN9" s="440"/>
      <c r="BO9" s="437"/>
      <c r="BP9" s="438"/>
      <c r="BQ9" s="445"/>
      <c r="BR9" s="445"/>
      <c r="BS9" s="433"/>
      <c r="BT9" s="433"/>
      <c r="BU9" s="433"/>
      <c r="BV9" s="445"/>
      <c r="BW9" s="445"/>
    </row>
    <row r="10" spans="1:75" s="457" customFormat="1" ht="122.4" hidden="1" x14ac:dyDescent="0.3">
      <c r="A10" s="428">
        <v>1</v>
      </c>
      <c r="B10" s="447" t="s">
        <v>2281</v>
      </c>
      <c r="C10" s="448" t="s">
        <v>2443</v>
      </c>
      <c r="D10" s="449" t="s">
        <v>2444</v>
      </c>
      <c r="E10" s="449" t="s">
        <v>2445</v>
      </c>
      <c r="F10" s="450"/>
      <c r="G10" s="451"/>
      <c r="H10" s="452" t="s">
        <v>364</v>
      </c>
      <c r="I10" s="452"/>
      <c r="J10" s="452" t="s">
        <v>364</v>
      </c>
      <c r="K10" s="452" t="s">
        <v>364</v>
      </c>
      <c r="L10" s="451"/>
      <c r="M10" s="453"/>
      <c r="N10" s="450">
        <v>10</v>
      </c>
      <c r="O10" s="450">
        <v>1</v>
      </c>
      <c r="P10" s="450">
        <v>3</v>
      </c>
      <c r="Q10" s="450">
        <v>2</v>
      </c>
      <c r="R10" s="437">
        <f t="shared" si="0"/>
        <v>60</v>
      </c>
      <c r="S10" s="451"/>
      <c r="T10" s="454" t="s">
        <v>2446</v>
      </c>
      <c r="U10" s="455" t="s">
        <v>2447</v>
      </c>
      <c r="V10" s="450"/>
      <c r="W10" s="450"/>
      <c r="X10" s="456">
        <v>1</v>
      </c>
      <c r="Y10" s="456">
        <v>1</v>
      </c>
      <c r="Z10" s="456">
        <v>1</v>
      </c>
      <c r="AA10" s="456">
        <v>1</v>
      </c>
      <c r="AB10" s="437">
        <f t="shared" si="1"/>
        <v>3</v>
      </c>
      <c r="AC10" s="456"/>
      <c r="AD10" s="456"/>
      <c r="AE10" s="452"/>
      <c r="AF10" s="452"/>
      <c r="AG10" s="452"/>
      <c r="AH10" s="452"/>
      <c r="AI10" s="452"/>
      <c r="AJ10" s="452"/>
      <c r="AK10" s="452"/>
      <c r="AL10" s="452"/>
      <c r="AM10" s="452"/>
      <c r="AN10" s="452"/>
      <c r="AO10" s="452"/>
      <c r="AP10" s="450"/>
      <c r="AQ10" s="452"/>
      <c r="AR10" s="456" t="s">
        <v>2448</v>
      </c>
      <c r="AS10" s="455" t="s">
        <v>2449</v>
      </c>
      <c r="AT10" s="452"/>
      <c r="AU10" s="452"/>
      <c r="AV10" s="456"/>
      <c r="AW10" s="456"/>
      <c r="AX10" s="456"/>
      <c r="AY10" s="456"/>
      <c r="AZ10" s="452"/>
      <c r="BA10" s="448"/>
      <c r="BB10" s="456"/>
      <c r="BC10" s="452"/>
      <c r="BD10" s="452"/>
      <c r="BE10" s="452"/>
      <c r="BF10" s="452"/>
      <c r="BG10" s="452"/>
      <c r="BH10" s="452"/>
      <c r="BI10" s="452"/>
      <c r="BJ10" s="452"/>
      <c r="BK10" s="452"/>
      <c r="BL10" s="452"/>
      <c r="BM10" s="452"/>
      <c r="BN10" s="449"/>
      <c r="BO10" s="449"/>
      <c r="BP10" s="456"/>
      <c r="BQ10" s="449"/>
      <c r="BR10" s="449"/>
      <c r="BS10" s="452"/>
      <c r="BT10" s="452"/>
      <c r="BU10" s="452"/>
      <c r="BV10" s="449"/>
      <c r="BW10" s="449"/>
    </row>
    <row r="11" spans="1:75" s="472" customFormat="1" ht="20.399999999999999" hidden="1" x14ac:dyDescent="0.3">
      <c r="A11" s="428">
        <f t="shared" ref="A11:A42" si="2">A10+1</f>
        <v>2</v>
      </c>
      <c r="B11" s="458" t="s">
        <v>2281</v>
      </c>
      <c r="C11" s="459" t="s">
        <v>2450</v>
      </c>
      <c r="D11" s="459" t="s">
        <v>2444</v>
      </c>
      <c r="E11" s="460" t="s">
        <v>2451</v>
      </c>
      <c r="F11" s="461"/>
      <c r="G11" s="462"/>
      <c r="H11" s="462" t="s">
        <v>364</v>
      </c>
      <c r="I11" s="462"/>
      <c r="J11" s="462" t="s">
        <v>364</v>
      </c>
      <c r="K11" s="462" t="s">
        <v>364</v>
      </c>
      <c r="L11" s="462"/>
      <c r="M11" s="463"/>
      <c r="N11" s="464"/>
      <c r="O11" s="464"/>
      <c r="P11" s="464"/>
      <c r="Q11" s="464"/>
      <c r="R11" s="465">
        <f t="shared" si="0"/>
        <v>0</v>
      </c>
      <c r="S11" s="465"/>
      <c r="T11" s="464"/>
      <c r="U11" s="466"/>
      <c r="V11" s="464"/>
      <c r="W11" s="464"/>
      <c r="X11" s="464"/>
      <c r="Y11" s="464"/>
      <c r="Z11" s="464"/>
      <c r="AA11" s="464"/>
      <c r="AB11" s="465">
        <f t="shared" si="1"/>
        <v>0</v>
      </c>
      <c r="AC11" s="467"/>
      <c r="AD11" s="468"/>
      <c r="AE11" s="465"/>
      <c r="AF11" s="465"/>
      <c r="AG11" s="465"/>
      <c r="AH11" s="465"/>
      <c r="AI11" s="465"/>
      <c r="AJ11" s="465"/>
      <c r="AK11" s="465"/>
      <c r="AL11" s="465"/>
      <c r="AM11" s="465"/>
      <c r="AN11" s="465"/>
      <c r="AO11" s="465"/>
      <c r="AP11" s="464"/>
      <c r="AQ11" s="465"/>
      <c r="AR11" s="464"/>
      <c r="AS11" s="469"/>
      <c r="AT11" s="464"/>
      <c r="AU11" s="464"/>
      <c r="AV11" s="464"/>
      <c r="AW11" s="464"/>
      <c r="AX11" s="464"/>
      <c r="AY11" s="464"/>
      <c r="AZ11" s="465">
        <f t="shared" ref="AZ11:AZ35" si="3">AV11*(AW11+AX11+AY11)</f>
        <v>0</v>
      </c>
      <c r="BA11" s="470"/>
      <c r="BB11" s="468"/>
      <c r="BC11" s="465"/>
      <c r="BD11" s="465"/>
      <c r="BE11" s="465"/>
      <c r="BF11" s="465"/>
      <c r="BG11" s="465"/>
      <c r="BH11" s="465"/>
      <c r="BI11" s="465"/>
      <c r="BJ11" s="465"/>
      <c r="BK11" s="465"/>
      <c r="BL11" s="465"/>
      <c r="BM11" s="465"/>
      <c r="BN11" s="471"/>
      <c r="BO11" s="471"/>
      <c r="BP11" s="464"/>
      <c r="BQ11" s="471"/>
      <c r="BR11" s="471"/>
      <c r="BS11" s="462"/>
      <c r="BT11" s="462"/>
      <c r="BU11" s="462"/>
      <c r="BV11" s="471"/>
      <c r="BW11" s="471"/>
    </row>
    <row r="12" spans="1:75" s="472" customFormat="1" ht="142.80000000000001" hidden="1" x14ac:dyDescent="0.3">
      <c r="A12" s="428">
        <f t="shared" si="2"/>
        <v>3</v>
      </c>
      <c r="B12" s="473" t="s">
        <v>2281</v>
      </c>
      <c r="C12" s="474" t="s">
        <v>2452</v>
      </c>
      <c r="D12" s="475" t="s">
        <v>2453</v>
      </c>
      <c r="E12" s="474" t="s">
        <v>2454</v>
      </c>
      <c r="F12" s="476"/>
      <c r="G12" s="477"/>
      <c r="H12" s="477" t="s">
        <v>364</v>
      </c>
      <c r="I12" s="477" t="s">
        <v>364</v>
      </c>
      <c r="J12" s="477" t="s">
        <v>364</v>
      </c>
      <c r="K12" s="477" t="s">
        <v>364</v>
      </c>
      <c r="L12" s="477"/>
      <c r="M12" s="478"/>
      <c r="N12" s="479">
        <v>8</v>
      </c>
      <c r="O12" s="479">
        <v>1</v>
      </c>
      <c r="P12" s="479">
        <v>3</v>
      </c>
      <c r="Q12" s="479">
        <v>2</v>
      </c>
      <c r="R12" s="428">
        <f t="shared" si="0"/>
        <v>48</v>
      </c>
      <c r="S12" s="428"/>
      <c r="T12" s="464" t="s">
        <v>2446</v>
      </c>
      <c r="U12" s="480" t="s">
        <v>2455</v>
      </c>
      <c r="V12" s="467"/>
      <c r="W12" s="467"/>
      <c r="X12" s="467">
        <v>2</v>
      </c>
      <c r="Y12" s="467">
        <v>1</v>
      </c>
      <c r="Z12" s="467">
        <v>1</v>
      </c>
      <c r="AA12" s="467">
        <v>1</v>
      </c>
      <c r="AB12" s="428">
        <f t="shared" si="1"/>
        <v>6</v>
      </c>
      <c r="AC12" s="470"/>
      <c r="AD12" s="481"/>
      <c r="AE12" s="428"/>
      <c r="AF12" s="428"/>
      <c r="AG12" s="428"/>
      <c r="AH12" s="428"/>
      <c r="AI12" s="428"/>
      <c r="AJ12" s="428"/>
      <c r="AK12" s="428"/>
      <c r="AL12" s="428"/>
      <c r="AM12" s="428"/>
      <c r="AN12" s="428"/>
      <c r="AO12" s="428"/>
      <c r="AP12" s="470"/>
      <c r="AQ12" s="428"/>
      <c r="AR12" s="476" t="s">
        <v>2448</v>
      </c>
      <c r="AS12" s="482"/>
      <c r="AT12" s="481"/>
      <c r="AU12" s="481"/>
      <c r="AV12" s="428"/>
      <c r="AW12" s="428"/>
      <c r="AX12" s="428"/>
      <c r="AY12" s="428"/>
      <c r="AZ12" s="428">
        <f t="shared" si="3"/>
        <v>0</v>
      </c>
      <c r="BA12" s="483"/>
      <c r="BB12" s="481"/>
      <c r="BC12" s="428"/>
      <c r="BD12" s="428"/>
      <c r="BE12" s="428"/>
      <c r="BF12" s="428"/>
      <c r="BG12" s="428"/>
      <c r="BH12" s="428"/>
      <c r="BI12" s="428"/>
      <c r="BJ12" s="428"/>
      <c r="BK12" s="428"/>
      <c r="BL12" s="428"/>
      <c r="BM12" s="428"/>
      <c r="BN12" s="484"/>
      <c r="BO12" s="484"/>
      <c r="BP12" s="476"/>
      <c r="BQ12" s="484"/>
      <c r="BR12" s="484"/>
      <c r="BS12" s="477"/>
      <c r="BT12" s="477"/>
      <c r="BU12" s="477"/>
      <c r="BV12" s="485"/>
      <c r="BW12" s="484"/>
    </row>
    <row r="13" spans="1:75" s="472" customFormat="1" ht="122.4" hidden="1" x14ac:dyDescent="0.3">
      <c r="A13" s="428">
        <f t="shared" si="2"/>
        <v>4</v>
      </c>
      <c r="B13" s="473" t="s">
        <v>2281</v>
      </c>
      <c r="C13" s="474" t="s">
        <v>2456</v>
      </c>
      <c r="D13" s="475" t="s">
        <v>2457</v>
      </c>
      <c r="E13" s="474" t="s">
        <v>2458</v>
      </c>
      <c r="F13" s="476"/>
      <c r="G13" s="477"/>
      <c r="H13" s="477" t="s">
        <v>364</v>
      </c>
      <c r="I13" s="477" t="s">
        <v>364</v>
      </c>
      <c r="J13" s="477" t="s">
        <v>364</v>
      </c>
      <c r="K13" s="477" t="s">
        <v>364</v>
      </c>
      <c r="L13" s="477"/>
      <c r="M13" s="478"/>
      <c r="N13" s="479">
        <v>8</v>
      </c>
      <c r="O13" s="479">
        <v>1</v>
      </c>
      <c r="P13" s="479">
        <v>3</v>
      </c>
      <c r="Q13" s="479">
        <v>3</v>
      </c>
      <c r="R13" s="428">
        <f t="shared" si="0"/>
        <v>56</v>
      </c>
      <c r="S13" s="428"/>
      <c r="T13" s="464" t="s">
        <v>2446</v>
      </c>
      <c r="U13" s="480" t="s">
        <v>2459</v>
      </c>
      <c r="V13" s="467"/>
      <c r="W13" s="467"/>
      <c r="X13" s="467">
        <v>2</v>
      </c>
      <c r="Y13" s="467">
        <v>1</v>
      </c>
      <c r="Z13" s="467">
        <v>1</v>
      </c>
      <c r="AA13" s="467">
        <v>1</v>
      </c>
      <c r="AB13" s="428">
        <f t="shared" si="1"/>
        <v>6</v>
      </c>
      <c r="AC13" s="470"/>
      <c r="AD13" s="481"/>
      <c r="AE13" s="428"/>
      <c r="AF13" s="428"/>
      <c r="AG13" s="428"/>
      <c r="AH13" s="428"/>
      <c r="AI13" s="428"/>
      <c r="AJ13" s="428"/>
      <c r="AK13" s="428"/>
      <c r="AL13" s="428"/>
      <c r="AM13" s="428"/>
      <c r="AN13" s="428"/>
      <c r="AO13" s="428"/>
      <c r="AP13" s="470"/>
      <c r="AQ13" s="428"/>
      <c r="AR13" s="476" t="s">
        <v>2448</v>
      </c>
      <c r="AS13" s="480"/>
      <c r="AT13" s="481"/>
      <c r="AU13" s="481"/>
      <c r="AV13" s="428"/>
      <c r="AW13" s="428"/>
      <c r="AX13" s="428"/>
      <c r="AY13" s="428"/>
      <c r="AZ13" s="428">
        <f t="shared" si="3"/>
        <v>0</v>
      </c>
      <c r="BA13" s="483"/>
      <c r="BB13" s="481"/>
      <c r="BC13" s="428"/>
      <c r="BD13" s="428"/>
      <c r="BE13" s="428"/>
      <c r="BF13" s="428"/>
      <c r="BG13" s="428"/>
      <c r="BH13" s="428"/>
      <c r="BI13" s="428"/>
      <c r="BJ13" s="428"/>
      <c r="BK13" s="428"/>
      <c r="BL13" s="428"/>
      <c r="BM13" s="428"/>
      <c r="BN13" s="484"/>
      <c r="BO13" s="484"/>
      <c r="BP13" s="476"/>
      <c r="BQ13" s="484"/>
      <c r="BR13" s="484"/>
      <c r="BS13" s="477"/>
      <c r="BT13" s="477"/>
      <c r="BU13" s="477"/>
      <c r="BV13" s="484"/>
      <c r="BW13" s="484"/>
    </row>
    <row r="14" spans="1:75" s="491" customFormat="1" ht="51" hidden="1" x14ac:dyDescent="0.3">
      <c r="A14" s="428">
        <f t="shared" si="2"/>
        <v>5</v>
      </c>
      <c r="B14" s="473" t="s">
        <v>2281</v>
      </c>
      <c r="C14" s="486" t="s">
        <v>2460</v>
      </c>
      <c r="D14" s="487" t="s">
        <v>2461</v>
      </c>
      <c r="E14" s="488" t="s">
        <v>2462</v>
      </c>
      <c r="F14" s="476"/>
      <c r="G14" s="477"/>
      <c r="H14" s="477" t="s">
        <v>364</v>
      </c>
      <c r="I14" s="477" t="s">
        <v>364</v>
      </c>
      <c r="J14" s="477" t="s">
        <v>364</v>
      </c>
      <c r="K14" s="477" t="s">
        <v>364</v>
      </c>
      <c r="L14" s="477" t="s">
        <v>364</v>
      </c>
      <c r="M14" s="478"/>
      <c r="N14" s="479">
        <v>8</v>
      </c>
      <c r="O14" s="489"/>
      <c r="P14" s="479">
        <v>3</v>
      </c>
      <c r="Q14" s="479">
        <v>3</v>
      </c>
      <c r="R14" s="428">
        <f t="shared" si="0"/>
        <v>48</v>
      </c>
      <c r="S14" s="428"/>
      <c r="T14" s="467" t="s">
        <v>2367</v>
      </c>
      <c r="U14" s="490" t="s">
        <v>2463</v>
      </c>
      <c r="V14" s="467"/>
      <c r="W14" s="467"/>
      <c r="X14" s="467">
        <v>8</v>
      </c>
      <c r="Y14" s="489"/>
      <c r="Z14" s="467">
        <v>1</v>
      </c>
      <c r="AA14" s="467">
        <v>1</v>
      </c>
      <c r="AB14" s="428">
        <f t="shared" si="1"/>
        <v>16</v>
      </c>
      <c r="AC14" s="470"/>
      <c r="AD14" s="481"/>
      <c r="AE14" s="428"/>
      <c r="AF14" s="428"/>
      <c r="AG14" s="428"/>
      <c r="AH14" s="428"/>
      <c r="AI14" s="428"/>
      <c r="AJ14" s="428"/>
      <c r="AK14" s="428"/>
      <c r="AL14" s="428"/>
      <c r="AM14" s="428"/>
      <c r="AN14" s="428"/>
      <c r="AO14" s="428"/>
      <c r="AP14" s="470"/>
      <c r="AQ14" s="428"/>
      <c r="AR14" s="476"/>
      <c r="AS14" s="480"/>
      <c r="AT14" s="481"/>
      <c r="AU14" s="481"/>
      <c r="AV14" s="428"/>
      <c r="AW14" s="428"/>
      <c r="AX14" s="428"/>
      <c r="AY14" s="428"/>
      <c r="AZ14" s="428">
        <f t="shared" si="3"/>
        <v>0</v>
      </c>
      <c r="BA14" s="483"/>
      <c r="BB14" s="481"/>
      <c r="BC14" s="428"/>
      <c r="BD14" s="428"/>
      <c r="BE14" s="428"/>
      <c r="BF14" s="428"/>
      <c r="BG14" s="428"/>
      <c r="BH14" s="428"/>
      <c r="BI14" s="428"/>
      <c r="BJ14" s="428"/>
      <c r="BK14" s="428"/>
      <c r="BL14" s="428"/>
      <c r="BM14" s="428"/>
      <c r="BN14" s="484"/>
      <c r="BO14" s="484"/>
      <c r="BP14" s="476"/>
      <c r="BQ14" s="484"/>
      <c r="BR14" s="484"/>
      <c r="BS14" s="477"/>
      <c r="BT14" s="477"/>
      <c r="BU14" s="477"/>
      <c r="BV14" s="484"/>
      <c r="BW14" s="484"/>
    </row>
    <row r="15" spans="1:75" s="491" customFormat="1" ht="40.799999999999997" hidden="1" x14ac:dyDescent="0.3">
      <c r="A15" s="492">
        <f t="shared" si="2"/>
        <v>6</v>
      </c>
      <c r="B15" s="493" t="s">
        <v>2281</v>
      </c>
      <c r="C15" s="494" t="s">
        <v>2464</v>
      </c>
      <c r="D15" s="495" t="s">
        <v>2465</v>
      </c>
      <c r="E15" s="496" t="s">
        <v>2466</v>
      </c>
      <c r="F15" s="497"/>
      <c r="G15" s="498"/>
      <c r="H15" s="498" t="s">
        <v>364</v>
      </c>
      <c r="I15" s="498" t="s">
        <v>364</v>
      </c>
      <c r="J15" s="498" t="s">
        <v>364</v>
      </c>
      <c r="K15" s="498" t="s">
        <v>364</v>
      </c>
      <c r="L15" s="498" t="s">
        <v>364</v>
      </c>
      <c r="M15" s="478"/>
      <c r="N15" s="499">
        <v>8</v>
      </c>
      <c r="O15" s="500"/>
      <c r="P15" s="499">
        <v>3</v>
      </c>
      <c r="Q15" s="499">
        <v>2</v>
      </c>
      <c r="R15" s="492">
        <f t="shared" si="0"/>
        <v>40</v>
      </c>
      <c r="S15" s="492"/>
      <c r="T15" s="501" t="s">
        <v>2367</v>
      </c>
      <c r="U15" s="502" t="s">
        <v>2467</v>
      </c>
      <c r="V15" s="501"/>
      <c r="W15" s="501"/>
      <c r="X15" s="501">
        <v>6</v>
      </c>
      <c r="Y15" s="500"/>
      <c r="Z15" s="501">
        <v>1</v>
      </c>
      <c r="AA15" s="501">
        <v>1</v>
      </c>
      <c r="AB15" s="492">
        <f t="shared" si="1"/>
        <v>12</v>
      </c>
      <c r="AC15" s="503"/>
      <c r="AD15" s="504"/>
      <c r="AE15" s="492"/>
      <c r="AF15" s="492"/>
      <c r="AG15" s="492"/>
      <c r="AH15" s="492"/>
      <c r="AI15" s="492"/>
      <c r="AJ15" s="492"/>
      <c r="AK15" s="492"/>
      <c r="AL15" s="492"/>
      <c r="AM15" s="492"/>
      <c r="AN15" s="492"/>
      <c r="AO15" s="492"/>
      <c r="AP15" s="503"/>
      <c r="AQ15" s="492"/>
      <c r="AR15" s="497"/>
      <c r="AS15" s="505"/>
      <c r="AT15" s="504"/>
      <c r="AU15" s="504"/>
      <c r="AV15" s="492"/>
      <c r="AW15" s="492"/>
      <c r="AX15" s="492"/>
      <c r="AY15" s="492"/>
      <c r="AZ15" s="492">
        <f t="shared" si="3"/>
        <v>0</v>
      </c>
      <c r="BA15" s="506"/>
      <c r="BB15" s="504"/>
      <c r="BC15" s="492"/>
      <c r="BD15" s="492"/>
      <c r="BE15" s="492"/>
      <c r="BF15" s="492"/>
      <c r="BG15" s="492"/>
      <c r="BH15" s="492"/>
      <c r="BI15" s="492"/>
      <c r="BJ15" s="492"/>
      <c r="BK15" s="492"/>
      <c r="BL15" s="492"/>
      <c r="BM15" s="492"/>
      <c r="BN15" s="507"/>
      <c r="BO15" s="507"/>
      <c r="BP15" s="497"/>
      <c r="BQ15" s="507"/>
      <c r="BR15" s="507"/>
      <c r="BS15" s="498"/>
      <c r="BT15" s="498"/>
      <c r="BU15" s="498"/>
      <c r="BV15" s="507"/>
      <c r="BW15" s="507"/>
    </row>
    <row r="16" spans="1:75" s="472" customFormat="1" ht="40.799999999999997" hidden="1" x14ac:dyDescent="0.3">
      <c r="A16" s="492">
        <f t="shared" si="2"/>
        <v>7</v>
      </c>
      <c r="B16" s="493" t="s">
        <v>2281</v>
      </c>
      <c r="C16" s="494" t="s">
        <v>2464</v>
      </c>
      <c r="D16" s="495" t="s">
        <v>2465</v>
      </c>
      <c r="E16" s="496" t="s">
        <v>2468</v>
      </c>
      <c r="F16" s="497"/>
      <c r="G16" s="498"/>
      <c r="H16" s="498" t="s">
        <v>364</v>
      </c>
      <c r="I16" s="498" t="s">
        <v>364</v>
      </c>
      <c r="J16" s="498" t="s">
        <v>364</v>
      </c>
      <c r="K16" s="498" t="s">
        <v>364</v>
      </c>
      <c r="L16" s="498" t="s">
        <v>364</v>
      </c>
      <c r="M16" s="478"/>
      <c r="N16" s="499">
        <v>10</v>
      </c>
      <c r="O16" s="500"/>
      <c r="P16" s="499">
        <v>1</v>
      </c>
      <c r="Q16" s="499">
        <v>2</v>
      </c>
      <c r="R16" s="492">
        <f t="shared" si="0"/>
        <v>30</v>
      </c>
      <c r="S16" s="492"/>
      <c r="T16" s="501" t="s">
        <v>2367</v>
      </c>
      <c r="U16" s="502" t="s">
        <v>850</v>
      </c>
      <c r="V16" s="501"/>
      <c r="W16" s="501"/>
      <c r="X16" s="501">
        <v>6</v>
      </c>
      <c r="Y16" s="500"/>
      <c r="Z16" s="501">
        <v>1</v>
      </c>
      <c r="AA16" s="501">
        <v>1</v>
      </c>
      <c r="AB16" s="492">
        <f t="shared" si="1"/>
        <v>12</v>
      </c>
      <c r="AC16" s="503"/>
      <c r="AD16" s="504"/>
      <c r="AE16" s="492"/>
      <c r="AF16" s="492"/>
      <c r="AG16" s="492"/>
      <c r="AH16" s="492"/>
      <c r="AI16" s="492"/>
      <c r="AJ16" s="492"/>
      <c r="AK16" s="492"/>
      <c r="AL16" s="492"/>
      <c r="AM16" s="492"/>
      <c r="AN16" s="492"/>
      <c r="AO16" s="492"/>
      <c r="AP16" s="503"/>
      <c r="AQ16" s="492"/>
      <c r="AR16" s="497"/>
      <c r="AS16" s="505"/>
      <c r="AT16" s="504"/>
      <c r="AU16" s="504"/>
      <c r="AV16" s="492"/>
      <c r="AW16" s="492"/>
      <c r="AX16" s="492"/>
      <c r="AY16" s="492"/>
      <c r="AZ16" s="492">
        <f t="shared" si="3"/>
        <v>0</v>
      </c>
      <c r="BA16" s="506"/>
      <c r="BB16" s="504"/>
      <c r="BC16" s="492"/>
      <c r="BD16" s="492"/>
      <c r="BE16" s="492"/>
      <c r="BF16" s="492"/>
      <c r="BG16" s="492"/>
      <c r="BH16" s="492"/>
      <c r="BI16" s="492"/>
      <c r="BJ16" s="492"/>
      <c r="BK16" s="492"/>
      <c r="BL16" s="492"/>
      <c r="BM16" s="492"/>
      <c r="BN16" s="507"/>
      <c r="BO16" s="507"/>
      <c r="BP16" s="497"/>
      <c r="BQ16" s="507"/>
      <c r="BR16" s="507"/>
      <c r="BS16" s="498"/>
      <c r="BT16" s="498"/>
      <c r="BU16" s="498"/>
      <c r="BV16" s="507"/>
      <c r="BW16" s="507"/>
    </row>
    <row r="17" spans="1:75" s="472" customFormat="1" ht="54.75" hidden="1" customHeight="1" x14ac:dyDescent="0.3">
      <c r="A17" s="428">
        <f t="shared" si="2"/>
        <v>8</v>
      </c>
      <c r="B17" s="473" t="s">
        <v>2281</v>
      </c>
      <c r="C17" s="486" t="s">
        <v>2469</v>
      </c>
      <c r="D17" s="487" t="s">
        <v>2470</v>
      </c>
      <c r="E17" s="488" t="s">
        <v>2471</v>
      </c>
      <c r="F17" s="476"/>
      <c r="G17" s="477"/>
      <c r="H17" s="477" t="s">
        <v>364</v>
      </c>
      <c r="I17" s="477" t="s">
        <v>364</v>
      </c>
      <c r="J17" s="477" t="s">
        <v>364</v>
      </c>
      <c r="K17" s="477" t="s">
        <v>364</v>
      </c>
      <c r="L17" s="477" t="s">
        <v>364</v>
      </c>
      <c r="M17" s="478"/>
      <c r="N17" s="479">
        <v>10</v>
      </c>
      <c r="O17" s="489"/>
      <c r="P17" s="479">
        <v>1</v>
      </c>
      <c r="Q17" s="479">
        <v>3</v>
      </c>
      <c r="R17" s="428">
        <f t="shared" si="0"/>
        <v>40</v>
      </c>
      <c r="S17" s="428"/>
      <c r="T17" s="467" t="s">
        <v>2367</v>
      </c>
      <c r="U17" s="490" t="s">
        <v>2472</v>
      </c>
      <c r="V17" s="467"/>
      <c r="W17" s="467"/>
      <c r="X17" s="467">
        <v>6</v>
      </c>
      <c r="Y17" s="489"/>
      <c r="Z17" s="467">
        <v>1</v>
      </c>
      <c r="AA17" s="467">
        <v>1</v>
      </c>
      <c r="AB17" s="428">
        <f t="shared" si="1"/>
        <v>12</v>
      </c>
      <c r="AC17" s="470"/>
      <c r="AD17" s="481"/>
      <c r="AE17" s="428"/>
      <c r="AF17" s="428"/>
      <c r="AG17" s="428"/>
      <c r="AH17" s="428"/>
      <c r="AI17" s="428"/>
      <c r="AJ17" s="428"/>
      <c r="AK17" s="428"/>
      <c r="AL17" s="428"/>
      <c r="AM17" s="428"/>
      <c r="AN17" s="428"/>
      <c r="AO17" s="428"/>
      <c r="AP17" s="470"/>
      <c r="AQ17" s="428"/>
      <c r="AR17" s="476"/>
      <c r="AS17" s="480"/>
      <c r="AT17" s="481"/>
      <c r="AU17" s="481"/>
      <c r="AV17" s="428"/>
      <c r="AW17" s="428"/>
      <c r="AX17" s="428"/>
      <c r="AY17" s="428"/>
      <c r="AZ17" s="428">
        <f t="shared" si="3"/>
        <v>0</v>
      </c>
      <c r="BA17" s="483"/>
      <c r="BB17" s="481"/>
      <c r="BC17" s="428"/>
      <c r="BD17" s="428"/>
      <c r="BE17" s="428"/>
      <c r="BF17" s="428"/>
      <c r="BG17" s="428"/>
      <c r="BH17" s="428"/>
      <c r="BI17" s="428"/>
      <c r="BJ17" s="428"/>
      <c r="BK17" s="428"/>
      <c r="BL17" s="428"/>
      <c r="BM17" s="428"/>
      <c r="BN17" s="484"/>
      <c r="BO17" s="484"/>
      <c r="BP17" s="476"/>
      <c r="BQ17" s="484"/>
      <c r="BR17" s="484"/>
      <c r="BS17" s="477"/>
      <c r="BT17" s="477"/>
      <c r="BU17" s="477"/>
      <c r="BV17" s="484"/>
      <c r="BW17" s="484"/>
    </row>
    <row r="18" spans="1:75" s="472" customFormat="1" ht="91.8" hidden="1" x14ac:dyDescent="0.3">
      <c r="A18" s="428">
        <f t="shared" si="2"/>
        <v>9</v>
      </c>
      <c r="B18" s="508" t="s">
        <v>2281</v>
      </c>
      <c r="C18" s="509" t="s">
        <v>2473</v>
      </c>
      <c r="D18" s="475" t="s">
        <v>2474</v>
      </c>
      <c r="E18" s="510" t="s">
        <v>2475</v>
      </c>
      <c r="F18" s="511" t="s">
        <v>364</v>
      </c>
      <c r="G18" s="477"/>
      <c r="H18" s="477" t="s">
        <v>364</v>
      </c>
      <c r="I18" s="477" t="s">
        <v>364</v>
      </c>
      <c r="J18" s="477" t="s">
        <v>364</v>
      </c>
      <c r="K18" s="477" t="s">
        <v>364</v>
      </c>
      <c r="L18" s="477" t="s">
        <v>364</v>
      </c>
      <c r="M18" s="478"/>
      <c r="N18" s="467">
        <v>10</v>
      </c>
      <c r="O18" s="467">
        <v>1</v>
      </c>
      <c r="P18" s="467">
        <v>3</v>
      </c>
      <c r="Q18" s="467">
        <v>1</v>
      </c>
      <c r="R18" s="428">
        <f t="shared" si="0"/>
        <v>50</v>
      </c>
      <c r="S18" s="428"/>
      <c r="T18" s="467" t="s">
        <v>2446</v>
      </c>
      <c r="U18" s="512" t="s">
        <v>2476</v>
      </c>
      <c r="V18" s="467"/>
      <c r="W18" s="467"/>
      <c r="X18" s="467">
        <v>6</v>
      </c>
      <c r="Y18" s="467">
        <v>1</v>
      </c>
      <c r="Z18" s="467">
        <v>2</v>
      </c>
      <c r="AA18" s="467">
        <v>1</v>
      </c>
      <c r="AB18" s="428">
        <f t="shared" si="1"/>
        <v>24</v>
      </c>
      <c r="AC18" s="470" t="s">
        <v>2477</v>
      </c>
      <c r="AD18" s="467"/>
      <c r="AE18" s="428"/>
      <c r="AF18" s="428"/>
      <c r="AG18" s="428"/>
      <c r="AH18" s="467" t="s">
        <v>2478</v>
      </c>
      <c r="AI18" s="428"/>
      <c r="AJ18" s="428"/>
      <c r="AK18" s="428"/>
      <c r="AL18" s="428"/>
      <c r="AM18" s="428" t="s">
        <v>1352</v>
      </c>
      <c r="AN18" s="428"/>
      <c r="AO18" s="428"/>
      <c r="AP18" s="470"/>
      <c r="AQ18" s="428"/>
      <c r="AR18" s="467" t="s">
        <v>2446</v>
      </c>
      <c r="AS18" s="512"/>
      <c r="AT18" s="481"/>
      <c r="AU18" s="481"/>
      <c r="AV18" s="467"/>
      <c r="AW18" s="467"/>
      <c r="AX18" s="467"/>
      <c r="AY18" s="467"/>
      <c r="AZ18" s="428">
        <f t="shared" si="3"/>
        <v>0</v>
      </c>
      <c r="BA18" s="470"/>
      <c r="BB18" s="467"/>
      <c r="BC18" s="428"/>
      <c r="BD18" s="428"/>
      <c r="BE18" s="428"/>
      <c r="BF18" s="467"/>
      <c r="BG18" s="428"/>
      <c r="BH18" s="428"/>
      <c r="BI18" s="428"/>
      <c r="BJ18" s="428"/>
      <c r="BK18" s="428"/>
      <c r="BL18" s="428"/>
      <c r="BM18" s="428"/>
      <c r="BN18" s="484"/>
      <c r="BO18" s="484"/>
      <c r="BP18" s="428"/>
      <c r="BQ18" s="484"/>
      <c r="BR18" s="484"/>
      <c r="BS18" s="477"/>
      <c r="BT18" s="477"/>
      <c r="BU18" s="477"/>
      <c r="BV18" s="484"/>
      <c r="BW18" s="484"/>
    </row>
    <row r="19" spans="1:75" s="472" customFormat="1" ht="81.599999999999994" x14ac:dyDescent="0.3">
      <c r="A19" s="428">
        <f t="shared" si="2"/>
        <v>10</v>
      </c>
      <c r="B19" s="508" t="s">
        <v>2281</v>
      </c>
      <c r="C19" s="486" t="s">
        <v>2479</v>
      </c>
      <c r="D19" s="513" t="s">
        <v>2480</v>
      </c>
      <c r="E19" s="486" t="s">
        <v>2481</v>
      </c>
      <c r="F19" s="511"/>
      <c r="G19" s="477"/>
      <c r="H19" s="477" t="s">
        <v>364</v>
      </c>
      <c r="I19" s="477"/>
      <c r="J19" s="477" t="s">
        <v>364</v>
      </c>
      <c r="K19" s="477" t="s">
        <v>364</v>
      </c>
      <c r="L19" s="477"/>
      <c r="M19" s="478"/>
      <c r="N19" s="467">
        <v>8</v>
      </c>
      <c r="O19" s="467">
        <v>1</v>
      </c>
      <c r="P19" s="467">
        <v>3</v>
      </c>
      <c r="Q19" s="467">
        <v>2</v>
      </c>
      <c r="R19" s="428">
        <f t="shared" si="0"/>
        <v>48</v>
      </c>
      <c r="S19" s="428"/>
      <c r="T19" s="467" t="s">
        <v>2482</v>
      </c>
      <c r="U19" s="470" t="s">
        <v>2483</v>
      </c>
      <c r="V19" s="514"/>
      <c r="W19" s="514"/>
      <c r="X19" s="514">
        <v>4</v>
      </c>
      <c r="Y19" s="514">
        <v>2</v>
      </c>
      <c r="Z19" s="514">
        <v>1</v>
      </c>
      <c r="AA19" s="514">
        <v>2</v>
      </c>
      <c r="AB19" s="428">
        <f t="shared" si="1"/>
        <v>20</v>
      </c>
      <c r="AC19" s="510" t="s">
        <v>2287</v>
      </c>
      <c r="AD19" s="467" t="s">
        <v>364</v>
      </c>
      <c r="AE19" s="515"/>
      <c r="AF19" s="515"/>
      <c r="AG19" s="515"/>
      <c r="AH19" s="515"/>
      <c r="AI19" s="515"/>
      <c r="AJ19" s="515"/>
      <c r="AK19" s="515" t="s">
        <v>364</v>
      </c>
      <c r="AL19" s="515"/>
      <c r="AM19" s="515"/>
      <c r="AN19" s="515"/>
      <c r="AO19" s="515"/>
      <c r="AP19" s="470"/>
      <c r="AQ19" s="428"/>
      <c r="AR19" s="467" t="s">
        <v>2484</v>
      </c>
      <c r="AS19" s="470" t="s">
        <v>2485</v>
      </c>
      <c r="AT19" s="514"/>
      <c r="AU19" s="514"/>
      <c r="AV19" s="514">
        <v>3</v>
      </c>
      <c r="AW19" s="514">
        <v>1</v>
      </c>
      <c r="AX19" s="514">
        <v>1</v>
      </c>
      <c r="AY19" s="514">
        <v>2</v>
      </c>
      <c r="AZ19" s="428">
        <f t="shared" si="3"/>
        <v>12</v>
      </c>
      <c r="BA19" s="510" t="s">
        <v>2486</v>
      </c>
      <c r="BB19" s="467"/>
      <c r="BC19" s="515"/>
      <c r="BD19" s="515"/>
      <c r="BE19" s="515"/>
      <c r="BF19" s="515" t="s">
        <v>364</v>
      </c>
      <c r="BG19" s="515"/>
      <c r="BH19" s="515"/>
      <c r="BI19" s="515" t="s">
        <v>364</v>
      </c>
      <c r="BJ19" s="515"/>
      <c r="BK19" s="515"/>
      <c r="BL19" s="515"/>
      <c r="BM19" s="515"/>
      <c r="BN19" s="470" t="s">
        <v>2487</v>
      </c>
      <c r="BO19" s="428"/>
      <c r="BP19" s="467" t="s">
        <v>2488</v>
      </c>
      <c r="BQ19" s="484"/>
      <c r="BR19" s="484"/>
      <c r="BS19" s="477"/>
      <c r="BT19" s="477"/>
      <c r="BU19" s="477"/>
      <c r="BV19" s="484"/>
      <c r="BW19" s="484"/>
    </row>
    <row r="20" spans="1:75" s="472" customFormat="1" ht="40.799999999999997" x14ac:dyDescent="0.3">
      <c r="A20" s="428">
        <f t="shared" si="2"/>
        <v>11</v>
      </c>
      <c r="B20" s="508" t="s">
        <v>2281</v>
      </c>
      <c r="C20" s="486" t="s">
        <v>2489</v>
      </c>
      <c r="D20" s="513" t="s">
        <v>2480</v>
      </c>
      <c r="E20" s="486" t="s">
        <v>2490</v>
      </c>
      <c r="F20" s="511"/>
      <c r="G20" s="477"/>
      <c r="H20" s="477"/>
      <c r="I20" s="477"/>
      <c r="J20" s="477" t="s">
        <v>364</v>
      </c>
      <c r="K20" s="477" t="s">
        <v>364</v>
      </c>
      <c r="L20" s="477"/>
      <c r="M20" s="478"/>
      <c r="N20" s="467">
        <v>4</v>
      </c>
      <c r="O20" s="467">
        <v>1</v>
      </c>
      <c r="P20" s="467">
        <v>5</v>
      </c>
      <c r="Q20" s="467">
        <v>2</v>
      </c>
      <c r="R20" s="428">
        <f t="shared" si="0"/>
        <v>32</v>
      </c>
      <c r="S20" s="428"/>
      <c r="T20" s="467" t="s">
        <v>2482</v>
      </c>
      <c r="U20" s="470" t="s">
        <v>2491</v>
      </c>
      <c r="V20" s="514"/>
      <c r="W20" s="514"/>
      <c r="X20" s="514">
        <v>2</v>
      </c>
      <c r="Y20" s="514">
        <v>1</v>
      </c>
      <c r="Z20" s="514">
        <v>1</v>
      </c>
      <c r="AA20" s="514">
        <v>1</v>
      </c>
      <c r="AB20" s="428">
        <f t="shared" si="1"/>
        <v>6</v>
      </c>
      <c r="AC20" s="510" t="s">
        <v>2287</v>
      </c>
      <c r="AD20" s="467" t="s">
        <v>364</v>
      </c>
      <c r="AE20" s="515"/>
      <c r="AF20" s="515"/>
      <c r="AG20" s="515"/>
      <c r="AH20" s="515"/>
      <c r="AI20" s="515"/>
      <c r="AJ20" s="515"/>
      <c r="AK20" s="515"/>
      <c r="AL20" s="515"/>
      <c r="AM20" s="515"/>
      <c r="AN20" s="515"/>
      <c r="AO20" s="515"/>
      <c r="AP20" s="470"/>
      <c r="AQ20" s="428"/>
      <c r="AR20" s="467" t="s">
        <v>2484</v>
      </c>
      <c r="AS20" s="470" t="s">
        <v>2492</v>
      </c>
      <c r="AT20" s="514"/>
      <c r="AU20" s="514"/>
      <c r="AV20" s="514">
        <v>2</v>
      </c>
      <c r="AW20" s="514">
        <v>1</v>
      </c>
      <c r="AX20" s="514">
        <v>1</v>
      </c>
      <c r="AY20" s="514">
        <v>1</v>
      </c>
      <c r="AZ20" s="428">
        <f t="shared" si="3"/>
        <v>6</v>
      </c>
      <c r="BA20" s="510" t="s">
        <v>2493</v>
      </c>
      <c r="BB20" s="467" t="s">
        <v>364</v>
      </c>
      <c r="BC20" s="515"/>
      <c r="BD20" s="515"/>
      <c r="BE20" s="515"/>
      <c r="BF20" s="515"/>
      <c r="BG20" s="515"/>
      <c r="BH20" s="515"/>
      <c r="BI20" s="515"/>
      <c r="BJ20" s="515"/>
      <c r="BK20" s="515"/>
      <c r="BL20" s="515"/>
      <c r="BM20" s="515"/>
      <c r="BN20" s="470"/>
      <c r="BO20" s="428"/>
      <c r="BP20" s="467" t="s">
        <v>2494</v>
      </c>
      <c r="BQ20" s="484"/>
      <c r="BR20" s="484"/>
      <c r="BS20" s="477"/>
      <c r="BT20" s="477"/>
      <c r="BU20" s="477"/>
      <c r="BV20" s="484"/>
      <c r="BW20" s="484"/>
    </row>
    <row r="21" spans="1:75" s="472" customFormat="1" ht="81.599999999999994" x14ac:dyDescent="0.3">
      <c r="A21" s="428">
        <f t="shared" si="2"/>
        <v>12</v>
      </c>
      <c r="B21" s="508" t="s">
        <v>2281</v>
      </c>
      <c r="C21" s="486" t="s">
        <v>2495</v>
      </c>
      <c r="D21" s="513" t="s">
        <v>2480</v>
      </c>
      <c r="E21" s="486" t="s">
        <v>2496</v>
      </c>
      <c r="F21" s="511"/>
      <c r="G21" s="477"/>
      <c r="H21" s="477"/>
      <c r="I21" s="477"/>
      <c r="J21" s="477" t="s">
        <v>364</v>
      </c>
      <c r="K21" s="477" t="s">
        <v>364</v>
      </c>
      <c r="L21" s="477"/>
      <c r="M21" s="478"/>
      <c r="N21" s="467">
        <v>8</v>
      </c>
      <c r="O21" s="467">
        <v>2</v>
      </c>
      <c r="P21" s="467">
        <v>3</v>
      </c>
      <c r="Q21" s="467">
        <v>2</v>
      </c>
      <c r="R21" s="428">
        <f t="shared" si="0"/>
        <v>56</v>
      </c>
      <c r="S21" s="428"/>
      <c r="T21" s="467" t="s">
        <v>2482</v>
      </c>
      <c r="U21" s="470" t="s">
        <v>2497</v>
      </c>
      <c r="V21" s="514"/>
      <c r="W21" s="514"/>
      <c r="X21" s="514">
        <v>4</v>
      </c>
      <c r="Y21" s="514">
        <v>2</v>
      </c>
      <c r="Z21" s="514">
        <v>1</v>
      </c>
      <c r="AA21" s="514">
        <v>2</v>
      </c>
      <c r="AB21" s="428">
        <f t="shared" si="1"/>
        <v>20</v>
      </c>
      <c r="AC21" s="510" t="s">
        <v>2287</v>
      </c>
      <c r="AD21" s="467" t="s">
        <v>364</v>
      </c>
      <c r="AE21" s="515"/>
      <c r="AF21" s="515"/>
      <c r="AG21" s="515"/>
      <c r="AH21" s="515"/>
      <c r="AI21" s="515"/>
      <c r="AJ21" s="515"/>
      <c r="AK21" s="515" t="s">
        <v>364</v>
      </c>
      <c r="AL21" s="515"/>
      <c r="AM21" s="515"/>
      <c r="AN21" s="515"/>
      <c r="AO21" s="515"/>
      <c r="AP21" s="470"/>
      <c r="AQ21" s="428"/>
      <c r="AR21" s="467" t="s">
        <v>2484</v>
      </c>
      <c r="AS21" s="470" t="s">
        <v>2498</v>
      </c>
      <c r="AT21" s="514"/>
      <c r="AU21" s="514"/>
      <c r="AV21" s="514">
        <v>3</v>
      </c>
      <c r="AW21" s="514">
        <v>1</v>
      </c>
      <c r="AX21" s="514">
        <v>1</v>
      </c>
      <c r="AY21" s="514">
        <v>2</v>
      </c>
      <c r="AZ21" s="428">
        <f t="shared" si="3"/>
        <v>12</v>
      </c>
      <c r="BA21" s="510" t="s">
        <v>2486</v>
      </c>
      <c r="BB21" s="467"/>
      <c r="BC21" s="515"/>
      <c r="BD21" s="515"/>
      <c r="BE21" s="515"/>
      <c r="BF21" s="515" t="s">
        <v>364</v>
      </c>
      <c r="BG21" s="515"/>
      <c r="BH21" s="515"/>
      <c r="BI21" s="515" t="s">
        <v>364</v>
      </c>
      <c r="BJ21" s="515"/>
      <c r="BK21" s="515"/>
      <c r="BL21" s="515"/>
      <c r="BM21" s="515"/>
      <c r="BN21" s="470" t="s">
        <v>2487</v>
      </c>
      <c r="BO21" s="428"/>
      <c r="BP21" s="467" t="s">
        <v>2488</v>
      </c>
      <c r="BQ21" s="484"/>
      <c r="BR21" s="484"/>
      <c r="BS21" s="477"/>
      <c r="BT21" s="477"/>
      <c r="BU21" s="477"/>
      <c r="BV21" s="484"/>
      <c r="BW21" s="484"/>
    </row>
    <row r="22" spans="1:75" s="472" customFormat="1" ht="40.799999999999997" hidden="1" x14ac:dyDescent="0.3">
      <c r="A22" s="428">
        <f t="shared" si="2"/>
        <v>13</v>
      </c>
      <c r="B22" s="508" t="s">
        <v>2281</v>
      </c>
      <c r="C22" s="486" t="s">
        <v>2499</v>
      </c>
      <c r="D22" s="513" t="s">
        <v>2500</v>
      </c>
      <c r="E22" s="486" t="s">
        <v>2501</v>
      </c>
      <c r="F22" s="511"/>
      <c r="G22" s="477"/>
      <c r="H22" s="477" t="s">
        <v>364</v>
      </c>
      <c r="I22" s="477"/>
      <c r="J22" s="477" t="s">
        <v>364</v>
      </c>
      <c r="K22" s="477" t="s">
        <v>364</v>
      </c>
      <c r="L22" s="477" t="s">
        <v>364</v>
      </c>
      <c r="M22" s="478"/>
      <c r="N22" s="467">
        <v>6</v>
      </c>
      <c r="O22" s="467">
        <v>2</v>
      </c>
      <c r="P22" s="467">
        <v>3</v>
      </c>
      <c r="Q22" s="467">
        <v>2</v>
      </c>
      <c r="R22" s="428">
        <f t="shared" si="0"/>
        <v>42</v>
      </c>
      <c r="S22" s="428"/>
      <c r="T22" s="467" t="s">
        <v>2502</v>
      </c>
      <c r="U22" s="470" t="s">
        <v>2503</v>
      </c>
      <c r="V22" s="514"/>
      <c r="W22" s="514"/>
      <c r="X22" s="514">
        <v>6</v>
      </c>
      <c r="Y22" s="514">
        <v>1</v>
      </c>
      <c r="Z22" s="514">
        <v>1</v>
      </c>
      <c r="AA22" s="514">
        <v>1</v>
      </c>
      <c r="AB22" s="428">
        <f t="shared" si="1"/>
        <v>18</v>
      </c>
      <c r="AC22" s="510"/>
      <c r="AD22" s="467"/>
      <c r="AE22" s="515"/>
      <c r="AF22" s="515"/>
      <c r="AG22" s="515"/>
      <c r="AH22" s="515"/>
      <c r="AI22" s="515"/>
      <c r="AJ22" s="515"/>
      <c r="AK22" s="515"/>
      <c r="AL22" s="515"/>
      <c r="AM22" s="515"/>
      <c r="AN22" s="515"/>
      <c r="AO22" s="515"/>
      <c r="AP22" s="470"/>
      <c r="AQ22" s="428"/>
      <c r="AR22" s="467"/>
      <c r="AS22" s="470"/>
      <c r="AT22" s="514"/>
      <c r="AU22" s="514"/>
      <c r="AV22" s="514"/>
      <c r="AW22" s="514"/>
      <c r="AX22" s="514"/>
      <c r="AY22" s="514"/>
      <c r="AZ22" s="428">
        <f t="shared" si="3"/>
        <v>0</v>
      </c>
      <c r="BA22" s="510"/>
      <c r="BB22" s="467"/>
      <c r="BC22" s="515"/>
      <c r="BD22" s="515"/>
      <c r="BE22" s="515"/>
      <c r="BF22" s="515"/>
      <c r="BG22" s="515"/>
      <c r="BH22" s="515"/>
      <c r="BI22" s="515"/>
      <c r="BJ22" s="515"/>
      <c r="BK22" s="515"/>
      <c r="BL22" s="515"/>
      <c r="BM22" s="515"/>
      <c r="BN22" s="470"/>
      <c r="BO22" s="428"/>
      <c r="BP22" s="467"/>
      <c r="BQ22" s="484"/>
      <c r="BR22" s="484"/>
      <c r="BS22" s="477"/>
      <c r="BT22" s="477"/>
      <c r="BU22" s="477"/>
      <c r="BV22" s="484"/>
      <c r="BW22" s="484"/>
    </row>
    <row r="23" spans="1:75" s="516" customFormat="1" ht="40.799999999999997" hidden="1" x14ac:dyDescent="0.3">
      <c r="A23" s="428">
        <f t="shared" si="2"/>
        <v>14</v>
      </c>
      <c r="B23" s="508" t="s">
        <v>2281</v>
      </c>
      <c r="C23" s="486" t="s">
        <v>2504</v>
      </c>
      <c r="D23" s="513" t="s">
        <v>2505</v>
      </c>
      <c r="E23" s="486" t="s">
        <v>2506</v>
      </c>
      <c r="F23" s="511" t="s">
        <v>364</v>
      </c>
      <c r="G23" s="477"/>
      <c r="H23" s="477" t="s">
        <v>364</v>
      </c>
      <c r="I23" s="477" t="s">
        <v>364</v>
      </c>
      <c r="J23" s="477" t="s">
        <v>364</v>
      </c>
      <c r="K23" s="477" t="s">
        <v>364</v>
      </c>
      <c r="L23" s="477" t="s">
        <v>364</v>
      </c>
      <c r="M23" s="478"/>
      <c r="N23" s="467">
        <v>8</v>
      </c>
      <c r="O23" s="467">
        <v>1</v>
      </c>
      <c r="P23" s="467">
        <v>1</v>
      </c>
      <c r="Q23" s="467">
        <v>1</v>
      </c>
      <c r="R23" s="428">
        <f t="shared" si="0"/>
        <v>24</v>
      </c>
      <c r="S23" s="428"/>
      <c r="T23" s="467" t="s">
        <v>2507</v>
      </c>
      <c r="U23" s="470" t="s">
        <v>2508</v>
      </c>
      <c r="V23" s="514"/>
      <c r="W23" s="514"/>
      <c r="X23" s="514">
        <v>1</v>
      </c>
      <c r="Y23" s="514">
        <v>1</v>
      </c>
      <c r="Z23" s="514">
        <v>1</v>
      </c>
      <c r="AA23" s="514">
        <v>1</v>
      </c>
      <c r="AB23" s="428">
        <f t="shared" si="1"/>
        <v>3</v>
      </c>
      <c r="AC23" s="510" t="s">
        <v>2509</v>
      </c>
      <c r="AD23" s="467"/>
      <c r="AE23" s="515"/>
      <c r="AF23" s="515"/>
      <c r="AG23" s="515"/>
      <c r="AH23" s="515"/>
      <c r="AI23" s="515"/>
      <c r="AJ23" s="515"/>
      <c r="AK23" s="515"/>
      <c r="AL23" s="515"/>
      <c r="AM23" s="515"/>
      <c r="AN23" s="515"/>
      <c r="AO23" s="515"/>
      <c r="AP23" s="470"/>
      <c r="AQ23" s="428"/>
      <c r="AR23" s="467"/>
      <c r="AS23" s="470"/>
      <c r="AT23" s="514"/>
      <c r="AU23" s="514"/>
      <c r="AV23" s="514"/>
      <c r="AW23" s="514"/>
      <c r="AX23" s="514"/>
      <c r="AY23" s="514"/>
      <c r="AZ23" s="428">
        <f t="shared" si="3"/>
        <v>0</v>
      </c>
      <c r="BA23" s="510"/>
      <c r="BB23" s="467"/>
      <c r="BC23" s="515"/>
      <c r="BD23" s="515"/>
      <c r="BE23" s="515"/>
      <c r="BF23" s="515"/>
      <c r="BG23" s="515"/>
      <c r="BH23" s="515"/>
      <c r="BI23" s="515"/>
      <c r="BJ23" s="515"/>
      <c r="BK23" s="515"/>
      <c r="BL23" s="515"/>
      <c r="BM23" s="515"/>
      <c r="BN23" s="470"/>
      <c r="BO23" s="428"/>
      <c r="BP23" s="467"/>
      <c r="BQ23" s="484"/>
      <c r="BR23" s="484"/>
      <c r="BS23" s="477"/>
      <c r="BT23" s="477"/>
      <c r="BU23" s="477"/>
      <c r="BV23" s="484"/>
      <c r="BW23" s="484"/>
    </row>
    <row r="24" spans="1:75" s="472" customFormat="1" ht="51" hidden="1" x14ac:dyDescent="0.3">
      <c r="A24" s="428">
        <f t="shared" si="2"/>
        <v>15</v>
      </c>
      <c r="B24" s="508" t="s">
        <v>2281</v>
      </c>
      <c r="C24" s="486" t="s">
        <v>2510</v>
      </c>
      <c r="D24" s="513" t="s">
        <v>2511</v>
      </c>
      <c r="E24" s="486" t="s">
        <v>2512</v>
      </c>
      <c r="F24" s="511" t="s">
        <v>364</v>
      </c>
      <c r="G24" s="477"/>
      <c r="H24" s="477" t="s">
        <v>364</v>
      </c>
      <c r="I24" s="477" t="s">
        <v>364</v>
      </c>
      <c r="J24" s="477" t="s">
        <v>364</v>
      </c>
      <c r="K24" s="477" t="s">
        <v>364</v>
      </c>
      <c r="L24" s="477" t="s">
        <v>364</v>
      </c>
      <c r="M24" s="478"/>
      <c r="N24" s="467">
        <v>8</v>
      </c>
      <c r="O24" s="467">
        <v>1</v>
      </c>
      <c r="P24" s="467">
        <v>1</v>
      </c>
      <c r="Q24" s="467">
        <v>1</v>
      </c>
      <c r="R24" s="428">
        <f t="shared" si="0"/>
        <v>24</v>
      </c>
      <c r="S24" s="428"/>
      <c r="T24" s="467" t="s">
        <v>2507</v>
      </c>
      <c r="U24" s="470" t="s">
        <v>2513</v>
      </c>
      <c r="V24" s="514"/>
      <c r="W24" s="514"/>
      <c r="X24" s="514">
        <v>1</v>
      </c>
      <c r="Y24" s="514">
        <v>1</v>
      </c>
      <c r="Z24" s="514">
        <v>1</v>
      </c>
      <c r="AA24" s="514">
        <v>1</v>
      </c>
      <c r="AB24" s="428">
        <f t="shared" si="1"/>
        <v>3</v>
      </c>
      <c r="AC24" s="510" t="s">
        <v>2514</v>
      </c>
      <c r="AD24" s="467"/>
      <c r="AE24" s="515"/>
      <c r="AF24" s="515"/>
      <c r="AG24" s="515"/>
      <c r="AH24" s="515"/>
      <c r="AI24" s="515"/>
      <c r="AJ24" s="515"/>
      <c r="AK24" s="515"/>
      <c r="AL24" s="515"/>
      <c r="AM24" s="515"/>
      <c r="AN24" s="515"/>
      <c r="AO24" s="515"/>
      <c r="AP24" s="470"/>
      <c r="AQ24" s="428"/>
      <c r="AR24" s="467"/>
      <c r="AS24" s="470"/>
      <c r="AT24" s="514"/>
      <c r="AU24" s="514"/>
      <c r="AV24" s="514"/>
      <c r="AW24" s="514"/>
      <c r="AX24" s="514"/>
      <c r="AY24" s="514"/>
      <c r="AZ24" s="428">
        <f t="shared" si="3"/>
        <v>0</v>
      </c>
      <c r="BA24" s="510"/>
      <c r="BB24" s="467"/>
      <c r="BC24" s="515"/>
      <c r="BD24" s="515"/>
      <c r="BE24" s="515"/>
      <c r="BF24" s="515"/>
      <c r="BG24" s="515"/>
      <c r="BH24" s="515"/>
      <c r="BI24" s="515"/>
      <c r="BJ24" s="515"/>
      <c r="BK24" s="515"/>
      <c r="BL24" s="515"/>
      <c r="BM24" s="515"/>
      <c r="BN24" s="470"/>
      <c r="BO24" s="428"/>
      <c r="BP24" s="467"/>
      <c r="BQ24" s="484"/>
      <c r="BR24" s="484"/>
      <c r="BS24" s="477"/>
      <c r="BT24" s="477"/>
      <c r="BU24" s="477"/>
      <c r="BV24" s="484"/>
      <c r="BW24" s="484"/>
    </row>
    <row r="25" spans="1:75" s="517" customFormat="1" ht="30.6" hidden="1" x14ac:dyDescent="0.3">
      <c r="A25" s="428">
        <f t="shared" si="2"/>
        <v>16</v>
      </c>
      <c r="B25" s="508" t="s">
        <v>2281</v>
      </c>
      <c r="C25" s="486" t="s">
        <v>2515</v>
      </c>
      <c r="D25" s="513" t="s">
        <v>2516</v>
      </c>
      <c r="E25" s="486" t="s">
        <v>2517</v>
      </c>
      <c r="F25" s="511" t="s">
        <v>364</v>
      </c>
      <c r="G25" s="477"/>
      <c r="H25" s="477" t="s">
        <v>364</v>
      </c>
      <c r="I25" s="477" t="s">
        <v>364</v>
      </c>
      <c r="J25" s="477" t="s">
        <v>364</v>
      </c>
      <c r="K25" s="477" t="s">
        <v>364</v>
      </c>
      <c r="L25" s="477" t="s">
        <v>364</v>
      </c>
      <c r="M25" s="478"/>
      <c r="N25" s="467">
        <v>8</v>
      </c>
      <c r="O25" s="467">
        <v>1</v>
      </c>
      <c r="P25" s="467">
        <v>5</v>
      </c>
      <c r="Q25" s="467">
        <v>2</v>
      </c>
      <c r="R25" s="428">
        <f t="shared" si="0"/>
        <v>64</v>
      </c>
      <c r="S25" s="428"/>
      <c r="T25" s="467" t="s">
        <v>2518</v>
      </c>
      <c r="U25" s="470" t="s">
        <v>2519</v>
      </c>
      <c r="V25" s="514"/>
      <c r="W25" s="514"/>
      <c r="X25" s="514">
        <v>2</v>
      </c>
      <c r="Y25" s="514">
        <v>1</v>
      </c>
      <c r="Z25" s="514">
        <v>1</v>
      </c>
      <c r="AA25" s="514">
        <v>2</v>
      </c>
      <c r="AB25" s="428">
        <f t="shared" si="1"/>
        <v>8</v>
      </c>
      <c r="AC25" s="510"/>
      <c r="AD25" s="467"/>
      <c r="AE25" s="515"/>
      <c r="AF25" s="515"/>
      <c r="AG25" s="515"/>
      <c r="AH25" s="515" t="s">
        <v>364</v>
      </c>
      <c r="AI25" s="515"/>
      <c r="AJ25" s="515"/>
      <c r="AK25" s="515" t="s">
        <v>364</v>
      </c>
      <c r="AL25" s="515"/>
      <c r="AM25" s="515"/>
      <c r="AN25" s="515"/>
      <c r="AO25" s="515"/>
      <c r="AP25" s="470"/>
      <c r="AQ25" s="428"/>
      <c r="AR25" s="467"/>
      <c r="AS25" s="470"/>
      <c r="AT25" s="514"/>
      <c r="AU25" s="514"/>
      <c r="AV25" s="514"/>
      <c r="AW25" s="514"/>
      <c r="AX25" s="514"/>
      <c r="AY25" s="514"/>
      <c r="AZ25" s="428">
        <f t="shared" si="3"/>
        <v>0</v>
      </c>
      <c r="BA25" s="510"/>
      <c r="BB25" s="467"/>
      <c r="BC25" s="515"/>
      <c r="BD25" s="515"/>
      <c r="BE25" s="515"/>
      <c r="BF25" s="515"/>
      <c r="BG25" s="515"/>
      <c r="BH25" s="515"/>
      <c r="BI25" s="515"/>
      <c r="BJ25" s="515"/>
      <c r="BK25" s="515"/>
      <c r="BL25" s="515"/>
      <c r="BM25" s="515"/>
      <c r="BN25" s="470"/>
      <c r="BO25" s="428"/>
      <c r="BP25" s="467"/>
      <c r="BQ25" s="484"/>
      <c r="BR25" s="484"/>
      <c r="BS25" s="477"/>
      <c r="BT25" s="477"/>
      <c r="BU25" s="477"/>
      <c r="BV25" s="484"/>
      <c r="BW25" s="484"/>
    </row>
    <row r="26" spans="1:75" s="472" customFormat="1" ht="30.6" hidden="1" x14ac:dyDescent="0.3">
      <c r="A26" s="428">
        <f t="shared" si="2"/>
        <v>17</v>
      </c>
      <c r="B26" s="508" t="s">
        <v>2281</v>
      </c>
      <c r="C26" s="486" t="s">
        <v>2515</v>
      </c>
      <c r="D26" s="513" t="s">
        <v>2516</v>
      </c>
      <c r="E26" s="486" t="s">
        <v>2520</v>
      </c>
      <c r="F26" s="511" t="s">
        <v>364</v>
      </c>
      <c r="G26" s="477"/>
      <c r="H26" s="477" t="s">
        <v>364</v>
      </c>
      <c r="I26" s="477" t="s">
        <v>364</v>
      </c>
      <c r="J26" s="477" t="s">
        <v>364</v>
      </c>
      <c r="K26" s="477" t="s">
        <v>364</v>
      </c>
      <c r="L26" s="477" t="s">
        <v>364</v>
      </c>
      <c r="M26" s="478"/>
      <c r="N26" s="467">
        <v>8</v>
      </c>
      <c r="O26" s="467">
        <v>1</v>
      </c>
      <c r="P26" s="467">
        <v>5</v>
      </c>
      <c r="Q26" s="467">
        <v>2</v>
      </c>
      <c r="R26" s="428">
        <f t="shared" si="0"/>
        <v>64</v>
      </c>
      <c r="S26" s="428"/>
      <c r="T26" s="467" t="s">
        <v>2518</v>
      </c>
      <c r="U26" s="470" t="s">
        <v>2521</v>
      </c>
      <c r="V26" s="514"/>
      <c r="W26" s="514"/>
      <c r="X26" s="514">
        <v>2</v>
      </c>
      <c r="Y26" s="514">
        <v>1</v>
      </c>
      <c r="Z26" s="514">
        <v>1</v>
      </c>
      <c r="AA26" s="514">
        <v>2</v>
      </c>
      <c r="AB26" s="428">
        <f t="shared" si="1"/>
        <v>8</v>
      </c>
      <c r="AC26" s="510"/>
      <c r="AD26" s="467"/>
      <c r="AE26" s="515"/>
      <c r="AF26" s="515"/>
      <c r="AG26" s="515"/>
      <c r="AH26" s="515" t="s">
        <v>364</v>
      </c>
      <c r="AI26" s="515"/>
      <c r="AJ26" s="515"/>
      <c r="AK26" s="515" t="s">
        <v>364</v>
      </c>
      <c r="AL26" s="515"/>
      <c r="AM26" s="515"/>
      <c r="AN26" s="515"/>
      <c r="AO26" s="515"/>
      <c r="AP26" s="470"/>
      <c r="AQ26" s="428"/>
      <c r="AR26" s="467"/>
      <c r="AS26" s="470"/>
      <c r="AT26" s="514"/>
      <c r="AU26" s="514"/>
      <c r="AV26" s="514"/>
      <c r="AW26" s="514"/>
      <c r="AX26" s="514"/>
      <c r="AY26" s="514"/>
      <c r="AZ26" s="428">
        <f t="shared" si="3"/>
        <v>0</v>
      </c>
      <c r="BA26" s="510"/>
      <c r="BB26" s="467"/>
      <c r="BC26" s="515"/>
      <c r="BD26" s="515"/>
      <c r="BE26" s="515"/>
      <c r="BF26" s="515"/>
      <c r="BG26" s="515"/>
      <c r="BH26" s="515"/>
      <c r="BI26" s="515"/>
      <c r="BJ26" s="515"/>
      <c r="BK26" s="515"/>
      <c r="BL26" s="515"/>
      <c r="BM26" s="515"/>
      <c r="BN26" s="470"/>
      <c r="BO26" s="428"/>
      <c r="BP26" s="467"/>
      <c r="BQ26" s="484"/>
      <c r="BR26" s="484"/>
      <c r="BS26" s="477"/>
      <c r="BT26" s="477"/>
      <c r="BU26" s="477"/>
      <c r="BV26" s="484"/>
      <c r="BW26" s="484"/>
    </row>
    <row r="27" spans="1:75" s="472" customFormat="1" ht="30.6" hidden="1" x14ac:dyDescent="0.3">
      <c r="A27" s="428">
        <f t="shared" si="2"/>
        <v>18</v>
      </c>
      <c r="B27" s="508" t="s">
        <v>2281</v>
      </c>
      <c r="C27" s="486" t="s">
        <v>2515</v>
      </c>
      <c r="D27" s="513" t="s">
        <v>2516</v>
      </c>
      <c r="E27" s="486" t="s">
        <v>2522</v>
      </c>
      <c r="F27" s="511" t="s">
        <v>364</v>
      </c>
      <c r="G27" s="477"/>
      <c r="H27" s="477" t="s">
        <v>364</v>
      </c>
      <c r="I27" s="477" t="s">
        <v>364</v>
      </c>
      <c r="J27" s="477" t="s">
        <v>364</v>
      </c>
      <c r="K27" s="477" t="s">
        <v>364</v>
      </c>
      <c r="L27" s="477" t="s">
        <v>364</v>
      </c>
      <c r="M27" s="478"/>
      <c r="N27" s="467">
        <v>8</v>
      </c>
      <c r="O27" s="467">
        <v>1</v>
      </c>
      <c r="P27" s="467">
        <v>5</v>
      </c>
      <c r="Q27" s="467">
        <v>2</v>
      </c>
      <c r="R27" s="428">
        <f t="shared" si="0"/>
        <v>64</v>
      </c>
      <c r="S27" s="428"/>
      <c r="T27" s="467" t="s">
        <v>2518</v>
      </c>
      <c r="U27" s="470" t="s">
        <v>2523</v>
      </c>
      <c r="V27" s="514"/>
      <c r="W27" s="514"/>
      <c r="X27" s="514">
        <v>2</v>
      </c>
      <c r="Y27" s="514">
        <v>1</v>
      </c>
      <c r="Z27" s="514">
        <v>1</v>
      </c>
      <c r="AA27" s="514">
        <v>2</v>
      </c>
      <c r="AB27" s="428">
        <f t="shared" si="1"/>
        <v>8</v>
      </c>
      <c r="AC27" s="510"/>
      <c r="AD27" s="467"/>
      <c r="AE27" s="515"/>
      <c r="AF27" s="515"/>
      <c r="AG27" s="515"/>
      <c r="AH27" s="515" t="s">
        <v>364</v>
      </c>
      <c r="AI27" s="515"/>
      <c r="AJ27" s="515"/>
      <c r="AK27" s="515" t="s">
        <v>364</v>
      </c>
      <c r="AL27" s="515"/>
      <c r="AM27" s="515"/>
      <c r="AN27" s="515"/>
      <c r="AO27" s="515"/>
      <c r="AP27" s="470"/>
      <c r="AQ27" s="428"/>
      <c r="AR27" s="467"/>
      <c r="AS27" s="470"/>
      <c r="AT27" s="514"/>
      <c r="AU27" s="514"/>
      <c r="AV27" s="514"/>
      <c r="AW27" s="514"/>
      <c r="AX27" s="514"/>
      <c r="AY27" s="514"/>
      <c r="AZ27" s="428">
        <f t="shared" si="3"/>
        <v>0</v>
      </c>
      <c r="BA27" s="510"/>
      <c r="BB27" s="467"/>
      <c r="BC27" s="515"/>
      <c r="BD27" s="515"/>
      <c r="BE27" s="515"/>
      <c r="BF27" s="515"/>
      <c r="BG27" s="515"/>
      <c r="BH27" s="515"/>
      <c r="BI27" s="515"/>
      <c r="BJ27" s="515"/>
      <c r="BK27" s="515"/>
      <c r="BL27" s="515"/>
      <c r="BM27" s="515"/>
      <c r="BN27" s="470"/>
      <c r="BO27" s="428"/>
      <c r="BP27" s="467"/>
      <c r="BQ27" s="484"/>
      <c r="BR27" s="484"/>
      <c r="BS27" s="477"/>
      <c r="BT27" s="477"/>
      <c r="BU27" s="477"/>
      <c r="BV27" s="484"/>
      <c r="BW27" s="484"/>
    </row>
    <row r="28" spans="1:75" s="472" customFormat="1" ht="40.799999999999997" hidden="1" x14ac:dyDescent="0.3">
      <c r="A28" s="428">
        <f t="shared" si="2"/>
        <v>19</v>
      </c>
      <c r="B28" s="508" t="s">
        <v>2281</v>
      </c>
      <c r="C28" s="486" t="s">
        <v>2515</v>
      </c>
      <c r="D28" s="513" t="s">
        <v>2516</v>
      </c>
      <c r="E28" s="486" t="s">
        <v>2524</v>
      </c>
      <c r="F28" s="511" t="s">
        <v>364</v>
      </c>
      <c r="G28" s="477"/>
      <c r="H28" s="477" t="s">
        <v>364</v>
      </c>
      <c r="I28" s="477" t="s">
        <v>364</v>
      </c>
      <c r="J28" s="477" t="s">
        <v>364</v>
      </c>
      <c r="K28" s="477" t="s">
        <v>364</v>
      </c>
      <c r="L28" s="477" t="s">
        <v>364</v>
      </c>
      <c r="M28" s="478"/>
      <c r="N28" s="467">
        <v>8</v>
      </c>
      <c r="O28" s="467">
        <v>1</v>
      </c>
      <c r="P28" s="467">
        <v>5</v>
      </c>
      <c r="Q28" s="467">
        <v>2</v>
      </c>
      <c r="R28" s="428">
        <f t="shared" si="0"/>
        <v>64</v>
      </c>
      <c r="S28" s="428"/>
      <c r="T28" s="467" t="s">
        <v>2518</v>
      </c>
      <c r="U28" s="470" t="s">
        <v>2525</v>
      </c>
      <c r="V28" s="514"/>
      <c r="W28" s="514"/>
      <c r="X28" s="514">
        <v>2</v>
      </c>
      <c r="Y28" s="514">
        <v>1</v>
      </c>
      <c r="Z28" s="514">
        <v>1</v>
      </c>
      <c r="AA28" s="514">
        <v>2</v>
      </c>
      <c r="AB28" s="428">
        <f t="shared" si="1"/>
        <v>8</v>
      </c>
      <c r="AC28" s="510"/>
      <c r="AD28" s="467"/>
      <c r="AE28" s="515"/>
      <c r="AF28" s="515"/>
      <c r="AG28" s="515"/>
      <c r="AH28" s="515" t="s">
        <v>364</v>
      </c>
      <c r="AI28" s="515"/>
      <c r="AJ28" s="515"/>
      <c r="AK28" s="515" t="s">
        <v>364</v>
      </c>
      <c r="AL28" s="515"/>
      <c r="AM28" s="515"/>
      <c r="AN28" s="515"/>
      <c r="AO28" s="515"/>
      <c r="AP28" s="470"/>
      <c r="AQ28" s="428"/>
      <c r="AR28" s="467"/>
      <c r="AS28" s="470"/>
      <c r="AT28" s="514"/>
      <c r="AU28" s="514"/>
      <c r="AV28" s="514"/>
      <c r="AW28" s="514"/>
      <c r="AX28" s="514"/>
      <c r="AY28" s="514"/>
      <c r="AZ28" s="428">
        <f t="shared" si="3"/>
        <v>0</v>
      </c>
      <c r="BA28" s="510"/>
      <c r="BB28" s="467"/>
      <c r="BC28" s="515"/>
      <c r="BD28" s="515"/>
      <c r="BE28" s="515"/>
      <c r="BF28" s="515"/>
      <c r="BG28" s="515"/>
      <c r="BH28" s="515"/>
      <c r="BI28" s="515"/>
      <c r="BJ28" s="515"/>
      <c r="BK28" s="515"/>
      <c r="BL28" s="515"/>
      <c r="BM28" s="515"/>
      <c r="BN28" s="470"/>
      <c r="BO28" s="428"/>
      <c r="BP28" s="467"/>
      <c r="BQ28" s="484"/>
      <c r="BR28" s="484"/>
      <c r="BS28" s="477"/>
      <c r="BT28" s="477"/>
      <c r="BU28" s="477"/>
      <c r="BV28" s="484"/>
      <c r="BW28" s="484"/>
    </row>
    <row r="29" spans="1:75" s="472" customFormat="1" ht="40.799999999999997" hidden="1" x14ac:dyDescent="0.3">
      <c r="A29" s="428">
        <f t="shared" si="2"/>
        <v>20</v>
      </c>
      <c r="B29" s="508" t="s">
        <v>2281</v>
      </c>
      <c r="C29" s="486" t="s">
        <v>2515</v>
      </c>
      <c r="D29" s="513" t="s">
        <v>2516</v>
      </c>
      <c r="E29" s="486" t="s">
        <v>2526</v>
      </c>
      <c r="F29" s="511" t="s">
        <v>364</v>
      </c>
      <c r="G29" s="477"/>
      <c r="H29" s="477" t="s">
        <v>364</v>
      </c>
      <c r="I29" s="477" t="s">
        <v>364</v>
      </c>
      <c r="J29" s="477" t="s">
        <v>364</v>
      </c>
      <c r="K29" s="477" t="s">
        <v>364</v>
      </c>
      <c r="L29" s="477" t="s">
        <v>364</v>
      </c>
      <c r="M29" s="478"/>
      <c r="N29" s="467">
        <v>8</v>
      </c>
      <c r="O29" s="467">
        <v>1</v>
      </c>
      <c r="P29" s="467">
        <v>5</v>
      </c>
      <c r="Q29" s="467">
        <v>2</v>
      </c>
      <c r="R29" s="428">
        <f t="shared" si="0"/>
        <v>64</v>
      </c>
      <c r="S29" s="428"/>
      <c r="T29" s="467" t="s">
        <v>2518</v>
      </c>
      <c r="U29" s="470" t="s">
        <v>2527</v>
      </c>
      <c r="V29" s="514"/>
      <c r="W29" s="514"/>
      <c r="X29" s="514">
        <v>2</v>
      </c>
      <c r="Y29" s="514">
        <v>1</v>
      </c>
      <c r="Z29" s="514">
        <v>1</v>
      </c>
      <c r="AA29" s="514">
        <v>2</v>
      </c>
      <c r="AB29" s="428">
        <f t="shared" si="1"/>
        <v>8</v>
      </c>
      <c r="AC29" s="510"/>
      <c r="AD29" s="467"/>
      <c r="AE29" s="515"/>
      <c r="AF29" s="515"/>
      <c r="AG29" s="515"/>
      <c r="AH29" s="515" t="s">
        <v>364</v>
      </c>
      <c r="AI29" s="515"/>
      <c r="AJ29" s="515"/>
      <c r="AK29" s="515" t="s">
        <v>364</v>
      </c>
      <c r="AL29" s="515"/>
      <c r="AM29" s="515"/>
      <c r="AN29" s="515"/>
      <c r="AO29" s="515"/>
      <c r="AP29" s="470"/>
      <c r="AQ29" s="428"/>
      <c r="AR29" s="467"/>
      <c r="AS29" s="470"/>
      <c r="AT29" s="514"/>
      <c r="AU29" s="514"/>
      <c r="AV29" s="514"/>
      <c r="AW29" s="514"/>
      <c r="AX29" s="514"/>
      <c r="AY29" s="514"/>
      <c r="AZ29" s="428">
        <f t="shared" si="3"/>
        <v>0</v>
      </c>
      <c r="BA29" s="510"/>
      <c r="BB29" s="467"/>
      <c r="BC29" s="515"/>
      <c r="BD29" s="515"/>
      <c r="BE29" s="515"/>
      <c r="BF29" s="515"/>
      <c r="BG29" s="515"/>
      <c r="BH29" s="515"/>
      <c r="BI29" s="515"/>
      <c r="BJ29" s="515"/>
      <c r="BK29" s="515"/>
      <c r="BL29" s="515"/>
      <c r="BM29" s="515"/>
      <c r="BN29" s="470"/>
      <c r="BO29" s="428"/>
      <c r="BP29" s="467"/>
      <c r="BQ29" s="484"/>
      <c r="BR29" s="484"/>
      <c r="BS29" s="477"/>
      <c r="BT29" s="477"/>
      <c r="BU29" s="477"/>
      <c r="BV29" s="484"/>
      <c r="BW29" s="484"/>
    </row>
    <row r="30" spans="1:75" s="472" customFormat="1" ht="40.799999999999997" hidden="1" x14ac:dyDescent="0.3">
      <c r="A30" s="428">
        <f t="shared" si="2"/>
        <v>21</v>
      </c>
      <c r="B30" s="508" t="s">
        <v>2281</v>
      </c>
      <c r="C30" s="486" t="s">
        <v>2528</v>
      </c>
      <c r="D30" s="513" t="s">
        <v>2474</v>
      </c>
      <c r="E30" s="486" t="s">
        <v>2529</v>
      </c>
      <c r="F30" s="511" t="s">
        <v>364</v>
      </c>
      <c r="G30" s="477"/>
      <c r="H30" s="477" t="s">
        <v>364</v>
      </c>
      <c r="I30" s="477" t="s">
        <v>364</v>
      </c>
      <c r="J30" s="477" t="s">
        <v>364</v>
      </c>
      <c r="K30" s="477" t="s">
        <v>364</v>
      </c>
      <c r="L30" s="477" t="s">
        <v>364</v>
      </c>
      <c r="M30" s="478"/>
      <c r="N30" s="467">
        <v>8</v>
      </c>
      <c r="O30" s="467">
        <v>1</v>
      </c>
      <c r="P30" s="467">
        <v>5</v>
      </c>
      <c r="Q30" s="467">
        <v>2</v>
      </c>
      <c r="R30" s="428">
        <f t="shared" si="0"/>
        <v>64</v>
      </c>
      <c r="S30" s="428"/>
      <c r="T30" s="467" t="s">
        <v>2518</v>
      </c>
      <c r="U30" s="470" t="s">
        <v>2530</v>
      </c>
      <c r="V30" s="514"/>
      <c r="W30" s="514"/>
      <c r="X30" s="514">
        <v>8</v>
      </c>
      <c r="Y30" s="514">
        <v>1</v>
      </c>
      <c r="Z30" s="514">
        <v>1</v>
      </c>
      <c r="AA30" s="514">
        <v>2</v>
      </c>
      <c r="AB30" s="428">
        <f t="shared" si="1"/>
        <v>32</v>
      </c>
      <c r="AC30" s="510"/>
      <c r="AD30" s="467"/>
      <c r="AE30" s="515"/>
      <c r="AF30" s="515"/>
      <c r="AG30" s="515"/>
      <c r="AH30" s="515" t="s">
        <v>364</v>
      </c>
      <c r="AI30" s="515"/>
      <c r="AJ30" s="515"/>
      <c r="AK30" s="515" t="s">
        <v>364</v>
      </c>
      <c r="AL30" s="515"/>
      <c r="AM30" s="515" t="s">
        <v>364</v>
      </c>
      <c r="AN30" s="515"/>
      <c r="AO30" s="515"/>
      <c r="AP30" s="470"/>
      <c r="AQ30" s="428"/>
      <c r="AR30" s="467"/>
      <c r="AS30" s="470"/>
      <c r="AT30" s="514"/>
      <c r="AU30" s="514"/>
      <c r="AV30" s="514"/>
      <c r="AW30" s="514"/>
      <c r="AX30" s="514"/>
      <c r="AY30" s="514"/>
      <c r="AZ30" s="428">
        <f t="shared" si="3"/>
        <v>0</v>
      </c>
      <c r="BA30" s="510"/>
      <c r="BB30" s="467"/>
      <c r="BC30" s="515"/>
      <c r="BD30" s="515"/>
      <c r="BE30" s="515"/>
      <c r="BF30" s="515"/>
      <c r="BG30" s="515"/>
      <c r="BH30" s="515"/>
      <c r="BI30" s="515"/>
      <c r="BJ30" s="515"/>
      <c r="BK30" s="515"/>
      <c r="BL30" s="515"/>
      <c r="BM30" s="515"/>
      <c r="BN30" s="470"/>
      <c r="BO30" s="428"/>
      <c r="BP30" s="467"/>
      <c r="BQ30" s="484"/>
      <c r="BR30" s="484"/>
      <c r="BS30" s="477"/>
      <c r="BT30" s="477"/>
      <c r="BU30" s="477"/>
      <c r="BV30" s="484"/>
      <c r="BW30" s="484"/>
    </row>
    <row r="31" spans="1:75" s="472" customFormat="1" ht="40.799999999999997" hidden="1" x14ac:dyDescent="0.3">
      <c r="A31" s="428">
        <f t="shared" si="2"/>
        <v>22</v>
      </c>
      <c r="B31" s="508" t="s">
        <v>2281</v>
      </c>
      <c r="C31" s="486" t="s">
        <v>2531</v>
      </c>
      <c r="D31" s="513" t="s">
        <v>2532</v>
      </c>
      <c r="E31" s="486" t="s">
        <v>2533</v>
      </c>
      <c r="F31" s="511"/>
      <c r="G31" s="477"/>
      <c r="H31" s="477" t="s">
        <v>364</v>
      </c>
      <c r="I31" s="477"/>
      <c r="J31" s="477" t="s">
        <v>364</v>
      </c>
      <c r="K31" s="477" t="s">
        <v>364</v>
      </c>
      <c r="L31" s="477" t="s">
        <v>364</v>
      </c>
      <c r="M31" s="478"/>
      <c r="N31" s="467">
        <v>8</v>
      </c>
      <c r="O31" s="467">
        <v>1</v>
      </c>
      <c r="P31" s="467">
        <v>3</v>
      </c>
      <c r="Q31" s="467">
        <v>1</v>
      </c>
      <c r="R31" s="428">
        <f t="shared" si="0"/>
        <v>40</v>
      </c>
      <c r="S31" s="428"/>
      <c r="T31" s="467" t="s">
        <v>2502</v>
      </c>
      <c r="U31" s="470" t="s">
        <v>2534</v>
      </c>
      <c r="V31" s="514"/>
      <c r="W31" s="514"/>
      <c r="X31" s="514">
        <v>8</v>
      </c>
      <c r="Y31" s="514">
        <v>1</v>
      </c>
      <c r="Z31" s="514">
        <v>1</v>
      </c>
      <c r="AA31" s="514">
        <v>1</v>
      </c>
      <c r="AB31" s="428">
        <f t="shared" si="1"/>
        <v>24</v>
      </c>
      <c r="AC31" s="510"/>
      <c r="AD31" s="467"/>
      <c r="AE31" s="515"/>
      <c r="AF31" s="515"/>
      <c r="AG31" s="515"/>
      <c r="AH31" s="515"/>
      <c r="AI31" s="515"/>
      <c r="AJ31" s="515"/>
      <c r="AK31" s="515"/>
      <c r="AL31" s="515"/>
      <c r="AM31" s="515"/>
      <c r="AN31" s="515"/>
      <c r="AO31" s="515"/>
      <c r="AP31" s="470"/>
      <c r="AQ31" s="428"/>
      <c r="AR31" s="467"/>
      <c r="AS31" s="470"/>
      <c r="AT31" s="514"/>
      <c r="AU31" s="514"/>
      <c r="AV31" s="514"/>
      <c r="AW31" s="514"/>
      <c r="AX31" s="514"/>
      <c r="AY31" s="514"/>
      <c r="AZ31" s="428">
        <f t="shared" si="3"/>
        <v>0</v>
      </c>
      <c r="BA31" s="510"/>
      <c r="BB31" s="467"/>
      <c r="BC31" s="515"/>
      <c r="BD31" s="515"/>
      <c r="BE31" s="515"/>
      <c r="BF31" s="515"/>
      <c r="BG31" s="515"/>
      <c r="BH31" s="515"/>
      <c r="BI31" s="515"/>
      <c r="BJ31" s="515"/>
      <c r="BK31" s="515"/>
      <c r="BL31" s="515"/>
      <c r="BM31" s="515"/>
      <c r="BN31" s="470"/>
      <c r="BO31" s="428"/>
      <c r="BP31" s="467"/>
      <c r="BQ31" s="484"/>
      <c r="BR31" s="484"/>
      <c r="BS31" s="477"/>
      <c r="BT31" s="477"/>
      <c r="BU31" s="477"/>
      <c r="BV31" s="484"/>
      <c r="BW31" s="484"/>
    </row>
    <row r="32" spans="1:75" s="472" customFormat="1" ht="30.6" hidden="1" x14ac:dyDescent="0.3">
      <c r="A32" s="428">
        <f t="shared" si="2"/>
        <v>23</v>
      </c>
      <c r="B32" s="508" t="s">
        <v>2281</v>
      </c>
      <c r="C32" s="486" t="s">
        <v>2535</v>
      </c>
      <c r="D32" s="513" t="s">
        <v>2536</v>
      </c>
      <c r="E32" s="486" t="s">
        <v>2501</v>
      </c>
      <c r="F32" s="511"/>
      <c r="G32" s="477"/>
      <c r="H32" s="477" t="s">
        <v>364</v>
      </c>
      <c r="I32" s="477" t="s">
        <v>364</v>
      </c>
      <c r="J32" s="477" t="s">
        <v>364</v>
      </c>
      <c r="K32" s="477" t="s">
        <v>364</v>
      </c>
      <c r="L32" s="477" t="s">
        <v>364</v>
      </c>
      <c r="M32" s="478"/>
      <c r="N32" s="467">
        <v>6</v>
      </c>
      <c r="O32" s="467">
        <v>2</v>
      </c>
      <c r="P32" s="467">
        <v>3</v>
      </c>
      <c r="Q32" s="467">
        <v>1</v>
      </c>
      <c r="R32" s="428">
        <f t="shared" si="0"/>
        <v>36</v>
      </c>
      <c r="S32" s="428"/>
      <c r="T32" s="467" t="s">
        <v>2502</v>
      </c>
      <c r="U32" s="470" t="s">
        <v>2537</v>
      </c>
      <c r="V32" s="514"/>
      <c r="W32" s="514"/>
      <c r="X32" s="514">
        <v>6</v>
      </c>
      <c r="Y32" s="514">
        <v>1</v>
      </c>
      <c r="Z32" s="514">
        <v>3</v>
      </c>
      <c r="AA32" s="514">
        <v>1</v>
      </c>
      <c r="AB32" s="428">
        <f t="shared" si="1"/>
        <v>30</v>
      </c>
      <c r="AC32" s="510"/>
      <c r="AD32" s="467"/>
      <c r="AE32" s="515"/>
      <c r="AF32" s="515"/>
      <c r="AG32" s="515"/>
      <c r="AH32" s="515"/>
      <c r="AI32" s="515"/>
      <c r="AJ32" s="515"/>
      <c r="AK32" s="515"/>
      <c r="AL32" s="515"/>
      <c r="AM32" s="515"/>
      <c r="AN32" s="515"/>
      <c r="AO32" s="515"/>
      <c r="AP32" s="470"/>
      <c r="AQ32" s="428"/>
      <c r="AR32" s="467"/>
      <c r="AS32" s="470"/>
      <c r="AT32" s="514"/>
      <c r="AU32" s="514"/>
      <c r="AV32" s="514"/>
      <c r="AW32" s="514"/>
      <c r="AX32" s="514"/>
      <c r="AY32" s="514"/>
      <c r="AZ32" s="428">
        <f t="shared" si="3"/>
        <v>0</v>
      </c>
      <c r="BA32" s="510"/>
      <c r="BB32" s="467"/>
      <c r="BC32" s="515"/>
      <c r="BD32" s="515"/>
      <c r="BE32" s="515"/>
      <c r="BF32" s="515"/>
      <c r="BG32" s="515"/>
      <c r="BH32" s="515"/>
      <c r="BI32" s="515"/>
      <c r="BJ32" s="515"/>
      <c r="BK32" s="515"/>
      <c r="BL32" s="515"/>
      <c r="BM32" s="515"/>
      <c r="BN32" s="470"/>
      <c r="BO32" s="428"/>
      <c r="BP32" s="467"/>
      <c r="BQ32" s="484"/>
      <c r="BR32" s="484"/>
      <c r="BS32" s="477"/>
      <c r="BT32" s="477"/>
      <c r="BU32" s="477"/>
      <c r="BV32" s="484"/>
      <c r="BW32" s="484"/>
    </row>
    <row r="33" spans="1:75" s="472" customFormat="1" ht="61.2" hidden="1" x14ac:dyDescent="0.3">
      <c r="A33" s="428">
        <f t="shared" si="2"/>
        <v>24</v>
      </c>
      <c r="B33" s="508" t="s">
        <v>2538</v>
      </c>
      <c r="C33" s="486" t="s">
        <v>2539</v>
      </c>
      <c r="D33" s="513" t="s">
        <v>2540</v>
      </c>
      <c r="E33" s="486" t="s">
        <v>2541</v>
      </c>
      <c r="F33" s="511" t="s">
        <v>364</v>
      </c>
      <c r="G33" s="477"/>
      <c r="H33" s="477" t="s">
        <v>364</v>
      </c>
      <c r="I33" s="477" t="s">
        <v>364</v>
      </c>
      <c r="J33" s="477" t="s">
        <v>364</v>
      </c>
      <c r="K33" s="477" t="s">
        <v>364</v>
      </c>
      <c r="L33" s="477" t="s">
        <v>364</v>
      </c>
      <c r="M33" s="478"/>
      <c r="N33" s="467">
        <v>7</v>
      </c>
      <c r="O33" s="467">
        <v>1</v>
      </c>
      <c r="P33" s="467">
        <v>1</v>
      </c>
      <c r="Q33" s="467">
        <v>1</v>
      </c>
      <c r="R33" s="428">
        <f t="shared" si="0"/>
        <v>21</v>
      </c>
      <c r="S33" s="428"/>
      <c r="T33" s="467" t="s">
        <v>2507</v>
      </c>
      <c r="U33" s="470" t="s">
        <v>2542</v>
      </c>
      <c r="V33" s="514"/>
      <c r="W33" s="514"/>
      <c r="X33" s="514">
        <v>1</v>
      </c>
      <c r="Y33" s="514">
        <v>1</v>
      </c>
      <c r="Z33" s="514">
        <v>1</v>
      </c>
      <c r="AA33" s="514">
        <v>1</v>
      </c>
      <c r="AB33" s="428">
        <f t="shared" si="1"/>
        <v>3</v>
      </c>
      <c r="AC33" s="510" t="s">
        <v>2543</v>
      </c>
      <c r="AD33" s="467"/>
      <c r="AE33" s="515"/>
      <c r="AF33" s="515"/>
      <c r="AG33" s="515"/>
      <c r="AH33" s="515"/>
      <c r="AI33" s="515"/>
      <c r="AJ33" s="515"/>
      <c r="AK33" s="515"/>
      <c r="AL33" s="515"/>
      <c r="AM33" s="515"/>
      <c r="AN33" s="515"/>
      <c r="AO33" s="515"/>
      <c r="AP33" s="470"/>
      <c r="AQ33" s="428"/>
      <c r="AR33" s="467"/>
      <c r="AS33" s="470"/>
      <c r="AT33" s="514"/>
      <c r="AU33" s="514"/>
      <c r="AV33" s="514"/>
      <c r="AW33" s="514"/>
      <c r="AX33" s="514"/>
      <c r="AY33" s="514"/>
      <c r="AZ33" s="428">
        <f t="shared" si="3"/>
        <v>0</v>
      </c>
      <c r="BA33" s="510"/>
      <c r="BB33" s="467"/>
      <c r="BC33" s="515"/>
      <c r="BD33" s="515"/>
      <c r="BE33" s="515"/>
      <c r="BF33" s="515"/>
      <c r="BG33" s="515"/>
      <c r="BH33" s="515"/>
      <c r="BI33" s="515"/>
      <c r="BJ33" s="515"/>
      <c r="BK33" s="515"/>
      <c r="BL33" s="515"/>
      <c r="BM33" s="515"/>
      <c r="BN33" s="470"/>
      <c r="BO33" s="428"/>
      <c r="BP33" s="467"/>
      <c r="BQ33" s="484"/>
      <c r="BR33" s="484"/>
      <c r="BS33" s="477"/>
      <c r="BT33" s="477"/>
      <c r="BU33" s="477"/>
      <c r="BV33" s="484"/>
      <c r="BW33" s="484"/>
    </row>
    <row r="34" spans="1:75" s="472" customFormat="1" ht="201" hidden="1" customHeight="1" x14ac:dyDescent="0.3">
      <c r="A34" s="428">
        <f t="shared" si="2"/>
        <v>25</v>
      </c>
      <c r="B34" s="508" t="s">
        <v>2281</v>
      </c>
      <c r="C34" s="509" t="s">
        <v>2544</v>
      </c>
      <c r="D34" s="475" t="s">
        <v>2474</v>
      </c>
      <c r="E34" s="509" t="s">
        <v>2545</v>
      </c>
      <c r="F34" s="511"/>
      <c r="G34" s="477"/>
      <c r="H34" s="477" t="s">
        <v>364</v>
      </c>
      <c r="I34" s="477" t="s">
        <v>364</v>
      </c>
      <c r="J34" s="477" t="s">
        <v>364</v>
      </c>
      <c r="K34" s="477" t="s">
        <v>364</v>
      </c>
      <c r="L34" s="477"/>
      <c r="M34" s="453"/>
      <c r="N34" s="467">
        <v>10</v>
      </c>
      <c r="O34" s="467">
        <v>1</v>
      </c>
      <c r="P34" s="467">
        <v>3</v>
      </c>
      <c r="Q34" s="467">
        <v>2</v>
      </c>
      <c r="R34" s="428">
        <f t="shared" si="0"/>
        <v>60</v>
      </c>
      <c r="S34" s="428"/>
      <c r="T34" s="464" t="s">
        <v>2446</v>
      </c>
      <c r="U34" s="518" t="s">
        <v>2546</v>
      </c>
      <c r="V34" s="467"/>
      <c r="W34" s="467"/>
      <c r="X34" s="519">
        <v>10</v>
      </c>
      <c r="Y34" s="519">
        <v>1</v>
      </c>
      <c r="Z34" s="519">
        <v>1</v>
      </c>
      <c r="AA34" s="519">
        <v>1</v>
      </c>
      <c r="AB34" s="520">
        <f t="shared" si="1"/>
        <v>30</v>
      </c>
      <c r="AC34" s="467" t="s">
        <v>2547</v>
      </c>
      <c r="AD34" s="467" t="s">
        <v>364</v>
      </c>
      <c r="AE34" s="428" t="s">
        <v>364</v>
      </c>
      <c r="AF34" s="428"/>
      <c r="AG34" s="428" t="s">
        <v>364</v>
      </c>
      <c r="AH34" s="428" t="s">
        <v>364</v>
      </c>
      <c r="AI34" s="428"/>
      <c r="AJ34" s="428"/>
      <c r="AK34" s="428" t="s">
        <v>364</v>
      </c>
      <c r="AL34" s="428"/>
      <c r="AM34" s="428" t="s">
        <v>364</v>
      </c>
      <c r="AN34" s="428" t="s">
        <v>364</v>
      </c>
      <c r="AO34" s="428"/>
      <c r="AP34" s="467"/>
      <c r="AQ34" s="428"/>
      <c r="AR34" s="467" t="s">
        <v>2448</v>
      </c>
      <c r="AS34" s="470"/>
      <c r="AT34" s="481"/>
      <c r="AU34" s="481"/>
      <c r="AV34" s="519"/>
      <c r="AW34" s="519"/>
      <c r="AX34" s="519"/>
      <c r="AY34" s="519"/>
      <c r="AZ34" s="520">
        <f t="shared" si="3"/>
        <v>0</v>
      </c>
      <c r="BA34" s="483"/>
      <c r="BB34" s="519"/>
      <c r="BC34" s="520"/>
      <c r="BD34" s="520"/>
      <c r="BE34" s="520"/>
      <c r="BF34" s="520"/>
      <c r="BG34" s="520"/>
      <c r="BH34" s="520"/>
      <c r="BI34" s="520"/>
      <c r="BJ34" s="520"/>
      <c r="BK34" s="520"/>
      <c r="BL34" s="520"/>
      <c r="BM34" s="520"/>
      <c r="BN34" s="484"/>
      <c r="BO34" s="484"/>
      <c r="BP34" s="467"/>
      <c r="BQ34" s="521"/>
      <c r="BR34" s="521"/>
      <c r="BS34" s="522"/>
      <c r="BT34" s="477"/>
      <c r="BU34" s="477"/>
      <c r="BV34" s="485"/>
      <c r="BW34" s="484"/>
    </row>
    <row r="35" spans="1:75" s="472" customFormat="1" ht="183.6" hidden="1" x14ac:dyDescent="0.3">
      <c r="A35" s="428">
        <f t="shared" si="2"/>
        <v>26</v>
      </c>
      <c r="B35" s="508" t="s">
        <v>2281</v>
      </c>
      <c r="C35" s="509" t="s">
        <v>2548</v>
      </c>
      <c r="D35" s="475" t="s">
        <v>2474</v>
      </c>
      <c r="E35" s="509" t="s">
        <v>2549</v>
      </c>
      <c r="F35" s="511"/>
      <c r="G35" s="477"/>
      <c r="H35" s="477" t="s">
        <v>364</v>
      </c>
      <c r="I35" s="477" t="s">
        <v>364</v>
      </c>
      <c r="J35" s="477"/>
      <c r="K35" s="477" t="s">
        <v>364</v>
      </c>
      <c r="L35" s="477"/>
      <c r="M35" s="453"/>
      <c r="N35" s="467">
        <v>10</v>
      </c>
      <c r="O35" s="467">
        <v>1</v>
      </c>
      <c r="P35" s="467">
        <v>3</v>
      </c>
      <c r="Q35" s="467">
        <v>2</v>
      </c>
      <c r="R35" s="428">
        <f t="shared" si="0"/>
        <v>60</v>
      </c>
      <c r="S35" s="428"/>
      <c r="T35" s="464" t="s">
        <v>2446</v>
      </c>
      <c r="U35" s="518" t="s">
        <v>2550</v>
      </c>
      <c r="V35" s="467"/>
      <c r="W35" s="467"/>
      <c r="X35" s="519">
        <v>10</v>
      </c>
      <c r="Y35" s="519">
        <v>1</v>
      </c>
      <c r="Z35" s="519">
        <v>1</v>
      </c>
      <c r="AA35" s="519">
        <v>1</v>
      </c>
      <c r="AB35" s="520">
        <f t="shared" si="1"/>
        <v>30</v>
      </c>
      <c r="AC35" s="467" t="s">
        <v>2547</v>
      </c>
      <c r="AD35" s="467" t="s">
        <v>364</v>
      </c>
      <c r="AE35" s="428" t="s">
        <v>364</v>
      </c>
      <c r="AF35" s="428"/>
      <c r="AG35" s="428" t="s">
        <v>364</v>
      </c>
      <c r="AH35" s="428" t="s">
        <v>364</v>
      </c>
      <c r="AI35" s="428" t="s">
        <v>364</v>
      </c>
      <c r="AJ35" s="428"/>
      <c r="AK35" s="428" t="s">
        <v>364</v>
      </c>
      <c r="AL35" s="428" t="s">
        <v>364</v>
      </c>
      <c r="AM35" s="428" t="s">
        <v>364</v>
      </c>
      <c r="AN35" s="428" t="s">
        <v>364</v>
      </c>
      <c r="AO35" s="428"/>
      <c r="AP35" s="467"/>
      <c r="AQ35" s="428"/>
      <c r="AR35" s="467" t="s">
        <v>2448</v>
      </c>
      <c r="AS35" s="523"/>
      <c r="AT35" s="481"/>
      <c r="AU35" s="481"/>
      <c r="AV35" s="519"/>
      <c r="AW35" s="519"/>
      <c r="AX35" s="519"/>
      <c r="AY35" s="519"/>
      <c r="AZ35" s="520">
        <f t="shared" si="3"/>
        <v>0</v>
      </c>
      <c r="BA35" s="483"/>
      <c r="BB35" s="519"/>
      <c r="BC35" s="520"/>
      <c r="BD35" s="520"/>
      <c r="BE35" s="520"/>
      <c r="BF35" s="520"/>
      <c r="BG35" s="520"/>
      <c r="BH35" s="520"/>
      <c r="BI35" s="520"/>
      <c r="BJ35" s="520"/>
      <c r="BK35" s="520"/>
      <c r="BL35" s="520"/>
      <c r="BM35" s="520"/>
      <c r="BN35" s="484"/>
      <c r="BO35" s="484"/>
      <c r="BP35" s="467"/>
      <c r="BQ35" s="521"/>
      <c r="BR35" s="521"/>
      <c r="BS35" s="522"/>
      <c r="BT35" s="477"/>
      <c r="BU35" s="477"/>
      <c r="BV35" s="485"/>
      <c r="BW35" s="484"/>
    </row>
    <row r="36" spans="1:75" s="472" customFormat="1" ht="51" hidden="1" x14ac:dyDescent="0.3">
      <c r="A36" s="428">
        <f t="shared" si="2"/>
        <v>27</v>
      </c>
      <c r="B36" s="473" t="s">
        <v>2551</v>
      </c>
      <c r="C36" s="474" t="s">
        <v>2552</v>
      </c>
      <c r="D36" s="475" t="s">
        <v>2553</v>
      </c>
      <c r="E36" s="474" t="s">
        <v>2554</v>
      </c>
      <c r="F36" s="476"/>
      <c r="G36" s="477"/>
      <c r="H36" s="477" t="s">
        <v>364</v>
      </c>
      <c r="I36" s="477" t="s">
        <v>364</v>
      </c>
      <c r="J36" s="477" t="s">
        <v>364</v>
      </c>
      <c r="K36" s="477" t="s">
        <v>364</v>
      </c>
      <c r="L36" s="477"/>
      <c r="M36" s="453"/>
      <c r="N36" s="479">
        <v>10</v>
      </c>
      <c r="O36" s="479">
        <v>2</v>
      </c>
      <c r="P36" s="479">
        <v>3</v>
      </c>
      <c r="Q36" s="479">
        <v>3</v>
      </c>
      <c r="R36" s="428">
        <f t="shared" si="0"/>
        <v>80</v>
      </c>
      <c r="S36" s="428"/>
      <c r="T36" s="464" t="s">
        <v>2446</v>
      </c>
      <c r="U36" s="480" t="s">
        <v>2555</v>
      </c>
      <c r="V36" s="519"/>
      <c r="W36" s="519"/>
      <c r="X36" s="467">
        <v>2</v>
      </c>
      <c r="Y36" s="467">
        <v>1</v>
      </c>
      <c r="Z36" s="467">
        <v>1</v>
      </c>
      <c r="AA36" s="467">
        <v>1</v>
      </c>
      <c r="AB36" s="520">
        <f t="shared" si="1"/>
        <v>6</v>
      </c>
      <c r="AC36" s="470" t="s">
        <v>2556</v>
      </c>
      <c r="AD36" s="481" t="s">
        <v>364</v>
      </c>
      <c r="AE36" s="428"/>
      <c r="AF36" s="428"/>
      <c r="AG36" s="428"/>
      <c r="AH36" s="428" t="s">
        <v>364</v>
      </c>
      <c r="AI36" s="428"/>
      <c r="AJ36" s="428"/>
      <c r="AK36" s="428" t="s">
        <v>364</v>
      </c>
      <c r="AL36" s="428" t="s">
        <v>364</v>
      </c>
      <c r="AM36" s="428" t="s">
        <v>364</v>
      </c>
      <c r="AN36" s="428" t="s">
        <v>364</v>
      </c>
      <c r="AO36" s="428" t="s">
        <v>364</v>
      </c>
      <c r="AP36" s="470"/>
      <c r="AQ36" s="428"/>
      <c r="AR36" s="476" t="s">
        <v>2446</v>
      </c>
      <c r="AS36" s="470"/>
      <c r="AT36" s="524"/>
      <c r="AU36" s="524"/>
      <c r="AV36" s="467"/>
      <c r="AW36" s="467"/>
      <c r="AX36" s="467"/>
      <c r="AY36" s="467"/>
      <c r="AZ36" s="428"/>
      <c r="BA36" s="525"/>
      <c r="BB36" s="481"/>
      <c r="BC36" s="428"/>
      <c r="BD36" s="428"/>
      <c r="BE36" s="428"/>
      <c r="BF36" s="428"/>
      <c r="BG36" s="428"/>
      <c r="BH36" s="428"/>
      <c r="BI36" s="428"/>
      <c r="BJ36" s="428"/>
      <c r="BK36" s="428"/>
      <c r="BL36" s="428"/>
      <c r="BM36" s="428"/>
      <c r="BN36" s="484"/>
      <c r="BO36" s="521"/>
      <c r="BP36" s="428"/>
      <c r="BQ36" s="521"/>
      <c r="BR36" s="521"/>
      <c r="BS36" s="522"/>
      <c r="BT36" s="477"/>
      <c r="BU36" s="477"/>
      <c r="BV36" s="526"/>
      <c r="BW36" s="527"/>
    </row>
    <row r="37" spans="1:75" s="472" customFormat="1" ht="163.19999999999999" hidden="1" x14ac:dyDescent="0.3">
      <c r="A37" s="428">
        <f t="shared" si="2"/>
        <v>28</v>
      </c>
      <c r="B37" s="508" t="s">
        <v>2281</v>
      </c>
      <c r="C37" s="509" t="s">
        <v>2557</v>
      </c>
      <c r="D37" s="475" t="s">
        <v>2474</v>
      </c>
      <c r="E37" s="528" t="s">
        <v>2558</v>
      </c>
      <c r="F37" s="511"/>
      <c r="G37" s="477"/>
      <c r="H37" s="477" t="s">
        <v>364</v>
      </c>
      <c r="I37" s="477" t="s">
        <v>364</v>
      </c>
      <c r="J37" s="477" t="s">
        <v>364</v>
      </c>
      <c r="K37" s="477" t="s">
        <v>364</v>
      </c>
      <c r="L37" s="477"/>
      <c r="M37" s="478"/>
      <c r="N37" s="467">
        <v>10</v>
      </c>
      <c r="O37" s="467">
        <v>1</v>
      </c>
      <c r="P37" s="467">
        <v>3</v>
      </c>
      <c r="Q37" s="467">
        <v>2</v>
      </c>
      <c r="R37" s="428">
        <f t="shared" si="0"/>
        <v>60</v>
      </c>
      <c r="S37" s="428"/>
      <c r="T37" s="464" t="s">
        <v>2446</v>
      </c>
      <c r="U37" s="518" t="s">
        <v>2559</v>
      </c>
      <c r="V37" s="467"/>
      <c r="W37" s="467"/>
      <c r="X37" s="467">
        <v>8</v>
      </c>
      <c r="Y37" s="467">
        <v>1</v>
      </c>
      <c r="Z37" s="467">
        <v>1</v>
      </c>
      <c r="AA37" s="467">
        <v>1</v>
      </c>
      <c r="AB37" s="428">
        <f t="shared" si="1"/>
        <v>24</v>
      </c>
      <c r="AC37" s="470" t="s">
        <v>2442</v>
      </c>
      <c r="AD37" s="467" t="s">
        <v>364</v>
      </c>
      <c r="AE37" s="428" t="s">
        <v>364</v>
      </c>
      <c r="AF37" s="428"/>
      <c r="AG37" s="428"/>
      <c r="AH37" s="428" t="s">
        <v>364</v>
      </c>
      <c r="AI37" s="428"/>
      <c r="AJ37" s="428"/>
      <c r="AK37" s="428" t="s">
        <v>364</v>
      </c>
      <c r="AL37" s="428"/>
      <c r="AM37" s="428" t="s">
        <v>364</v>
      </c>
      <c r="AN37" s="428" t="s">
        <v>364</v>
      </c>
      <c r="AO37" s="428"/>
      <c r="AP37" s="467"/>
      <c r="AQ37" s="428"/>
      <c r="AR37" s="467" t="s">
        <v>2448</v>
      </c>
      <c r="AS37" s="529"/>
      <c r="AT37" s="477"/>
      <c r="AU37" s="477"/>
      <c r="AV37" s="467"/>
      <c r="AW37" s="467"/>
      <c r="AX37" s="467"/>
      <c r="AY37" s="467"/>
      <c r="AZ37" s="428">
        <f t="shared" ref="AZ37:AZ46" si="4">AV37*(AW37+AX37+AY37)</f>
        <v>0</v>
      </c>
      <c r="BA37" s="470"/>
      <c r="BB37" s="467"/>
      <c r="BC37" s="428"/>
      <c r="BD37" s="428"/>
      <c r="BE37" s="428"/>
      <c r="BF37" s="428"/>
      <c r="BG37" s="428"/>
      <c r="BH37" s="428"/>
      <c r="BI37" s="428"/>
      <c r="BJ37" s="428"/>
      <c r="BK37" s="428"/>
      <c r="BL37" s="428"/>
      <c r="BM37" s="428"/>
      <c r="BN37" s="484"/>
      <c r="BO37" s="484"/>
      <c r="BP37" s="467"/>
      <c r="BQ37" s="484"/>
      <c r="BR37" s="484"/>
      <c r="BS37" s="477"/>
      <c r="BT37" s="477"/>
      <c r="BU37" s="477"/>
      <c r="BV37" s="485"/>
      <c r="BW37" s="484"/>
    </row>
    <row r="38" spans="1:75" s="472" customFormat="1" ht="51" hidden="1" x14ac:dyDescent="0.3">
      <c r="A38" s="428">
        <f t="shared" si="2"/>
        <v>29</v>
      </c>
      <c r="B38" s="508" t="s">
        <v>2551</v>
      </c>
      <c r="C38" s="486" t="s">
        <v>2560</v>
      </c>
      <c r="D38" s="513" t="s">
        <v>2561</v>
      </c>
      <c r="E38" s="513" t="s">
        <v>2562</v>
      </c>
      <c r="F38" s="511" t="s">
        <v>364</v>
      </c>
      <c r="G38" s="477"/>
      <c r="H38" s="477" t="s">
        <v>364</v>
      </c>
      <c r="I38" s="477" t="s">
        <v>364</v>
      </c>
      <c r="J38" s="477" t="s">
        <v>364</v>
      </c>
      <c r="K38" s="477" t="s">
        <v>364</v>
      </c>
      <c r="L38" s="477" t="s">
        <v>364</v>
      </c>
      <c r="M38" s="478"/>
      <c r="N38" s="467">
        <v>5</v>
      </c>
      <c r="O38" s="467">
        <v>1</v>
      </c>
      <c r="P38" s="467">
        <v>1</v>
      </c>
      <c r="Q38" s="467">
        <v>3</v>
      </c>
      <c r="R38" s="428">
        <f t="shared" si="0"/>
        <v>25</v>
      </c>
      <c r="S38" s="428"/>
      <c r="T38" s="467" t="s">
        <v>2507</v>
      </c>
      <c r="U38" s="470" t="s">
        <v>2563</v>
      </c>
      <c r="V38" s="514"/>
      <c r="W38" s="514"/>
      <c r="X38" s="514">
        <v>4</v>
      </c>
      <c r="Y38" s="514">
        <v>1</v>
      </c>
      <c r="Z38" s="514">
        <v>3</v>
      </c>
      <c r="AA38" s="514">
        <v>1</v>
      </c>
      <c r="AB38" s="428">
        <f t="shared" si="1"/>
        <v>20</v>
      </c>
      <c r="AC38" s="530" t="s">
        <v>2564</v>
      </c>
      <c r="AD38" s="467"/>
      <c r="AE38" s="515"/>
      <c r="AF38" s="515"/>
      <c r="AG38" s="515"/>
      <c r="AH38" s="515"/>
      <c r="AI38" s="515"/>
      <c r="AJ38" s="515"/>
      <c r="AK38" s="515"/>
      <c r="AL38" s="515"/>
      <c r="AM38" s="515"/>
      <c r="AN38" s="515"/>
      <c r="AO38" s="515"/>
      <c r="AP38" s="470"/>
      <c r="AQ38" s="428"/>
      <c r="AR38" s="467"/>
      <c r="AS38" s="470"/>
      <c r="AT38" s="514"/>
      <c r="AU38" s="514"/>
      <c r="AV38" s="514"/>
      <c r="AW38" s="514"/>
      <c r="AX38" s="514"/>
      <c r="AY38" s="514"/>
      <c r="AZ38" s="428">
        <f t="shared" si="4"/>
        <v>0</v>
      </c>
      <c r="BA38" s="510"/>
      <c r="BB38" s="467"/>
      <c r="BC38" s="515"/>
      <c r="BD38" s="515"/>
      <c r="BE38" s="515"/>
      <c r="BF38" s="515"/>
      <c r="BG38" s="515"/>
      <c r="BH38" s="515"/>
      <c r="BI38" s="515"/>
      <c r="BJ38" s="515"/>
      <c r="BK38" s="515"/>
      <c r="BL38" s="515"/>
      <c r="BM38" s="515"/>
      <c r="BN38" s="470"/>
      <c r="BO38" s="428"/>
      <c r="BP38" s="467"/>
      <c r="BQ38" s="484"/>
      <c r="BR38" s="484"/>
      <c r="BS38" s="477"/>
      <c r="BT38" s="477"/>
      <c r="BU38" s="477"/>
      <c r="BV38" s="484"/>
      <c r="BW38" s="484"/>
    </row>
    <row r="39" spans="1:75" s="531" customFormat="1" ht="40.799999999999997" hidden="1" x14ac:dyDescent="0.3">
      <c r="A39" s="428">
        <f t="shared" si="2"/>
        <v>30</v>
      </c>
      <c r="B39" s="473" t="s">
        <v>2565</v>
      </c>
      <c r="C39" s="474" t="s">
        <v>2566</v>
      </c>
      <c r="D39" s="475" t="s">
        <v>2567</v>
      </c>
      <c r="E39" s="474" t="s">
        <v>2554</v>
      </c>
      <c r="F39" s="476"/>
      <c r="G39" s="477"/>
      <c r="H39" s="477" t="s">
        <v>364</v>
      </c>
      <c r="I39" s="477" t="s">
        <v>364</v>
      </c>
      <c r="J39" s="477" t="s">
        <v>364</v>
      </c>
      <c r="K39" s="477" t="s">
        <v>364</v>
      </c>
      <c r="L39" s="477"/>
      <c r="M39" s="478"/>
      <c r="N39" s="479">
        <v>10</v>
      </c>
      <c r="O39" s="479">
        <v>1</v>
      </c>
      <c r="P39" s="479">
        <v>3</v>
      </c>
      <c r="Q39" s="479">
        <v>3</v>
      </c>
      <c r="R39" s="428">
        <f t="shared" si="0"/>
        <v>70</v>
      </c>
      <c r="S39" s="428"/>
      <c r="T39" s="476" t="s">
        <v>2446</v>
      </c>
      <c r="U39" s="480" t="s">
        <v>2555</v>
      </c>
      <c r="V39" s="467"/>
      <c r="W39" s="467"/>
      <c r="X39" s="467">
        <v>2</v>
      </c>
      <c r="Y39" s="467">
        <v>1</v>
      </c>
      <c r="Z39" s="467">
        <v>1</v>
      </c>
      <c r="AA39" s="467">
        <v>1</v>
      </c>
      <c r="AB39" s="428">
        <f t="shared" si="1"/>
        <v>6</v>
      </c>
      <c r="AC39" s="470" t="s">
        <v>2568</v>
      </c>
      <c r="AD39" s="481" t="s">
        <v>2569</v>
      </c>
      <c r="AE39" s="428"/>
      <c r="AF39" s="428"/>
      <c r="AG39" s="428"/>
      <c r="AH39" s="428" t="s">
        <v>2478</v>
      </c>
      <c r="AI39" s="428"/>
      <c r="AJ39" s="428"/>
      <c r="AK39" s="428"/>
      <c r="AL39" s="428"/>
      <c r="AM39" s="428" t="s">
        <v>1352</v>
      </c>
      <c r="AN39" s="428"/>
      <c r="AO39" s="428"/>
      <c r="AP39" s="470" t="s">
        <v>2570</v>
      </c>
      <c r="AQ39" s="428"/>
      <c r="AR39" s="476" t="s">
        <v>2446</v>
      </c>
      <c r="AS39" s="482"/>
      <c r="AT39" s="481"/>
      <c r="AU39" s="481"/>
      <c r="AV39" s="428"/>
      <c r="AW39" s="428"/>
      <c r="AX39" s="428"/>
      <c r="AY39" s="428"/>
      <c r="AZ39" s="428">
        <f t="shared" si="4"/>
        <v>0</v>
      </c>
      <c r="BA39" s="483"/>
      <c r="BB39" s="481"/>
      <c r="BC39" s="428"/>
      <c r="BD39" s="428"/>
      <c r="BE39" s="428"/>
      <c r="BF39" s="428"/>
      <c r="BG39" s="428"/>
      <c r="BH39" s="428"/>
      <c r="BI39" s="428"/>
      <c r="BJ39" s="428"/>
      <c r="BK39" s="428"/>
      <c r="BL39" s="428"/>
      <c r="BM39" s="428"/>
      <c r="BN39" s="484"/>
      <c r="BO39" s="484"/>
      <c r="BP39" s="428"/>
      <c r="BQ39" s="484"/>
      <c r="BR39" s="484"/>
      <c r="BS39" s="477"/>
      <c r="BT39" s="477"/>
      <c r="BU39" s="477"/>
      <c r="BV39" s="485"/>
      <c r="BW39" s="484"/>
    </row>
    <row r="40" spans="1:75" s="531" customFormat="1" ht="61.2" hidden="1" x14ac:dyDescent="0.3">
      <c r="A40" s="428">
        <f t="shared" si="2"/>
        <v>31</v>
      </c>
      <c r="B40" s="473" t="s">
        <v>2565</v>
      </c>
      <c r="C40" s="474" t="s">
        <v>2566</v>
      </c>
      <c r="D40" s="475" t="s">
        <v>2567</v>
      </c>
      <c r="E40" s="474" t="s">
        <v>2571</v>
      </c>
      <c r="F40" s="476"/>
      <c r="G40" s="477"/>
      <c r="H40" s="477" t="s">
        <v>364</v>
      </c>
      <c r="I40" s="477" t="s">
        <v>364</v>
      </c>
      <c r="J40" s="477" t="s">
        <v>364</v>
      </c>
      <c r="K40" s="477" t="s">
        <v>364</v>
      </c>
      <c r="L40" s="477"/>
      <c r="M40" s="478"/>
      <c r="N40" s="479">
        <v>10</v>
      </c>
      <c r="O40" s="479">
        <v>2</v>
      </c>
      <c r="P40" s="479">
        <v>3</v>
      </c>
      <c r="Q40" s="479">
        <v>3</v>
      </c>
      <c r="R40" s="428">
        <f t="shared" si="0"/>
        <v>80</v>
      </c>
      <c r="S40" s="428"/>
      <c r="T40" s="476" t="s">
        <v>2446</v>
      </c>
      <c r="U40" s="480" t="s">
        <v>2572</v>
      </c>
      <c r="V40" s="467"/>
      <c r="W40" s="467"/>
      <c r="X40" s="467">
        <v>2</v>
      </c>
      <c r="Y40" s="467">
        <v>1</v>
      </c>
      <c r="Z40" s="467">
        <v>1</v>
      </c>
      <c r="AA40" s="467">
        <v>1</v>
      </c>
      <c r="AB40" s="428">
        <f t="shared" si="1"/>
        <v>6</v>
      </c>
      <c r="AC40" s="470" t="s">
        <v>2568</v>
      </c>
      <c r="AD40" s="481" t="s">
        <v>2569</v>
      </c>
      <c r="AE40" s="428"/>
      <c r="AF40" s="428"/>
      <c r="AG40" s="428"/>
      <c r="AH40" s="428" t="s">
        <v>2478</v>
      </c>
      <c r="AI40" s="428"/>
      <c r="AJ40" s="428"/>
      <c r="AK40" s="428"/>
      <c r="AL40" s="428"/>
      <c r="AM40" s="428" t="s">
        <v>1352</v>
      </c>
      <c r="AN40" s="428"/>
      <c r="AO40" s="428"/>
      <c r="AP40" s="470" t="s">
        <v>2570</v>
      </c>
      <c r="AQ40" s="428"/>
      <c r="AR40" s="476" t="s">
        <v>2446</v>
      </c>
      <c r="AS40" s="482"/>
      <c r="AT40" s="481"/>
      <c r="AU40" s="481"/>
      <c r="AV40" s="428"/>
      <c r="AW40" s="428"/>
      <c r="AX40" s="428"/>
      <c r="AY40" s="428"/>
      <c r="AZ40" s="428">
        <f t="shared" si="4"/>
        <v>0</v>
      </c>
      <c r="BA40" s="483"/>
      <c r="BB40" s="481"/>
      <c r="BC40" s="428"/>
      <c r="BD40" s="428"/>
      <c r="BE40" s="428"/>
      <c r="BF40" s="428"/>
      <c r="BG40" s="428"/>
      <c r="BH40" s="428"/>
      <c r="BI40" s="428"/>
      <c r="BJ40" s="428"/>
      <c r="BK40" s="428"/>
      <c r="BL40" s="428"/>
      <c r="BM40" s="428"/>
      <c r="BN40" s="484"/>
      <c r="BO40" s="484"/>
      <c r="BP40" s="428"/>
      <c r="BQ40" s="484"/>
      <c r="BR40" s="484"/>
      <c r="BS40" s="477"/>
      <c r="BT40" s="477"/>
      <c r="BU40" s="477"/>
      <c r="BV40" s="485"/>
      <c r="BW40" s="484"/>
    </row>
    <row r="41" spans="1:75" s="532" customFormat="1" ht="61.2" hidden="1" x14ac:dyDescent="0.3">
      <c r="A41" s="428">
        <f t="shared" si="2"/>
        <v>32</v>
      </c>
      <c r="B41" s="473" t="s">
        <v>2565</v>
      </c>
      <c r="C41" s="474" t="s">
        <v>2573</v>
      </c>
      <c r="D41" s="475" t="s">
        <v>2567</v>
      </c>
      <c r="E41" s="474" t="s">
        <v>2574</v>
      </c>
      <c r="F41" s="476"/>
      <c r="G41" s="477"/>
      <c r="H41" s="477" t="s">
        <v>364</v>
      </c>
      <c r="I41" s="477" t="s">
        <v>364</v>
      </c>
      <c r="J41" s="477" t="s">
        <v>364</v>
      </c>
      <c r="K41" s="477" t="s">
        <v>364</v>
      </c>
      <c r="L41" s="477"/>
      <c r="M41" s="478"/>
      <c r="N41" s="479">
        <v>6</v>
      </c>
      <c r="O41" s="479">
        <v>2</v>
      </c>
      <c r="P41" s="479">
        <v>3</v>
      </c>
      <c r="Q41" s="479">
        <v>3</v>
      </c>
      <c r="R41" s="428">
        <f t="shared" si="0"/>
        <v>48</v>
      </c>
      <c r="S41" s="428"/>
      <c r="T41" s="476" t="s">
        <v>2446</v>
      </c>
      <c r="U41" s="480" t="s">
        <v>2575</v>
      </c>
      <c r="V41" s="467"/>
      <c r="W41" s="467"/>
      <c r="X41" s="467">
        <v>2</v>
      </c>
      <c r="Y41" s="467">
        <v>1</v>
      </c>
      <c r="Z41" s="467">
        <v>1</v>
      </c>
      <c r="AA41" s="467">
        <v>1</v>
      </c>
      <c r="AB41" s="428">
        <f t="shared" si="1"/>
        <v>6</v>
      </c>
      <c r="AC41" s="470" t="s">
        <v>2568</v>
      </c>
      <c r="AD41" s="481" t="s">
        <v>2569</v>
      </c>
      <c r="AE41" s="428"/>
      <c r="AF41" s="428"/>
      <c r="AG41" s="428"/>
      <c r="AH41" s="428" t="s">
        <v>2478</v>
      </c>
      <c r="AI41" s="428"/>
      <c r="AJ41" s="428"/>
      <c r="AK41" s="428"/>
      <c r="AL41" s="428"/>
      <c r="AM41" s="428" t="s">
        <v>1352</v>
      </c>
      <c r="AN41" s="428"/>
      <c r="AO41" s="428"/>
      <c r="AP41" s="470" t="s">
        <v>2570</v>
      </c>
      <c r="AQ41" s="428"/>
      <c r="AR41" s="476" t="s">
        <v>2446</v>
      </c>
      <c r="AS41" s="482"/>
      <c r="AT41" s="481"/>
      <c r="AU41" s="481"/>
      <c r="AV41" s="428"/>
      <c r="AW41" s="428"/>
      <c r="AX41" s="428"/>
      <c r="AY41" s="428"/>
      <c r="AZ41" s="428">
        <f t="shared" si="4"/>
        <v>0</v>
      </c>
      <c r="BA41" s="483"/>
      <c r="BB41" s="481"/>
      <c r="BC41" s="428"/>
      <c r="BD41" s="428"/>
      <c r="BE41" s="428"/>
      <c r="BF41" s="428"/>
      <c r="BG41" s="428"/>
      <c r="BH41" s="428"/>
      <c r="BI41" s="428"/>
      <c r="BJ41" s="428"/>
      <c r="BK41" s="428"/>
      <c r="BL41" s="428"/>
      <c r="BM41" s="428"/>
      <c r="BN41" s="484"/>
      <c r="BO41" s="484"/>
      <c r="BP41" s="428"/>
      <c r="BQ41" s="484"/>
      <c r="BR41" s="484"/>
      <c r="BS41" s="477"/>
      <c r="BT41" s="477"/>
      <c r="BU41" s="477"/>
      <c r="BV41" s="484"/>
      <c r="BW41" s="484"/>
    </row>
    <row r="42" spans="1:75" s="532" customFormat="1" ht="132" hidden="1" customHeight="1" x14ac:dyDescent="0.3">
      <c r="A42" s="428">
        <f t="shared" si="2"/>
        <v>33</v>
      </c>
      <c r="B42" s="473" t="s">
        <v>2565</v>
      </c>
      <c r="C42" s="474" t="s">
        <v>2566</v>
      </c>
      <c r="D42" s="475" t="s">
        <v>2567</v>
      </c>
      <c r="E42" s="474" t="s">
        <v>2576</v>
      </c>
      <c r="F42" s="476"/>
      <c r="G42" s="477"/>
      <c r="H42" s="477" t="s">
        <v>364</v>
      </c>
      <c r="I42" s="477" t="s">
        <v>364</v>
      </c>
      <c r="J42" s="477" t="s">
        <v>364</v>
      </c>
      <c r="K42" s="477" t="s">
        <v>364</v>
      </c>
      <c r="L42" s="477"/>
      <c r="M42" s="478"/>
      <c r="N42" s="479">
        <v>8</v>
      </c>
      <c r="O42" s="479">
        <v>2</v>
      </c>
      <c r="P42" s="479">
        <v>3</v>
      </c>
      <c r="Q42" s="479">
        <v>3</v>
      </c>
      <c r="R42" s="428">
        <f t="shared" si="0"/>
        <v>64</v>
      </c>
      <c r="S42" s="428"/>
      <c r="T42" s="476" t="s">
        <v>2446</v>
      </c>
      <c r="U42" s="480" t="s">
        <v>2577</v>
      </c>
      <c r="V42" s="467"/>
      <c r="W42" s="467"/>
      <c r="X42" s="467">
        <v>8</v>
      </c>
      <c r="Y42" s="467">
        <v>1</v>
      </c>
      <c r="Z42" s="467">
        <v>1</v>
      </c>
      <c r="AA42" s="467">
        <v>1</v>
      </c>
      <c r="AB42" s="428">
        <f t="shared" si="1"/>
        <v>24</v>
      </c>
      <c r="AC42" s="470" t="s">
        <v>2568</v>
      </c>
      <c r="AD42" s="481" t="s">
        <v>2569</v>
      </c>
      <c r="AE42" s="428"/>
      <c r="AF42" s="428"/>
      <c r="AG42" s="428"/>
      <c r="AH42" s="428" t="s">
        <v>2478</v>
      </c>
      <c r="AI42" s="428"/>
      <c r="AJ42" s="428"/>
      <c r="AK42" s="428"/>
      <c r="AL42" s="428"/>
      <c r="AM42" s="428" t="s">
        <v>1352</v>
      </c>
      <c r="AN42" s="428"/>
      <c r="AO42" s="428"/>
      <c r="AP42" s="470" t="s">
        <v>2570</v>
      </c>
      <c r="AQ42" s="428"/>
      <c r="AR42" s="476" t="s">
        <v>2446</v>
      </c>
      <c r="AS42" s="482"/>
      <c r="AT42" s="481"/>
      <c r="AU42" s="481"/>
      <c r="AV42" s="428"/>
      <c r="AW42" s="428"/>
      <c r="AX42" s="428"/>
      <c r="AY42" s="428"/>
      <c r="AZ42" s="428">
        <f t="shared" si="4"/>
        <v>0</v>
      </c>
      <c r="BA42" s="483"/>
      <c r="BB42" s="481"/>
      <c r="BC42" s="428"/>
      <c r="BD42" s="428"/>
      <c r="BE42" s="428"/>
      <c r="BF42" s="428"/>
      <c r="BG42" s="428"/>
      <c r="BH42" s="428"/>
      <c r="BI42" s="428"/>
      <c r="BJ42" s="428"/>
      <c r="BK42" s="428"/>
      <c r="BL42" s="428"/>
      <c r="BM42" s="428"/>
      <c r="BN42" s="484"/>
      <c r="BO42" s="484"/>
      <c r="BP42" s="428"/>
      <c r="BQ42" s="484"/>
      <c r="BR42" s="484"/>
      <c r="BS42" s="477"/>
      <c r="BT42" s="477"/>
      <c r="BU42" s="477"/>
      <c r="BV42" s="485"/>
      <c r="BW42" s="484"/>
    </row>
    <row r="43" spans="1:75" s="537" customFormat="1" ht="51" hidden="1" x14ac:dyDescent="0.3">
      <c r="A43" s="533">
        <f>A42+1</f>
        <v>34</v>
      </c>
      <c r="B43" s="447" t="s">
        <v>2578</v>
      </c>
      <c r="C43" s="448" t="s">
        <v>2579</v>
      </c>
      <c r="D43" s="448" t="s">
        <v>2580</v>
      </c>
      <c r="E43" s="448" t="s">
        <v>2581</v>
      </c>
      <c r="F43" s="456"/>
      <c r="G43" s="452"/>
      <c r="H43" s="452" t="s">
        <v>364</v>
      </c>
      <c r="I43" s="452" t="s">
        <v>364</v>
      </c>
      <c r="J43" s="452" t="s">
        <v>364</v>
      </c>
      <c r="K43" s="452" t="s">
        <v>364</v>
      </c>
      <c r="L43" s="452"/>
      <c r="M43" s="478"/>
      <c r="N43" s="456">
        <v>10</v>
      </c>
      <c r="O43" s="456">
        <v>2</v>
      </c>
      <c r="P43" s="456">
        <v>3</v>
      </c>
      <c r="Q43" s="456">
        <v>3</v>
      </c>
      <c r="R43" s="452">
        <f t="shared" si="0"/>
        <v>80</v>
      </c>
      <c r="S43" s="452"/>
      <c r="T43" s="456" t="s">
        <v>2446</v>
      </c>
      <c r="U43" s="534" t="s">
        <v>2582</v>
      </c>
      <c r="V43" s="456"/>
      <c r="W43" s="456"/>
      <c r="X43" s="535">
        <v>1</v>
      </c>
      <c r="Y43" s="535">
        <v>1</v>
      </c>
      <c r="Z43" s="535">
        <v>1</v>
      </c>
      <c r="AA43" s="535">
        <v>1</v>
      </c>
      <c r="AB43" s="452">
        <f t="shared" si="1"/>
        <v>3</v>
      </c>
      <c r="AC43" s="448" t="s">
        <v>2583</v>
      </c>
      <c r="AD43" s="452" t="s">
        <v>2569</v>
      </c>
      <c r="AE43" s="452"/>
      <c r="AF43" s="452"/>
      <c r="AG43" s="452"/>
      <c r="AH43" s="452" t="s">
        <v>2478</v>
      </c>
      <c r="AI43" s="452"/>
      <c r="AJ43" s="452"/>
      <c r="AK43" s="452" t="s">
        <v>2260</v>
      </c>
      <c r="AL43" s="452" t="s">
        <v>2584</v>
      </c>
      <c r="AM43" s="452"/>
      <c r="AN43" s="452"/>
      <c r="AO43" s="452"/>
      <c r="AP43" s="448" t="s">
        <v>2585</v>
      </c>
      <c r="AQ43" s="452"/>
      <c r="AR43" s="456" t="s">
        <v>2446</v>
      </c>
      <c r="AS43" s="536"/>
      <c r="AT43" s="452"/>
      <c r="AU43" s="452"/>
      <c r="AV43" s="452"/>
      <c r="AW43" s="452"/>
      <c r="AX43" s="452"/>
      <c r="AY43" s="452"/>
      <c r="AZ43" s="452">
        <f t="shared" si="4"/>
        <v>0</v>
      </c>
      <c r="BA43" s="448"/>
      <c r="BB43" s="452"/>
      <c r="BC43" s="452"/>
      <c r="BD43" s="452"/>
      <c r="BE43" s="452"/>
      <c r="BF43" s="452"/>
      <c r="BG43" s="452"/>
      <c r="BH43" s="452"/>
      <c r="BI43" s="452"/>
      <c r="BJ43" s="452"/>
      <c r="BK43" s="452"/>
      <c r="BL43" s="452"/>
      <c r="BM43" s="452"/>
      <c r="BN43" s="536"/>
      <c r="BO43" s="536"/>
      <c r="BP43" s="452"/>
      <c r="BQ43" s="536"/>
      <c r="BR43" s="536"/>
      <c r="BS43" s="452"/>
      <c r="BT43" s="452"/>
      <c r="BU43" s="452"/>
      <c r="BV43" s="536"/>
      <c r="BW43" s="536"/>
    </row>
    <row r="44" spans="1:75" s="537" customFormat="1" ht="30.6" hidden="1" x14ac:dyDescent="0.3">
      <c r="A44" s="428">
        <f t="shared" ref="A44:A107" si="5">A43+1</f>
        <v>35</v>
      </c>
      <c r="B44" s="473" t="s">
        <v>2323</v>
      </c>
      <c r="C44" s="484" t="s">
        <v>2586</v>
      </c>
      <c r="D44" s="533" t="s">
        <v>2587</v>
      </c>
      <c r="E44" s="484" t="s">
        <v>2588</v>
      </c>
      <c r="F44" s="476" t="s">
        <v>364</v>
      </c>
      <c r="G44" s="477"/>
      <c r="H44" s="477" t="s">
        <v>364</v>
      </c>
      <c r="I44" s="477"/>
      <c r="J44" s="477" t="s">
        <v>364</v>
      </c>
      <c r="K44" s="477" t="s">
        <v>364</v>
      </c>
      <c r="L44" s="477"/>
      <c r="M44" s="478"/>
      <c r="N44" s="479">
        <v>6</v>
      </c>
      <c r="O44" s="479">
        <v>2</v>
      </c>
      <c r="P44" s="479">
        <v>3</v>
      </c>
      <c r="Q44" s="479">
        <v>1</v>
      </c>
      <c r="R44" s="428">
        <f t="shared" si="0"/>
        <v>36</v>
      </c>
      <c r="S44" s="428"/>
      <c r="T44" s="464" t="s">
        <v>2446</v>
      </c>
      <c r="U44" s="538" t="s">
        <v>2589</v>
      </c>
      <c r="V44" s="467"/>
      <c r="W44" s="467"/>
      <c r="X44" s="467">
        <v>3</v>
      </c>
      <c r="Y44" s="467">
        <v>1</v>
      </c>
      <c r="Z44" s="467">
        <v>1</v>
      </c>
      <c r="AA44" s="467">
        <v>2</v>
      </c>
      <c r="AB44" s="428">
        <f t="shared" si="1"/>
        <v>12</v>
      </c>
      <c r="AC44" s="483" t="s">
        <v>2590</v>
      </c>
      <c r="AD44" s="481" t="s">
        <v>2569</v>
      </c>
      <c r="AE44" s="428"/>
      <c r="AF44" s="428"/>
      <c r="AG44" s="428"/>
      <c r="AH44" s="428"/>
      <c r="AI44" s="428"/>
      <c r="AJ44" s="428"/>
      <c r="AK44" s="428" t="s">
        <v>364</v>
      </c>
      <c r="AL44" s="428"/>
      <c r="AM44" s="428"/>
      <c r="AN44" s="428"/>
      <c r="AO44" s="428"/>
      <c r="AP44" s="470"/>
      <c r="AQ44" s="428"/>
      <c r="AR44" s="467" t="s">
        <v>2448</v>
      </c>
      <c r="AS44" s="533"/>
      <c r="AT44" s="481"/>
      <c r="AU44" s="481"/>
      <c r="AV44" s="428"/>
      <c r="AW44" s="428"/>
      <c r="AX44" s="428"/>
      <c r="AY44" s="428"/>
      <c r="AZ44" s="428">
        <f t="shared" si="4"/>
        <v>0</v>
      </c>
      <c r="BA44" s="483"/>
      <c r="BB44" s="481"/>
      <c r="BC44" s="428"/>
      <c r="BD44" s="428"/>
      <c r="BE44" s="428"/>
      <c r="BF44" s="428"/>
      <c r="BG44" s="428"/>
      <c r="BH44" s="428"/>
      <c r="BI44" s="428"/>
      <c r="BJ44" s="428"/>
      <c r="BK44" s="428"/>
      <c r="BL44" s="428"/>
      <c r="BM44" s="428"/>
      <c r="BN44" s="484"/>
      <c r="BO44" s="484"/>
      <c r="BP44" s="467"/>
      <c r="BQ44" s="484"/>
      <c r="BR44" s="484"/>
      <c r="BS44" s="477"/>
      <c r="BT44" s="477"/>
      <c r="BU44" s="477"/>
      <c r="BV44" s="485"/>
      <c r="BW44" s="484"/>
    </row>
    <row r="45" spans="1:75" s="532" customFormat="1" ht="26.4" hidden="1" x14ac:dyDescent="0.3">
      <c r="A45" s="492">
        <f t="shared" si="5"/>
        <v>36</v>
      </c>
      <c r="B45" s="493" t="s">
        <v>2323</v>
      </c>
      <c r="C45" s="494" t="s">
        <v>2464</v>
      </c>
      <c r="D45" s="495" t="s">
        <v>2591</v>
      </c>
      <c r="E45" s="496" t="s">
        <v>2592</v>
      </c>
      <c r="F45" s="497"/>
      <c r="G45" s="498"/>
      <c r="H45" s="477" t="s">
        <v>364</v>
      </c>
      <c r="I45" s="477" t="s">
        <v>364</v>
      </c>
      <c r="J45" s="477" t="s">
        <v>364</v>
      </c>
      <c r="K45" s="477" t="s">
        <v>364</v>
      </c>
      <c r="L45" s="498" t="s">
        <v>364</v>
      </c>
      <c r="M45" s="478"/>
      <c r="N45" s="499">
        <v>4</v>
      </c>
      <c r="O45" s="500"/>
      <c r="P45" s="499">
        <v>3</v>
      </c>
      <c r="Q45" s="499">
        <v>2</v>
      </c>
      <c r="R45" s="492">
        <f t="shared" si="0"/>
        <v>20</v>
      </c>
      <c r="S45" s="492"/>
      <c r="T45" s="501" t="s">
        <v>2367</v>
      </c>
      <c r="U45" s="539" t="s">
        <v>847</v>
      </c>
      <c r="V45" s="501"/>
      <c r="W45" s="501"/>
      <c r="X45" s="501">
        <v>6</v>
      </c>
      <c r="Y45" s="500"/>
      <c r="Z45" s="501">
        <v>1</v>
      </c>
      <c r="AA45" s="501">
        <v>2</v>
      </c>
      <c r="AB45" s="492">
        <f t="shared" si="1"/>
        <v>18</v>
      </c>
      <c r="AC45" s="506"/>
      <c r="AD45" s="504"/>
      <c r="AE45" s="492"/>
      <c r="AF45" s="492"/>
      <c r="AG45" s="492"/>
      <c r="AH45" s="492"/>
      <c r="AI45" s="492"/>
      <c r="AJ45" s="492"/>
      <c r="AK45" s="492"/>
      <c r="AL45" s="492"/>
      <c r="AM45" s="492"/>
      <c r="AN45" s="492"/>
      <c r="AO45" s="492"/>
      <c r="AP45" s="503"/>
      <c r="AQ45" s="492"/>
      <c r="AR45" s="501"/>
      <c r="AS45" s="540"/>
      <c r="AT45" s="504"/>
      <c r="AU45" s="504"/>
      <c r="AV45" s="492"/>
      <c r="AW45" s="492"/>
      <c r="AX45" s="492"/>
      <c r="AY45" s="492"/>
      <c r="AZ45" s="492">
        <f t="shared" si="4"/>
        <v>0</v>
      </c>
      <c r="BA45" s="506"/>
      <c r="BB45" s="504"/>
      <c r="BC45" s="492"/>
      <c r="BD45" s="492"/>
      <c r="BE45" s="492"/>
      <c r="BF45" s="492"/>
      <c r="BG45" s="492"/>
      <c r="BH45" s="492"/>
      <c r="BI45" s="492"/>
      <c r="BJ45" s="492"/>
      <c r="BK45" s="492"/>
      <c r="BL45" s="492"/>
      <c r="BM45" s="492"/>
      <c r="BN45" s="507"/>
      <c r="BO45" s="507"/>
      <c r="BP45" s="501"/>
      <c r="BQ45" s="507"/>
      <c r="BR45" s="507"/>
      <c r="BS45" s="498"/>
      <c r="BT45" s="498"/>
      <c r="BU45" s="498"/>
      <c r="BV45" s="541"/>
      <c r="BW45" s="507"/>
    </row>
    <row r="46" spans="1:75" s="537" customFormat="1" ht="61.2" x14ac:dyDescent="0.3">
      <c r="A46" s="428">
        <f t="shared" si="5"/>
        <v>37</v>
      </c>
      <c r="B46" s="508" t="s">
        <v>2323</v>
      </c>
      <c r="C46" s="486" t="s">
        <v>2593</v>
      </c>
      <c r="D46" s="533" t="s">
        <v>2587</v>
      </c>
      <c r="E46" s="484" t="s">
        <v>2588</v>
      </c>
      <c r="F46" s="511"/>
      <c r="G46" s="477"/>
      <c r="H46" s="477"/>
      <c r="I46" s="477"/>
      <c r="J46" s="477" t="s">
        <v>364</v>
      </c>
      <c r="K46" s="477" t="s">
        <v>364</v>
      </c>
      <c r="L46" s="477"/>
      <c r="M46" s="478"/>
      <c r="N46" s="467">
        <v>6</v>
      </c>
      <c r="O46" s="467">
        <v>2</v>
      </c>
      <c r="P46" s="467">
        <v>3</v>
      </c>
      <c r="Q46" s="467">
        <v>1</v>
      </c>
      <c r="R46" s="428">
        <f t="shared" si="0"/>
        <v>36</v>
      </c>
      <c r="S46" s="428"/>
      <c r="T46" s="467" t="s">
        <v>2482</v>
      </c>
      <c r="U46" s="470" t="s">
        <v>2594</v>
      </c>
      <c r="V46" s="514"/>
      <c r="W46" s="514"/>
      <c r="X46" s="514">
        <v>3</v>
      </c>
      <c r="Y46" s="514">
        <v>1</v>
      </c>
      <c r="Z46" s="514">
        <v>1</v>
      </c>
      <c r="AA46" s="514">
        <v>2</v>
      </c>
      <c r="AB46" s="428">
        <f t="shared" si="1"/>
        <v>12</v>
      </c>
      <c r="AC46" s="510" t="s">
        <v>2287</v>
      </c>
      <c r="AD46" s="467" t="s">
        <v>364</v>
      </c>
      <c r="AE46" s="515"/>
      <c r="AF46" s="515"/>
      <c r="AG46" s="515"/>
      <c r="AH46" s="515"/>
      <c r="AI46" s="515"/>
      <c r="AJ46" s="515"/>
      <c r="AK46" s="515"/>
      <c r="AL46" s="515"/>
      <c r="AM46" s="515"/>
      <c r="AN46" s="515"/>
      <c r="AO46" s="515"/>
      <c r="AP46" s="470"/>
      <c r="AQ46" s="428"/>
      <c r="AR46" s="467" t="s">
        <v>2484</v>
      </c>
      <c r="AS46" s="470" t="s">
        <v>2595</v>
      </c>
      <c r="AT46" s="514"/>
      <c r="AU46" s="514"/>
      <c r="AV46" s="514">
        <v>2</v>
      </c>
      <c r="AW46" s="514">
        <v>1</v>
      </c>
      <c r="AX46" s="514">
        <v>1</v>
      </c>
      <c r="AY46" s="514">
        <v>1</v>
      </c>
      <c r="AZ46" s="428">
        <f t="shared" si="4"/>
        <v>6</v>
      </c>
      <c r="BA46" s="510" t="s">
        <v>2596</v>
      </c>
      <c r="BB46" s="467" t="s">
        <v>364</v>
      </c>
      <c r="BC46" s="515"/>
      <c r="BD46" s="515"/>
      <c r="BE46" s="515"/>
      <c r="BF46" s="515" t="s">
        <v>364</v>
      </c>
      <c r="BG46" s="515"/>
      <c r="BH46" s="515"/>
      <c r="BI46" s="515"/>
      <c r="BJ46" s="515"/>
      <c r="BK46" s="515"/>
      <c r="BL46" s="515"/>
      <c r="BM46" s="515"/>
      <c r="BN46" s="470" t="s">
        <v>2597</v>
      </c>
      <c r="BO46" s="428"/>
      <c r="BP46" s="467" t="s">
        <v>2488</v>
      </c>
      <c r="BQ46" s="484"/>
      <c r="BR46" s="484"/>
      <c r="BS46" s="477"/>
      <c r="BT46" s="477"/>
      <c r="BU46" s="477"/>
      <c r="BV46" s="484"/>
      <c r="BW46" s="484"/>
    </row>
    <row r="47" spans="1:75" s="542" customFormat="1" ht="30.6" x14ac:dyDescent="0.3">
      <c r="A47" s="428">
        <f t="shared" si="5"/>
        <v>38</v>
      </c>
      <c r="B47" s="508" t="s">
        <v>2306</v>
      </c>
      <c r="C47" s="486" t="s">
        <v>2593</v>
      </c>
      <c r="D47" s="513" t="s">
        <v>2598</v>
      </c>
      <c r="E47" s="486" t="s">
        <v>2599</v>
      </c>
      <c r="F47" s="511"/>
      <c r="G47" s="477"/>
      <c r="H47" s="477" t="s">
        <v>364</v>
      </c>
      <c r="I47" s="477"/>
      <c r="J47" s="477" t="s">
        <v>364</v>
      </c>
      <c r="K47" s="477" t="s">
        <v>364</v>
      </c>
      <c r="L47" s="477" t="s">
        <v>364</v>
      </c>
      <c r="M47" s="478"/>
      <c r="N47" s="467">
        <v>7</v>
      </c>
      <c r="O47" s="467">
        <v>1</v>
      </c>
      <c r="P47" s="467">
        <v>3</v>
      </c>
      <c r="Q47" s="467">
        <v>2</v>
      </c>
      <c r="R47" s="428">
        <f t="shared" si="0"/>
        <v>42</v>
      </c>
      <c r="S47" s="428"/>
      <c r="T47" s="467" t="s">
        <v>2482</v>
      </c>
      <c r="U47" s="470" t="s">
        <v>2600</v>
      </c>
      <c r="V47" s="514"/>
      <c r="W47" s="514"/>
      <c r="X47" s="514">
        <v>5</v>
      </c>
      <c r="Y47" s="514">
        <v>1</v>
      </c>
      <c r="Z47" s="514">
        <v>1</v>
      </c>
      <c r="AA47" s="514">
        <v>2</v>
      </c>
      <c r="AB47" s="428">
        <f t="shared" si="1"/>
        <v>20</v>
      </c>
      <c r="AC47" s="510" t="s">
        <v>2287</v>
      </c>
      <c r="AD47" s="467" t="s">
        <v>364</v>
      </c>
      <c r="AE47" s="515"/>
      <c r="AF47" s="515"/>
      <c r="AG47" s="515"/>
      <c r="AH47" s="515"/>
      <c r="AI47" s="515"/>
      <c r="AJ47" s="515"/>
      <c r="AK47" s="515" t="s">
        <v>364</v>
      </c>
      <c r="AL47" s="515"/>
      <c r="AM47" s="515"/>
      <c r="AN47" s="515"/>
      <c r="AO47" s="515"/>
      <c r="AP47" s="470"/>
      <c r="AQ47" s="428"/>
      <c r="AR47" s="467"/>
      <c r="AS47" s="470"/>
      <c r="AT47" s="514"/>
      <c r="AU47" s="514"/>
      <c r="AV47" s="514"/>
      <c r="AW47" s="514"/>
      <c r="AX47" s="514"/>
      <c r="AY47" s="514"/>
      <c r="AZ47" s="428"/>
      <c r="BA47" s="510" t="s">
        <v>2596</v>
      </c>
      <c r="BB47" s="467" t="s">
        <v>364</v>
      </c>
      <c r="BC47" s="515"/>
      <c r="BD47" s="515"/>
      <c r="BE47" s="515"/>
      <c r="BF47" s="515"/>
      <c r="BG47" s="515"/>
      <c r="BH47" s="515"/>
      <c r="BI47" s="515" t="s">
        <v>364</v>
      </c>
      <c r="BJ47" s="515"/>
      <c r="BK47" s="515"/>
      <c r="BL47" s="515"/>
      <c r="BM47" s="515"/>
      <c r="BN47" s="470"/>
      <c r="BO47" s="428"/>
      <c r="BP47" s="467" t="s">
        <v>2494</v>
      </c>
      <c r="BQ47" s="484"/>
      <c r="BR47" s="484"/>
      <c r="BS47" s="477"/>
      <c r="BT47" s="477"/>
      <c r="BU47" s="477"/>
      <c r="BV47" s="484"/>
      <c r="BW47" s="484"/>
    </row>
    <row r="48" spans="1:75" s="543" customFormat="1" ht="81.599999999999994" hidden="1" x14ac:dyDescent="0.3">
      <c r="A48" s="428">
        <f t="shared" si="5"/>
        <v>39</v>
      </c>
      <c r="B48" s="508" t="s">
        <v>2306</v>
      </c>
      <c r="C48" s="486" t="s">
        <v>2601</v>
      </c>
      <c r="D48" s="513" t="s">
        <v>2602</v>
      </c>
      <c r="E48" s="486" t="s">
        <v>2603</v>
      </c>
      <c r="F48" s="511" t="s">
        <v>364</v>
      </c>
      <c r="G48" s="477"/>
      <c r="H48" s="477" t="s">
        <v>364</v>
      </c>
      <c r="I48" s="477" t="s">
        <v>364</v>
      </c>
      <c r="J48" s="477" t="s">
        <v>364</v>
      </c>
      <c r="K48" s="477" t="s">
        <v>364</v>
      </c>
      <c r="L48" s="477" t="s">
        <v>364</v>
      </c>
      <c r="M48" s="478"/>
      <c r="N48" s="467">
        <v>5</v>
      </c>
      <c r="O48" s="467">
        <v>1</v>
      </c>
      <c r="P48" s="467">
        <v>3</v>
      </c>
      <c r="Q48" s="467">
        <v>2</v>
      </c>
      <c r="R48" s="428">
        <f t="shared" si="0"/>
        <v>30</v>
      </c>
      <c r="S48" s="428"/>
      <c r="T48" s="467" t="s">
        <v>2507</v>
      </c>
      <c r="U48" s="470" t="s">
        <v>2604</v>
      </c>
      <c r="V48" s="514"/>
      <c r="W48" s="514"/>
      <c r="X48" s="514">
        <v>1</v>
      </c>
      <c r="Y48" s="514">
        <v>1</v>
      </c>
      <c r="Z48" s="514">
        <v>1</v>
      </c>
      <c r="AA48" s="514">
        <v>1</v>
      </c>
      <c r="AB48" s="428">
        <f t="shared" si="1"/>
        <v>3</v>
      </c>
      <c r="AC48" s="530" t="s">
        <v>2605</v>
      </c>
      <c r="AD48" s="467"/>
      <c r="AE48" s="515"/>
      <c r="AF48" s="515"/>
      <c r="AG48" s="515"/>
      <c r="AH48" s="515"/>
      <c r="AI48" s="515"/>
      <c r="AJ48" s="515"/>
      <c r="AK48" s="515"/>
      <c r="AL48" s="515"/>
      <c r="AM48" s="515"/>
      <c r="AN48" s="515"/>
      <c r="AO48" s="515"/>
      <c r="AP48" s="470"/>
      <c r="AQ48" s="428"/>
      <c r="AR48" s="467"/>
      <c r="AS48" s="470"/>
      <c r="AT48" s="514"/>
      <c r="AU48" s="514"/>
      <c r="AV48" s="514"/>
      <c r="AW48" s="514"/>
      <c r="AX48" s="514"/>
      <c r="AY48" s="514"/>
      <c r="AZ48" s="428">
        <f t="shared" ref="AZ48:AZ74" si="6">AV48*(AW48+AX48+AY48)</f>
        <v>0</v>
      </c>
      <c r="BA48" s="510"/>
      <c r="BB48" s="467"/>
      <c r="BC48" s="515"/>
      <c r="BD48" s="515"/>
      <c r="BE48" s="515"/>
      <c r="BF48" s="515"/>
      <c r="BG48" s="515"/>
      <c r="BH48" s="515"/>
      <c r="BI48" s="515"/>
      <c r="BJ48" s="515"/>
      <c r="BK48" s="515"/>
      <c r="BL48" s="515"/>
      <c r="BM48" s="515"/>
      <c r="BN48" s="470"/>
      <c r="BO48" s="428"/>
      <c r="BP48" s="467"/>
      <c r="BQ48" s="484"/>
      <c r="BR48" s="484"/>
      <c r="BS48" s="477"/>
      <c r="BT48" s="477"/>
      <c r="BU48" s="477"/>
      <c r="BV48" s="484"/>
      <c r="BW48" s="484"/>
    </row>
    <row r="49" spans="1:16383" s="543" customFormat="1" ht="74.25" hidden="1" customHeight="1" x14ac:dyDescent="0.3">
      <c r="A49" s="428">
        <f t="shared" si="5"/>
        <v>40</v>
      </c>
      <c r="B49" s="508" t="s">
        <v>2306</v>
      </c>
      <c r="C49" s="486" t="s">
        <v>2606</v>
      </c>
      <c r="D49" s="513" t="s">
        <v>2602</v>
      </c>
      <c r="E49" s="486" t="s">
        <v>2607</v>
      </c>
      <c r="F49" s="511" t="s">
        <v>364</v>
      </c>
      <c r="G49" s="477"/>
      <c r="H49" s="477" t="s">
        <v>364</v>
      </c>
      <c r="I49" s="477"/>
      <c r="J49" s="477" t="s">
        <v>364</v>
      </c>
      <c r="K49" s="477" t="s">
        <v>364</v>
      </c>
      <c r="L49" s="477" t="s">
        <v>364</v>
      </c>
      <c r="M49" s="478"/>
      <c r="N49" s="467">
        <v>8</v>
      </c>
      <c r="O49" s="467">
        <v>1</v>
      </c>
      <c r="P49" s="467">
        <v>5</v>
      </c>
      <c r="Q49" s="467">
        <v>2</v>
      </c>
      <c r="R49" s="428">
        <f t="shared" si="0"/>
        <v>64</v>
      </c>
      <c r="S49" s="428"/>
      <c r="T49" s="467" t="s">
        <v>2518</v>
      </c>
      <c r="U49" s="470" t="s">
        <v>2608</v>
      </c>
      <c r="V49" s="514"/>
      <c r="W49" s="514"/>
      <c r="X49" s="514">
        <v>8</v>
      </c>
      <c r="Y49" s="514">
        <v>1</v>
      </c>
      <c r="Z49" s="514">
        <v>1</v>
      </c>
      <c r="AA49" s="514">
        <v>2</v>
      </c>
      <c r="AB49" s="428">
        <f t="shared" si="1"/>
        <v>32</v>
      </c>
      <c r="AC49" s="510"/>
      <c r="AD49" s="467" t="s">
        <v>364</v>
      </c>
      <c r="AE49" s="515"/>
      <c r="AF49" s="515"/>
      <c r="AG49" s="515"/>
      <c r="AH49" s="515" t="s">
        <v>364</v>
      </c>
      <c r="AI49" s="515"/>
      <c r="AJ49" s="515"/>
      <c r="AK49" s="515" t="s">
        <v>364</v>
      </c>
      <c r="AL49" s="515"/>
      <c r="AM49" s="515"/>
      <c r="AN49" s="515"/>
      <c r="AO49" s="515"/>
      <c r="AP49" s="470"/>
      <c r="AQ49" s="428"/>
      <c r="AR49" s="467"/>
      <c r="AS49" s="470"/>
      <c r="AT49" s="514"/>
      <c r="AU49" s="514"/>
      <c r="AV49" s="514"/>
      <c r="AW49" s="514"/>
      <c r="AX49" s="514"/>
      <c r="AY49" s="514"/>
      <c r="AZ49" s="428">
        <f t="shared" si="6"/>
        <v>0</v>
      </c>
      <c r="BA49" s="510"/>
      <c r="BB49" s="467"/>
      <c r="BC49" s="515"/>
      <c r="BD49" s="515"/>
      <c r="BE49" s="515"/>
      <c r="BF49" s="515"/>
      <c r="BG49" s="515"/>
      <c r="BH49" s="515"/>
      <c r="BI49" s="515"/>
      <c r="BJ49" s="515"/>
      <c r="BK49" s="515"/>
      <c r="BL49" s="515"/>
      <c r="BM49" s="515"/>
      <c r="BN49" s="470"/>
      <c r="BO49" s="428"/>
      <c r="BP49" s="467"/>
      <c r="BQ49" s="484"/>
      <c r="BR49" s="484"/>
      <c r="BS49" s="477"/>
      <c r="BT49" s="477"/>
      <c r="BU49" s="477"/>
      <c r="BV49" s="484"/>
      <c r="BW49" s="484"/>
    </row>
    <row r="50" spans="1:16383" s="543" customFormat="1" ht="40.799999999999997" hidden="1" x14ac:dyDescent="0.3">
      <c r="A50" s="428">
        <f t="shared" si="5"/>
        <v>41</v>
      </c>
      <c r="B50" s="508" t="s">
        <v>2306</v>
      </c>
      <c r="C50" s="486" t="s">
        <v>2609</v>
      </c>
      <c r="D50" s="513" t="s">
        <v>2610</v>
      </c>
      <c r="E50" s="486" t="s">
        <v>2611</v>
      </c>
      <c r="F50" s="511"/>
      <c r="G50" s="477"/>
      <c r="H50" s="477" t="s">
        <v>364</v>
      </c>
      <c r="I50" s="477"/>
      <c r="J50" s="477" t="s">
        <v>364</v>
      </c>
      <c r="K50" s="477" t="s">
        <v>364</v>
      </c>
      <c r="L50" s="477" t="s">
        <v>364</v>
      </c>
      <c r="M50" s="478"/>
      <c r="N50" s="467">
        <v>8</v>
      </c>
      <c r="O50" s="467">
        <v>2</v>
      </c>
      <c r="P50" s="467">
        <v>3</v>
      </c>
      <c r="Q50" s="467">
        <v>2</v>
      </c>
      <c r="R50" s="428">
        <f t="shared" si="0"/>
        <v>56</v>
      </c>
      <c r="S50" s="428"/>
      <c r="T50" s="467" t="s">
        <v>2502</v>
      </c>
      <c r="U50" s="470" t="s">
        <v>2612</v>
      </c>
      <c r="V50" s="514"/>
      <c r="W50" s="514"/>
      <c r="X50" s="514">
        <v>3</v>
      </c>
      <c r="Y50" s="514">
        <v>3</v>
      </c>
      <c r="Z50" s="514">
        <v>3</v>
      </c>
      <c r="AA50" s="514">
        <v>2</v>
      </c>
      <c r="AB50" s="428">
        <f t="shared" si="1"/>
        <v>24</v>
      </c>
      <c r="AC50" s="510"/>
      <c r="AD50" s="467"/>
      <c r="AE50" s="515"/>
      <c r="AF50" s="515"/>
      <c r="AG50" s="515"/>
      <c r="AH50" s="515"/>
      <c r="AI50" s="515"/>
      <c r="AJ50" s="515"/>
      <c r="AK50" s="515"/>
      <c r="AL50" s="515"/>
      <c r="AM50" s="515"/>
      <c r="AN50" s="515"/>
      <c r="AO50" s="515"/>
      <c r="AP50" s="470"/>
      <c r="AQ50" s="428"/>
      <c r="AR50" s="467"/>
      <c r="AS50" s="470"/>
      <c r="AT50" s="514"/>
      <c r="AU50" s="514"/>
      <c r="AV50" s="514"/>
      <c r="AW50" s="514"/>
      <c r="AX50" s="514"/>
      <c r="AY50" s="514"/>
      <c r="AZ50" s="428">
        <f t="shared" si="6"/>
        <v>0</v>
      </c>
      <c r="BA50" s="510"/>
      <c r="BB50" s="467"/>
      <c r="BC50" s="515"/>
      <c r="BD50" s="515"/>
      <c r="BE50" s="515"/>
      <c r="BF50" s="515"/>
      <c r="BG50" s="515"/>
      <c r="BH50" s="515"/>
      <c r="BI50" s="515"/>
      <c r="BJ50" s="515"/>
      <c r="BK50" s="515"/>
      <c r="BL50" s="515"/>
      <c r="BM50" s="515"/>
      <c r="BN50" s="470"/>
      <c r="BO50" s="428"/>
      <c r="BP50" s="467"/>
      <c r="BQ50" s="484"/>
      <c r="BR50" s="484"/>
      <c r="BS50" s="477"/>
      <c r="BT50" s="477"/>
      <c r="BU50" s="477"/>
      <c r="BV50" s="484"/>
      <c r="BW50" s="484"/>
    </row>
    <row r="51" spans="1:16383" s="543" customFormat="1" ht="81.599999999999994" x14ac:dyDescent="0.3">
      <c r="A51" s="428">
        <f t="shared" si="5"/>
        <v>42</v>
      </c>
      <c r="B51" s="508" t="s">
        <v>2613</v>
      </c>
      <c r="C51" s="486" t="s">
        <v>2614</v>
      </c>
      <c r="D51" s="513" t="s">
        <v>2615</v>
      </c>
      <c r="E51" s="486" t="s">
        <v>2616</v>
      </c>
      <c r="F51" s="511"/>
      <c r="G51" s="477"/>
      <c r="H51" s="477"/>
      <c r="I51" s="477" t="s">
        <v>364</v>
      </c>
      <c r="J51" s="477" t="s">
        <v>364</v>
      </c>
      <c r="K51" s="477" t="s">
        <v>364</v>
      </c>
      <c r="L51" s="477"/>
      <c r="M51" s="478"/>
      <c r="N51" s="467">
        <v>4</v>
      </c>
      <c r="O51" s="467">
        <v>1</v>
      </c>
      <c r="P51" s="467">
        <v>5</v>
      </c>
      <c r="Q51" s="467">
        <v>2</v>
      </c>
      <c r="R51" s="428">
        <f t="shared" si="0"/>
        <v>32</v>
      </c>
      <c r="S51" s="428"/>
      <c r="T51" s="467" t="s">
        <v>2482</v>
      </c>
      <c r="U51" s="470" t="s">
        <v>2617</v>
      </c>
      <c r="V51" s="514"/>
      <c r="W51" s="514"/>
      <c r="X51" s="514">
        <v>3</v>
      </c>
      <c r="Y51" s="514">
        <v>1</v>
      </c>
      <c r="Z51" s="514">
        <v>1</v>
      </c>
      <c r="AA51" s="514">
        <v>2</v>
      </c>
      <c r="AB51" s="428">
        <f t="shared" si="1"/>
        <v>12</v>
      </c>
      <c r="AC51" s="510" t="s">
        <v>2287</v>
      </c>
      <c r="AD51" s="467" t="s">
        <v>364</v>
      </c>
      <c r="AE51" s="515"/>
      <c r="AF51" s="515"/>
      <c r="AG51" s="515"/>
      <c r="AH51" s="515"/>
      <c r="AI51" s="515"/>
      <c r="AJ51" s="515"/>
      <c r="AK51" s="515"/>
      <c r="AL51" s="515"/>
      <c r="AM51" s="515"/>
      <c r="AN51" s="515"/>
      <c r="AO51" s="515"/>
      <c r="AP51" s="470"/>
      <c r="AQ51" s="428"/>
      <c r="AR51" s="467" t="s">
        <v>2484</v>
      </c>
      <c r="AS51" s="470" t="s">
        <v>2618</v>
      </c>
      <c r="AT51" s="514"/>
      <c r="AU51" s="514"/>
      <c r="AV51" s="514">
        <v>2</v>
      </c>
      <c r="AW51" s="514">
        <v>1</v>
      </c>
      <c r="AX51" s="514">
        <v>1</v>
      </c>
      <c r="AY51" s="514">
        <v>1</v>
      </c>
      <c r="AZ51" s="428">
        <f t="shared" si="6"/>
        <v>6</v>
      </c>
      <c r="BA51" s="510" t="s">
        <v>2619</v>
      </c>
      <c r="BB51" s="467" t="s">
        <v>364</v>
      </c>
      <c r="BC51" s="515"/>
      <c r="BD51" s="515"/>
      <c r="BE51" s="515"/>
      <c r="BF51" s="515" t="s">
        <v>364</v>
      </c>
      <c r="BG51" s="515"/>
      <c r="BH51" s="515"/>
      <c r="BI51" s="515"/>
      <c r="BJ51" s="515" t="s">
        <v>364</v>
      </c>
      <c r="BK51" s="515"/>
      <c r="BL51" s="515"/>
      <c r="BM51" s="515"/>
      <c r="BN51" s="470" t="s">
        <v>2620</v>
      </c>
      <c r="BO51" s="428"/>
      <c r="BP51" s="467" t="s">
        <v>2488</v>
      </c>
      <c r="BQ51" s="484"/>
      <c r="BR51" s="484"/>
      <c r="BS51" s="477"/>
      <c r="BT51" s="477"/>
      <c r="BU51" s="477"/>
      <c r="BV51" s="484"/>
      <c r="BW51" s="484"/>
    </row>
    <row r="52" spans="1:16383" s="543" customFormat="1" ht="112.2" hidden="1" x14ac:dyDescent="0.3">
      <c r="A52" s="428">
        <f t="shared" si="5"/>
        <v>43</v>
      </c>
      <c r="B52" s="473" t="s">
        <v>2621</v>
      </c>
      <c r="C52" s="474" t="s">
        <v>2566</v>
      </c>
      <c r="D52" s="475" t="s">
        <v>2622</v>
      </c>
      <c r="E52" s="474" t="s">
        <v>2623</v>
      </c>
      <c r="F52" s="476"/>
      <c r="G52" s="477"/>
      <c r="H52" s="477" t="s">
        <v>364</v>
      </c>
      <c r="I52" s="477" t="s">
        <v>364</v>
      </c>
      <c r="J52" s="477" t="s">
        <v>364</v>
      </c>
      <c r="K52" s="477" t="s">
        <v>364</v>
      </c>
      <c r="L52" s="477"/>
      <c r="M52" s="478"/>
      <c r="N52" s="479">
        <v>8</v>
      </c>
      <c r="O52" s="479">
        <v>1</v>
      </c>
      <c r="P52" s="479">
        <v>3</v>
      </c>
      <c r="Q52" s="479">
        <v>3</v>
      </c>
      <c r="R52" s="428">
        <f t="shared" si="0"/>
        <v>56</v>
      </c>
      <c r="S52" s="428"/>
      <c r="T52" s="476" t="s">
        <v>2446</v>
      </c>
      <c r="U52" s="480" t="s">
        <v>2624</v>
      </c>
      <c r="V52" s="467"/>
      <c r="W52" s="467"/>
      <c r="X52" s="467">
        <v>2</v>
      </c>
      <c r="Y52" s="467">
        <v>1</v>
      </c>
      <c r="Z52" s="467">
        <v>1</v>
      </c>
      <c r="AA52" s="467">
        <v>1</v>
      </c>
      <c r="AB52" s="428">
        <f t="shared" si="1"/>
        <v>6</v>
      </c>
      <c r="AC52" s="470"/>
      <c r="AD52" s="481" t="s">
        <v>2569</v>
      </c>
      <c r="AE52" s="428"/>
      <c r="AF52" s="428"/>
      <c r="AG52" s="428"/>
      <c r="AH52" s="428"/>
      <c r="AI52" s="428"/>
      <c r="AJ52" s="428"/>
      <c r="AK52" s="428"/>
      <c r="AL52" s="428"/>
      <c r="AM52" s="428" t="s">
        <v>1352</v>
      </c>
      <c r="AN52" s="428"/>
      <c r="AO52" s="428"/>
      <c r="AP52" s="470" t="s">
        <v>2570</v>
      </c>
      <c r="AQ52" s="428"/>
      <c r="AR52" s="476" t="s">
        <v>2446</v>
      </c>
      <c r="AS52" s="480"/>
      <c r="AT52" s="481"/>
      <c r="AU52" s="481"/>
      <c r="AV52" s="428"/>
      <c r="AW52" s="428"/>
      <c r="AX52" s="428"/>
      <c r="AY52" s="428"/>
      <c r="AZ52" s="428">
        <f t="shared" si="6"/>
        <v>0</v>
      </c>
      <c r="BA52" s="483"/>
      <c r="BB52" s="481"/>
      <c r="BC52" s="428"/>
      <c r="BD52" s="428"/>
      <c r="BE52" s="428"/>
      <c r="BF52" s="428"/>
      <c r="BG52" s="428"/>
      <c r="BH52" s="428"/>
      <c r="BI52" s="428"/>
      <c r="BJ52" s="428"/>
      <c r="BK52" s="428"/>
      <c r="BL52" s="428"/>
      <c r="BM52" s="428"/>
      <c r="BN52" s="484"/>
      <c r="BO52" s="484"/>
      <c r="BP52" s="428"/>
      <c r="BQ52" s="484"/>
      <c r="BR52" s="484"/>
      <c r="BS52" s="477"/>
      <c r="BT52" s="477"/>
      <c r="BU52" s="477"/>
      <c r="BV52" s="485"/>
      <c r="BW52" s="484"/>
    </row>
    <row r="53" spans="1:16383" s="543" customFormat="1" ht="58.5" hidden="1" customHeight="1" x14ac:dyDescent="0.3">
      <c r="A53" s="428">
        <f t="shared" si="5"/>
        <v>44</v>
      </c>
      <c r="B53" s="473" t="s">
        <v>2621</v>
      </c>
      <c r="C53" s="474" t="s">
        <v>2625</v>
      </c>
      <c r="D53" s="475" t="s">
        <v>2622</v>
      </c>
      <c r="E53" s="474" t="s">
        <v>2626</v>
      </c>
      <c r="F53" s="476"/>
      <c r="G53" s="477"/>
      <c r="H53" s="477" t="s">
        <v>364</v>
      </c>
      <c r="I53" s="477" t="s">
        <v>364</v>
      </c>
      <c r="J53" s="477" t="s">
        <v>364</v>
      </c>
      <c r="K53" s="477" t="s">
        <v>364</v>
      </c>
      <c r="L53" s="477"/>
      <c r="M53" s="478"/>
      <c r="N53" s="479">
        <v>8</v>
      </c>
      <c r="O53" s="479">
        <v>1</v>
      </c>
      <c r="P53" s="479">
        <v>3</v>
      </c>
      <c r="Q53" s="479">
        <v>3</v>
      </c>
      <c r="R53" s="428">
        <f t="shared" si="0"/>
        <v>56</v>
      </c>
      <c r="S53" s="428"/>
      <c r="T53" s="476" t="s">
        <v>2446</v>
      </c>
      <c r="U53" s="480" t="s">
        <v>2627</v>
      </c>
      <c r="V53" s="467"/>
      <c r="W53" s="467"/>
      <c r="X53" s="467">
        <v>2</v>
      </c>
      <c r="Y53" s="467">
        <v>1</v>
      </c>
      <c r="Z53" s="467">
        <v>1</v>
      </c>
      <c r="AA53" s="467">
        <v>1</v>
      </c>
      <c r="AB53" s="428">
        <f t="shared" si="1"/>
        <v>6</v>
      </c>
      <c r="AC53" s="470"/>
      <c r="AD53" s="481" t="s">
        <v>2569</v>
      </c>
      <c r="AE53" s="428"/>
      <c r="AF53" s="428"/>
      <c r="AG53" s="428"/>
      <c r="AH53" s="428"/>
      <c r="AI53" s="428"/>
      <c r="AJ53" s="428"/>
      <c r="AK53" s="428"/>
      <c r="AL53" s="428"/>
      <c r="AM53" s="428" t="s">
        <v>1352</v>
      </c>
      <c r="AN53" s="428"/>
      <c r="AO53" s="428"/>
      <c r="AP53" s="470" t="s">
        <v>2628</v>
      </c>
      <c r="AQ53" s="428"/>
      <c r="AR53" s="467" t="s">
        <v>2446</v>
      </c>
      <c r="AS53" s="480"/>
      <c r="AT53" s="481"/>
      <c r="AU53" s="481"/>
      <c r="AV53" s="428"/>
      <c r="AW53" s="428"/>
      <c r="AX53" s="428"/>
      <c r="AY53" s="428"/>
      <c r="AZ53" s="428">
        <f t="shared" si="6"/>
        <v>0</v>
      </c>
      <c r="BA53" s="483"/>
      <c r="BB53" s="481"/>
      <c r="BC53" s="428"/>
      <c r="BD53" s="428"/>
      <c r="BE53" s="428"/>
      <c r="BF53" s="428"/>
      <c r="BG53" s="428"/>
      <c r="BH53" s="428"/>
      <c r="BI53" s="428"/>
      <c r="BJ53" s="428"/>
      <c r="BK53" s="428"/>
      <c r="BL53" s="428"/>
      <c r="BM53" s="428"/>
      <c r="BN53" s="484"/>
      <c r="BO53" s="484"/>
      <c r="BP53" s="428"/>
      <c r="BQ53" s="484"/>
      <c r="BR53" s="484"/>
      <c r="BS53" s="477"/>
      <c r="BT53" s="477"/>
      <c r="BU53" s="477"/>
      <c r="BV53" s="485"/>
      <c r="BW53" s="484"/>
    </row>
    <row r="54" spans="1:16383" s="543" customFormat="1" ht="112.2" hidden="1" x14ac:dyDescent="0.3">
      <c r="A54" s="428">
        <f t="shared" si="5"/>
        <v>45</v>
      </c>
      <c r="B54" s="473" t="s">
        <v>2621</v>
      </c>
      <c r="C54" s="474" t="s">
        <v>2629</v>
      </c>
      <c r="D54" s="475" t="s">
        <v>2622</v>
      </c>
      <c r="E54" s="474" t="s">
        <v>2630</v>
      </c>
      <c r="F54" s="476"/>
      <c r="G54" s="477"/>
      <c r="H54" s="477" t="s">
        <v>364</v>
      </c>
      <c r="I54" s="477" t="s">
        <v>364</v>
      </c>
      <c r="J54" s="477" t="s">
        <v>364</v>
      </c>
      <c r="K54" s="477" t="s">
        <v>364</v>
      </c>
      <c r="L54" s="477"/>
      <c r="M54" s="478"/>
      <c r="N54" s="479">
        <v>8</v>
      </c>
      <c r="O54" s="479">
        <v>1</v>
      </c>
      <c r="P54" s="479">
        <v>3</v>
      </c>
      <c r="Q54" s="479">
        <v>3</v>
      </c>
      <c r="R54" s="428">
        <f t="shared" si="0"/>
        <v>56</v>
      </c>
      <c r="S54" s="428"/>
      <c r="T54" s="476" t="s">
        <v>2446</v>
      </c>
      <c r="U54" s="480" t="s">
        <v>2631</v>
      </c>
      <c r="V54" s="467"/>
      <c r="W54" s="467"/>
      <c r="X54" s="467">
        <v>2</v>
      </c>
      <c r="Y54" s="467">
        <v>1</v>
      </c>
      <c r="Z54" s="467">
        <v>1</v>
      </c>
      <c r="AA54" s="467">
        <v>1</v>
      </c>
      <c r="AB54" s="428">
        <f t="shared" si="1"/>
        <v>6</v>
      </c>
      <c r="AC54" s="470"/>
      <c r="AD54" s="481" t="s">
        <v>2569</v>
      </c>
      <c r="AE54" s="428"/>
      <c r="AF54" s="428"/>
      <c r="AG54" s="428"/>
      <c r="AH54" s="428"/>
      <c r="AI54" s="428"/>
      <c r="AJ54" s="428"/>
      <c r="AK54" s="428"/>
      <c r="AL54" s="428"/>
      <c r="AM54" s="428" t="s">
        <v>1352</v>
      </c>
      <c r="AN54" s="428"/>
      <c r="AO54" s="428"/>
      <c r="AP54" s="470" t="s">
        <v>2632</v>
      </c>
      <c r="AQ54" s="428"/>
      <c r="AR54" s="467" t="s">
        <v>2446</v>
      </c>
      <c r="AS54" s="480"/>
      <c r="AT54" s="481"/>
      <c r="AU54" s="481"/>
      <c r="AV54" s="428"/>
      <c r="AW54" s="428"/>
      <c r="AX54" s="428"/>
      <c r="AY54" s="428"/>
      <c r="AZ54" s="428">
        <f t="shared" si="6"/>
        <v>0</v>
      </c>
      <c r="BA54" s="483"/>
      <c r="BB54" s="481"/>
      <c r="BC54" s="428"/>
      <c r="BD54" s="428"/>
      <c r="BE54" s="428"/>
      <c r="BF54" s="428"/>
      <c r="BG54" s="428"/>
      <c r="BH54" s="428"/>
      <c r="BI54" s="428"/>
      <c r="BJ54" s="428"/>
      <c r="BK54" s="428"/>
      <c r="BL54" s="428"/>
      <c r="BM54" s="428"/>
      <c r="BN54" s="484"/>
      <c r="BO54" s="484"/>
      <c r="BP54" s="428"/>
      <c r="BQ54" s="484"/>
      <c r="BR54" s="484"/>
      <c r="BS54" s="477"/>
      <c r="BT54" s="477"/>
      <c r="BU54" s="477"/>
      <c r="BV54" s="485"/>
      <c r="BW54" s="484"/>
    </row>
    <row r="55" spans="1:16383" s="543" customFormat="1" ht="30.6" hidden="1" x14ac:dyDescent="0.3">
      <c r="A55" s="428">
        <f t="shared" si="5"/>
        <v>46</v>
      </c>
      <c r="B55" s="508" t="s">
        <v>2621</v>
      </c>
      <c r="C55" s="510" t="s">
        <v>2633</v>
      </c>
      <c r="D55" s="475" t="s">
        <v>2634</v>
      </c>
      <c r="E55" s="486" t="s">
        <v>2635</v>
      </c>
      <c r="F55" s="511"/>
      <c r="G55" s="477"/>
      <c r="H55" s="477" t="s">
        <v>364</v>
      </c>
      <c r="I55" s="477" t="s">
        <v>364</v>
      </c>
      <c r="J55" s="477" t="s">
        <v>364</v>
      </c>
      <c r="K55" s="477" t="s">
        <v>364</v>
      </c>
      <c r="L55" s="477"/>
      <c r="M55" s="478"/>
      <c r="N55" s="467">
        <v>8</v>
      </c>
      <c r="O55" s="467">
        <v>2</v>
      </c>
      <c r="P55" s="467">
        <v>3</v>
      </c>
      <c r="Q55" s="467">
        <v>2</v>
      </c>
      <c r="R55" s="428">
        <f t="shared" si="0"/>
        <v>56</v>
      </c>
      <c r="S55" s="428"/>
      <c r="T55" s="476" t="s">
        <v>2446</v>
      </c>
      <c r="U55" s="544" t="s">
        <v>2636</v>
      </c>
      <c r="V55" s="467"/>
      <c r="W55" s="467"/>
      <c r="X55" s="481">
        <v>1</v>
      </c>
      <c r="Y55" s="481">
        <v>1</v>
      </c>
      <c r="Z55" s="481">
        <v>1</v>
      </c>
      <c r="AA55" s="481">
        <v>1</v>
      </c>
      <c r="AB55" s="428">
        <f t="shared" si="1"/>
        <v>3</v>
      </c>
      <c r="AC55" s="510" t="s">
        <v>2637</v>
      </c>
      <c r="AD55" s="481" t="s">
        <v>2638</v>
      </c>
      <c r="AE55" s="515"/>
      <c r="AF55" s="515"/>
      <c r="AG55" s="515"/>
      <c r="AH55" s="515" t="s">
        <v>2478</v>
      </c>
      <c r="AI55" s="515"/>
      <c r="AJ55" s="515"/>
      <c r="AK55" s="515"/>
      <c r="AL55" s="515" t="s">
        <v>2639</v>
      </c>
      <c r="AM55" s="515" t="s">
        <v>1352</v>
      </c>
      <c r="AN55" s="515"/>
      <c r="AO55" s="515"/>
      <c r="AP55" s="482" t="s">
        <v>2640</v>
      </c>
      <c r="AQ55" s="428"/>
      <c r="AR55" s="467" t="s">
        <v>2446</v>
      </c>
      <c r="AS55" s="544"/>
      <c r="AT55" s="545"/>
      <c r="AU55" s="545"/>
      <c r="AV55" s="481"/>
      <c r="AW55" s="481"/>
      <c r="AX55" s="481"/>
      <c r="AY55" s="481"/>
      <c r="AZ55" s="428">
        <f t="shared" si="6"/>
        <v>0</v>
      </c>
      <c r="BA55" s="510"/>
      <c r="BB55" s="481"/>
      <c r="BC55" s="515"/>
      <c r="BD55" s="515"/>
      <c r="BE55" s="515"/>
      <c r="BF55" s="515"/>
      <c r="BG55" s="515"/>
      <c r="BH55" s="515"/>
      <c r="BI55" s="515"/>
      <c r="BJ55" s="515"/>
      <c r="BK55" s="515"/>
      <c r="BL55" s="515"/>
      <c r="BM55" s="515"/>
      <c r="BN55" s="533"/>
      <c r="BO55" s="533"/>
      <c r="BP55" s="481"/>
      <c r="BQ55" s="533"/>
      <c r="BR55" s="533"/>
      <c r="BS55" s="477"/>
      <c r="BT55" s="477"/>
      <c r="BU55" s="477"/>
      <c r="BV55" s="533"/>
      <c r="BW55" s="533"/>
    </row>
    <row r="56" spans="1:16383" s="543" customFormat="1" ht="91.8" hidden="1" x14ac:dyDescent="0.3">
      <c r="A56" s="428">
        <f t="shared" si="5"/>
        <v>47</v>
      </c>
      <c r="B56" s="508" t="s">
        <v>2621</v>
      </c>
      <c r="C56" s="510" t="s">
        <v>2641</v>
      </c>
      <c r="D56" s="475" t="s">
        <v>2634</v>
      </c>
      <c r="E56" s="486" t="s">
        <v>2642</v>
      </c>
      <c r="F56" s="511"/>
      <c r="G56" s="477"/>
      <c r="H56" s="477" t="s">
        <v>364</v>
      </c>
      <c r="I56" s="477" t="s">
        <v>364</v>
      </c>
      <c r="J56" s="477" t="s">
        <v>364</v>
      </c>
      <c r="K56" s="477"/>
      <c r="L56" s="477"/>
      <c r="M56" s="478"/>
      <c r="N56" s="467">
        <v>10</v>
      </c>
      <c r="O56" s="467">
        <v>1</v>
      </c>
      <c r="P56" s="467">
        <v>1</v>
      </c>
      <c r="Q56" s="467">
        <v>3</v>
      </c>
      <c r="R56" s="428">
        <f t="shared" si="0"/>
        <v>50</v>
      </c>
      <c r="S56" s="428"/>
      <c r="T56" s="476" t="s">
        <v>2446</v>
      </c>
      <c r="U56" s="544" t="s">
        <v>2636</v>
      </c>
      <c r="V56" s="467"/>
      <c r="W56" s="467"/>
      <c r="X56" s="481">
        <v>1</v>
      </c>
      <c r="Y56" s="481">
        <v>1</v>
      </c>
      <c r="Z56" s="481">
        <v>1</v>
      </c>
      <c r="AA56" s="481">
        <v>1</v>
      </c>
      <c r="AB56" s="428">
        <f t="shared" si="1"/>
        <v>3</v>
      </c>
      <c r="AC56" s="510" t="s">
        <v>2643</v>
      </c>
      <c r="AD56" s="481" t="s">
        <v>2569</v>
      </c>
      <c r="AE56" s="515"/>
      <c r="AF56" s="515"/>
      <c r="AG56" s="515"/>
      <c r="AH56" s="515" t="s">
        <v>2478</v>
      </c>
      <c r="AI56" s="515"/>
      <c r="AJ56" s="515"/>
      <c r="AK56" s="515"/>
      <c r="AL56" s="515" t="s">
        <v>2644</v>
      </c>
      <c r="AM56" s="515"/>
      <c r="AN56" s="515"/>
      <c r="AO56" s="515"/>
      <c r="AP56" s="482" t="s">
        <v>2645</v>
      </c>
      <c r="AQ56" s="428"/>
      <c r="AR56" s="467" t="s">
        <v>2446</v>
      </c>
      <c r="AS56" s="544"/>
      <c r="AT56" s="545"/>
      <c r="AU56" s="545"/>
      <c r="AV56" s="481"/>
      <c r="AW56" s="481"/>
      <c r="AX56" s="481"/>
      <c r="AY56" s="481"/>
      <c r="AZ56" s="428">
        <f t="shared" si="6"/>
        <v>0</v>
      </c>
      <c r="BA56" s="510"/>
      <c r="BB56" s="481"/>
      <c r="BC56" s="515"/>
      <c r="BD56" s="515"/>
      <c r="BE56" s="515"/>
      <c r="BF56" s="515"/>
      <c r="BG56" s="515"/>
      <c r="BH56" s="515"/>
      <c r="BI56" s="515"/>
      <c r="BJ56" s="515"/>
      <c r="BK56" s="515"/>
      <c r="BL56" s="515"/>
      <c r="BM56" s="515"/>
      <c r="BN56" s="533"/>
      <c r="BO56" s="533"/>
      <c r="BP56" s="481"/>
      <c r="BQ56" s="533"/>
      <c r="BR56" s="533"/>
      <c r="BS56" s="477"/>
      <c r="BT56" s="477"/>
      <c r="BU56" s="477"/>
      <c r="BV56" s="533"/>
      <c r="BW56" s="533"/>
    </row>
    <row r="57" spans="1:16383" s="543" customFormat="1" ht="40.799999999999997" hidden="1" x14ac:dyDescent="0.3">
      <c r="A57" s="428">
        <f t="shared" si="5"/>
        <v>48</v>
      </c>
      <c r="B57" s="508" t="s">
        <v>2621</v>
      </c>
      <c r="C57" s="510" t="s">
        <v>2646</v>
      </c>
      <c r="D57" s="475" t="s">
        <v>2634</v>
      </c>
      <c r="E57" s="486" t="s">
        <v>2642</v>
      </c>
      <c r="F57" s="511"/>
      <c r="G57" s="477"/>
      <c r="H57" s="477" t="s">
        <v>364</v>
      </c>
      <c r="I57" s="477" t="s">
        <v>364</v>
      </c>
      <c r="J57" s="477" t="s">
        <v>364</v>
      </c>
      <c r="K57" s="477"/>
      <c r="L57" s="477"/>
      <c r="M57" s="478"/>
      <c r="N57" s="467">
        <v>10</v>
      </c>
      <c r="O57" s="467">
        <v>1</v>
      </c>
      <c r="P57" s="467">
        <v>1</v>
      </c>
      <c r="Q57" s="467">
        <v>3</v>
      </c>
      <c r="R57" s="428">
        <f t="shared" si="0"/>
        <v>50</v>
      </c>
      <c r="S57" s="428"/>
      <c r="T57" s="476" t="s">
        <v>2446</v>
      </c>
      <c r="U57" s="544"/>
      <c r="V57" s="467"/>
      <c r="W57" s="467"/>
      <c r="X57" s="481"/>
      <c r="Y57" s="481"/>
      <c r="Z57" s="481"/>
      <c r="AA57" s="481"/>
      <c r="AB57" s="428">
        <f t="shared" si="1"/>
        <v>0</v>
      </c>
      <c r="AC57" s="510"/>
      <c r="AD57" s="481"/>
      <c r="AE57" s="515"/>
      <c r="AF57" s="515"/>
      <c r="AG57" s="515"/>
      <c r="AH57" s="515"/>
      <c r="AI57" s="515"/>
      <c r="AJ57" s="515"/>
      <c r="AK57" s="515"/>
      <c r="AL57" s="515"/>
      <c r="AM57" s="515"/>
      <c r="AN57" s="515"/>
      <c r="AO57" s="515"/>
      <c r="AP57" s="482"/>
      <c r="AQ57" s="428"/>
      <c r="AR57" s="467"/>
      <c r="AS57" s="470"/>
      <c r="AT57" s="545"/>
      <c r="AU57" s="545"/>
      <c r="AV57" s="481"/>
      <c r="AW57" s="481"/>
      <c r="AX57" s="481"/>
      <c r="AY57" s="481"/>
      <c r="AZ57" s="428">
        <f t="shared" si="6"/>
        <v>0</v>
      </c>
      <c r="BA57" s="510"/>
      <c r="BB57" s="481"/>
      <c r="BC57" s="515"/>
      <c r="BD57" s="515"/>
      <c r="BE57" s="515"/>
      <c r="BF57" s="515"/>
      <c r="BG57" s="515"/>
      <c r="BH57" s="515"/>
      <c r="BI57" s="515"/>
      <c r="BJ57" s="515"/>
      <c r="BK57" s="515"/>
      <c r="BL57" s="515"/>
      <c r="BM57" s="515"/>
      <c r="BN57" s="533"/>
      <c r="BO57" s="533"/>
      <c r="BP57" s="481"/>
      <c r="BQ57" s="533"/>
      <c r="BR57" s="533"/>
      <c r="BS57" s="477"/>
      <c r="BT57" s="477"/>
      <c r="BU57" s="477"/>
      <c r="BV57" s="485"/>
      <c r="BW57" s="533"/>
    </row>
    <row r="58" spans="1:16383" s="543" customFormat="1" ht="185.25" hidden="1" customHeight="1" x14ac:dyDescent="0.3">
      <c r="A58" s="428">
        <f t="shared" si="5"/>
        <v>49</v>
      </c>
      <c r="B58" s="508" t="s">
        <v>2621</v>
      </c>
      <c r="C58" s="510" t="s">
        <v>2641</v>
      </c>
      <c r="D58" s="475" t="s">
        <v>2634</v>
      </c>
      <c r="E58" s="509" t="s">
        <v>2647</v>
      </c>
      <c r="F58" s="511"/>
      <c r="G58" s="477"/>
      <c r="H58" s="477" t="s">
        <v>364</v>
      </c>
      <c r="I58" s="477" t="s">
        <v>364</v>
      </c>
      <c r="J58" s="477" t="s">
        <v>364</v>
      </c>
      <c r="K58" s="477" t="s">
        <v>364</v>
      </c>
      <c r="L58" s="477"/>
      <c r="M58" s="478"/>
      <c r="N58" s="467">
        <v>10</v>
      </c>
      <c r="O58" s="467">
        <v>2</v>
      </c>
      <c r="P58" s="467">
        <v>1</v>
      </c>
      <c r="Q58" s="467">
        <v>3</v>
      </c>
      <c r="R58" s="428">
        <f t="shared" si="0"/>
        <v>60</v>
      </c>
      <c r="S58" s="428"/>
      <c r="T58" s="476" t="s">
        <v>2446</v>
      </c>
      <c r="U58" s="544" t="s">
        <v>2636</v>
      </c>
      <c r="V58" s="467"/>
      <c r="W58" s="467"/>
      <c r="X58" s="467">
        <v>1</v>
      </c>
      <c r="Y58" s="467">
        <v>1</v>
      </c>
      <c r="Z58" s="467">
        <v>1</v>
      </c>
      <c r="AA58" s="467">
        <v>1</v>
      </c>
      <c r="AB58" s="428">
        <f t="shared" si="1"/>
        <v>3</v>
      </c>
      <c r="AC58" s="510" t="s">
        <v>2643</v>
      </c>
      <c r="AD58" s="467" t="s">
        <v>2638</v>
      </c>
      <c r="AE58" s="515"/>
      <c r="AF58" s="515"/>
      <c r="AG58" s="515"/>
      <c r="AH58" s="515" t="s">
        <v>2478</v>
      </c>
      <c r="AI58" s="515"/>
      <c r="AJ58" s="515"/>
      <c r="AK58" s="515"/>
      <c r="AL58" s="515"/>
      <c r="AM58" s="515" t="s">
        <v>1352</v>
      </c>
      <c r="AN58" s="515"/>
      <c r="AO58" s="515"/>
      <c r="AP58" s="467"/>
      <c r="AQ58" s="428"/>
      <c r="AR58" s="467" t="s">
        <v>2446</v>
      </c>
      <c r="AS58" s="470"/>
      <c r="AT58" s="545"/>
      <c r="AU58" s="545"/>
      <c r="AV58" s="467"/>
      <c r="AW58" s="467"/>
      <c r="AX58" s="467"/>
      <c r="AY58" s="467"/>
      <c r="AZ58" s="428">
        <f t="shared" si="6"/>
        <v>0</v>
      </c>
      <c r="BA58" s="510"/>
      <c r="BB58" s="467"/>
      <c r="BC58" s="515"/>
      <c r="BD58" s="515"/>
      <c r="BE58" s="515"/>
      <c r="BF58" s="515"/>
      <c r="BG58" s="515"/>
      <c r="BH58" s="515"/>
      <c r="BI58" s="515"/>
      <c r="BJ58" s="515"/>
      <c r="BK58" s="515"/>
      <c r="BL58" s="515"/>
      <c r="BM58" s="515"/>
      <c r="BN58" s="533"/>
      <c r="BO58" s="533"/>
      <c r="BP58" s="481"/>
      <c r="BQ58" s="533"/>
      <c r="BR58" s="533"/>
      <c r="BS58" s="477"/>
      <c r="BT58" s="477"/>
      <c r="BU58" s="477"/>
      <c r="BV58" s="485"/>
      <c r="BW58" s="533"/>
    </row>
    <row r="59" spans="1:16383" s="537" customFormat="1" ht="30.6" x14ac:dyDescent="0.3">
      <c r="A59" s="428">
        <f t="shared" si="5"/>
        <v>50</v>
      </c>
      <c r="B59" s="508" t="s">
        <v>2621</v>
      </c>
      <c r="C59" s="486" t="s">
        <v>2648</v>
      </c>
      <c r="D59" s="513" t="s">
        <v>2649</v>
      </c>
      <c r="E59" s="486" t="s">
        <v>2650</v>
      </c>
      <c r="F59" s="511"/>
      <c r="G59" s="477"/>
      <c r="H59" s="477"/>
      <c r="I59" s="477" t="s">
        <v>364</v>
      </c>
      <c r="J59" s="477" t="s">
        <v>364</v>
      </c>
      <c r="K59" s="477" t="s">
        <v>364</v>
      </c>
      <c r="L59" s="477" t="s">
        <v>364</v>
      </c>
      <c r="M59" s="478"/>
      <c r="N59" s="467">
        <v>8</v>
      </c>
      <c r="O59" s="467">
        <v>1</v>
      </c>
      <c r="P59" s="467">
        <v>5</v>
      </c>
      <c r="Q59" s="467">
        <v>2</v>
      </c>
      <c r="R59" s="428">
        <f t="shared" si="0"/>
        <v>64</v>
      </c>
      <c r="S59" s="428"/>
      <c r="T59" s="467" t="s">
        <v>2482</v>
      </c>
      <c r="U59" s="470" t="s">
        <v>2651</v>
      </c>
      <c r="V59" s="514"/>
      <c r="W59" s="514"/>
      <c r="X59" s="514">
        <v>3</v>
      </c>
      <c r="Y59" s="514">
        <v>1</v>
      </c>
      <c r="Z59" s="514">
        <v>1</v>
      </c>
      <c r="AA59" s="514">
        <v>2</v>
      </c>
      <c r="AB59" s="428">
        <f t="shared" si="1"/>
        <v>12</v>
      </c>
      <c r="AC59" s="510" t="s">
        <v>2652</v>
      </c>
      <c r="AD59" s="467" t="s">
        <v>364</v>
      </c>
      <c r="AE59" s="515"/>
      <c r="AF59" s="515"/>
      <c r="AG59" s="515"/>
      <c r="AH59" s="515"/>
      <c r="AI59" s="515"/>
      <c r="AJ59" s="515"/>
      <c r="AK59" s="515" t="s">
        <v>364</v>
      </c>
      <c r="AL59" s="515"/>
      <c r="AM59" s="515"/>
      <c r="AN59" s="515"/>
      <c r="AO59" s="515"/>
      <c r="AP59" s="470"/>
      <c r="AQ59" s="428"/>
      <c r="AR59" s="467" t="s">
        <v>2484</v>
      </c>
      <c r="AS59" s="470" t="s">
        <v>2651</v>
      </c>
      <c r="AT59" s="514"/>
      <c r="AU59" s="514"/>
      <c r="AV59" s="514">
        <v>2</v>
      </c>
      <c r="AW59" s="514">
        <v>1</v>
      </c>
      <c r="AX59" s="514">
        <v>1</v>
      </c>
      <c r="AY59" s="514">
        <v>1</v>
      </c>
      <c r="AZ59" s="428">
        <f t="shared" si="6"/>
        <v>6</v>
      </c>
      <c r="BA59" s="510" t="s">
        <v>2653</v>
      </c>
      <c r="BB59" s="467" t="s">
        <v>364</v>
      </c>
      <c r="BC59" s="515"/>
      <c r="BD59" s="515"/>
      <c r="BE59" s="515"/>
      <c r="BF59" s="515"/>
      <c r="BG59" s="515"/>
      <c r="BH59" s="515"/>
      <c r="BI59" s="515" t="s">
        <v>364</v>
      </c>
      <c r="BJ59" s="515"/>
      <c r="BK59" s="515"/>
      <c r="BL59" s="515"/>
      <c r="BM59" s="515"/>
      <c r="BN59" s="470"/>
      <c r="BO59" s="428"/>
      <c r="BP59" s="467" t="s">
        <v>2494</v>
      </c>
      <c r="BQ59" s="484"/>
      <c r="BR59" s="484"/>
      <c r="BS59" s="477"/>
      <c r="BT59" s="477"/>
      <c r="BU59" s="477"/>
      <c r="BV59" s="484"/>
      <c r="BW59" s="484"/>
    </row>
    <row r="60" spans="1:16383" s="537" customFormat="1" ht="40.799999999999997" hidden="1" x14ac:dyDescent="0.3">
      <c r="A60" s="428">
        <f t="shared" si="5"/>
        <v>51</v>
      </c>
      <c r="B60" s="508" t="s">
        <v>2621</v>
      </c>
      <c r="C60" s="486" t="s">
        <v>2654</v>
      </c>
      <c r="D60" s="513" t="s">
        <v>2655</v>
      </c>
      <c r="E60" s="486" t="s">
        <v>2656</v>
      </c>
      <c r="F60" s="511" t="s">
        <v>364</v>
      </c>
      <c r="G60" s="477"/>
      <c r="H60" s="477" t="s">
        <v>364</v>
      </c>
      <c r="I60" s="477" t="s">
        <v>364</v>
      </c>
      <c r="J60" s="477" t="s">
        <v>364</v>
      </c>
      <c r="K60" s="477" t="s">
        <v>364</v>
      </c>
      <c r="L60" s="477" t="s">
        <v>364</v>
      </c>
      <c r="M60" s="478"/>
      <c r="N60" s="467">
        <v>10</v>
      </c>
      <c r="O60" s="467">
        <v>1</v>
      </c>
      <c r="P60" s="467">
        <v>1</v>
      </c>
      <c r="Q60" s="467">
        <v>3</v>
      </c>
      <c r="R60" s="428">
        <f t="shared" si="0"/>
        <v>50</v>
      </c>
      <c r="S60" s="428"/>
      <c r="T60" s="467" t="s">
        <v>2507</v>
      </c>
      <c r="U60" s="470" t="s">
        <v>2657</v>
      </c>
      <c r="V60" s="514"/>
      <c r="W60" s="514"/>
      <c r="X60" s="514">
        <v>1</v>
      </c>
      <c r="Y60" s="514">
        <v>1</v>
      </c>
      <c r="Z60" s="514">
        <v>1</v>
      </c>
      <c r="AA60" s="514">
        <v>3</v>
      </c>
      <c r="AB60" s="428">
        <f t="shared" si="1"/>
        <v>5</v>
      </c>
      <c r="AC60" s="510" t="s">
        <v>2658</v>
      </c>
      <c r="AD60" s="467"/>
      <c r="AE60" s="515"/>
      <c r="AF60" s="515"/>
      <c r="AG60" s="515"/>
      <c r="AH60" s="515"/>
      <c r="AI60" s="515"/>
      <c r="AJ60" s="515"/>
      <c r="AK60" s="515"/>
      <c r="AL60" s="515"/>
      <c r="AM60" s="515"/>
      <c r="AN60" s="515"/>
      <c r="AO60" s="515"/>
      <c r="AP60" s="470"/>
      <c r="AQ60" s="428"/>
      <c r="AR60" s="467"/>
      <c r="AS60" s="470"/>
      <c r="AT60" s="514"/>
      <c r="AU60" s="514"/>
      <c r="AV60" s="514"/>
      <c r="AW60" s="514"/>
      <c r="AX60" s="514"/>
      <c r="AY60" s="514"/>
      <c r="AZ60" s="428">
        <f t="shared" si="6"/>
        <v>0</v>
      </c>
      <c r="BA60" s="510"/>
      <c r="BB60" s="467"/>
      <c r="BC60" s="515"/>
      <c r="BD60" s="515"/>
      <c r="BE60" s="515"/>
      <c r="BF60" s="515"/>
      <c r="BG60" s="515"/>
      <c r="BH60" s="515"/>
      <c r="BI60" s="515"/>
      <c r="BJ60" s="515"/>
      <c r="BK60" s="515"/>
      <c r="BL60" s="515"/>
      <c r="BM60" s="515"/>
      <c r="BN60" s="470"/>
      <c r="BO60" s="428"/>
      <c r="BP60" s="467"/>
      <c r="BQ60" s="484"/>
      <c r="BR60" s="484"/>
      <c r="BS60" s="477"/>
      <c r="BT60" s="477"/>
      <c r="BU60" s="477"/>
      <c r="BV60" s="484"/>
      <c r="BW60" s="484"/>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c r="IT60" s="543"/>
      <c r="IU60" s="543"/>
      <c r="IV60" s="543"/>
      <c r="IW60" s="543"/>
      <c r="IX60" s="543"/>
      <c r="IY60" s="543"/>
      <c r="IZ60" s="543"/>
      <c r="JA60" s="543"/>
      <c r="JB60" s="543"/>
      <c r="JC60" s="543"/>
      <c r="JD60" s="543"/>
      <c r="JE60" s="543"/>
      <c r="JF60" s="543"/>
      <c r="JG60" s="543"/>
      <c r="JH60" s="543"/>
      <c r="JI60" s="543"/>
      <c r="JJ60" s="543"/>
      <c r="JK60" s="543"/>
      <c r="JL60" s="543"/>
      <c r="JM60" s="543"/>
      <c r="JN60" s="543"/>
      <c r="JO60" s="543"/>
      <c r="JP60" s="543"/>
      <c r="JQ60" s="543"/>
      <c r="JR60" s="543"/>
      <c r="JS60" s="543"/>
      <c r="JT60" s="543"/>
      <c r="JU60" s="543"/>
      <c r="JV60" s="543"/>
      <c r="JW60" s="543"/>
      <c r="JX60" s="543"/>
      <c r="JY60" s="543"/>
      <c r="JZ60" s="543"/>
      <c r="KA60" s="543"/>
      <c r="KB60" s="543"/>
      <c r="KC60" s="543"/>
      <c r="KD60" s="543"/>
      <c r="KE60" s="543"/>
      <c r="KF60" s="543"/>
      <c r="KG60" s="543"/>
      <c r="KH60" s="543"/>
      <c r="KI60" s="543"/>
      <c r="KJ60" s="543"/>
      <c r="KK60" s="543"/>
      <c r="KL60" s="543"/>
      <c r="KM60" s="543"/>
      <c r="KN60" s="543"/>
      <c r="KO60" s="543"/>
      <c r="KP60" s="543"/>
      <c r="KQ60" s="543"/>
      <c r="KR60" s="543"/>
      <c r="KS60" s="543"/>
      <c r="KT60" s="543"/>
      <c r="KU60" s="543"/>
      <c r="KV60" s="543"/>
      <c r="KW60" s="543"/>
      <c r="KX60" s="543"/>
      <c r="KY60" s="543"/>
      <c r="KZ60" s="543"/>
      <c r="LA60" s="543"/>
      <c r="LB60" s="543"/>
      <c r="LC60" s="543"/>
      <c r="LD60" s="543"/>
      <c r="LE60" s="543"/>
      <c r="LF60" s="543"/>
      <c r="LG60" s="543"/>
      <c r="LH60" s="543"/>
      <c r="LI60" s="543"/>
      <c r="LJ60" s="543"/>
      <c r="LK60" s="543"/>
      <c r="LL60" s="543"/>
      <c r="LM60" s="543"/>
      <c r="LN60" s="543"/>
      <c r="LO60" s="543"/>
      <c r="LP60" s="543"/>
      <c r="LQ60" s="543"/>
      <c r="LR60" s="543"/>
      <c r="LS60" s="543"/>
      <c r="LT60" s="543"/>
      <c r="LU60" s="543"/>
      <c r="LV60" s="543"/>
      <c r="LW60" s="543"/>
      <c r="LX60" s="543"/>
      <c r="LY60" s="543"/>
      <c r="LZ60" s="543"/>
      <c r="MA60" s="543"/>
      <c r="MB60" s="543"/>
      <c r="MC60" s="543"/>
      <c r="MD60" s="543"/>
      <c r="ME60" s="543"/>
      <c r="MF60" s="543"/>
      <c r="MG60" s="543"/>
      <c r="MH60" s="543"/>
      <c r="MI60" s="543"/>
      <c r="MJ60" s="543"/>
      <c r="MK60" s="543"/>
      <c r="ML60" s="543"/>
      <c r="MM60" s="543"/>
      <c r="MN60" s="543"/>
      <c r="MO60" s="543"/>
      <c r="MP60" s="543"/>
      <c r="MQ60" s="543"/>
      <c r="MR60" s="543"/>
      <c r="MS60" s="543"/>
      <c r="MT60" s="543"/>
      <c r="MU60" s="543"/>
      <c r="MV60" s="543"/>
      <c r="MW60" s="543"/>
      <c r="MX60" s="543"/>
      <c r="MY60" s="543"/>
      <c r="MZ60" s="543"/>
      <c r="NA60" s="543"/>
      <c r="NB60" s="543"/>
      <c r="NC60" s="543"/>
      <c r="ND60" s="543"/>
      <c r="NE60" s="543"/>
      <c r="NF60" s="543"/>
      <c r="NG60" s="543"/>
      <c r="NH60" s="543"/>
      <c r="NI60" s="543"/>
      <c r="NJ60" s="543"/>
      <c r="NK60" s="543"/>
      <c r="NL60" s="543"/>
      <c r="NM60" s="543"/>
      <c r="NN60" s="543"/>
      <c r="NO60" s="543"/>
      <c r="NP60" s="543"/>
      <c r="NQ60" s="543"/>
      <c r="NR60" s="543"/>
      <c r="NS60" s="543"/>
      <c r="NT60" s="543"/>
      <c r="NU60" s="543"/>
      <c r="NV60" s="543"/>
      <c r="NW60" s="543"/>
      <c r="NX60" s="543"/>
      <c r="NY60" s="543"/>
      <c r="NZ60" s="543"/>
      <c r="OA60" s="543"/>
      <c r="OB60" s="543"/>
      <c r="OC60" s="543"/>
      <c r="OD60" s="543"/>
      <c r="OE60" s="543"/>
      <c r="OF60" s="543"/>
      <c r="OG60" s="543"/>
      <c r="OH60" s="543"/>
      <c r="OI60" s="543"/>
      <c r="OJ60" s="543"/>
      <c r="OK60" s="543"/>
      <c r="OL60" s="543"/>
      <c r="OM60" s="543"/>
      <c r="ON60" s="543"/>
      <c r="OO60" s="543"/>
      <c r="OP60" s="543"/>
      <c r="OQ60" s="543"/>
      <c r="OR60" s="543"/>
      <c r="OS60" s="543"/>
      <c r="OT60" s="543"/>
      <c r="OU60" s="543"/>
      <c r="OV60" s="543"/>
      <c r="OW60" s="543"/>
      <c r="OX60" s="543"/>
      <c r="OY60" s="543"/>
      <c r="OZ60" s="543"/>
      <c r="PA60" s="543"/>
      <c r="PB60" s="543"/>
      <c r="PC60" s="543"/>
      <c r="PD60" s="543"/>
      <c r="PE60" s="543"/>
      <c r="PF60" s="543"/>
      <c r="PG60" s="543"/>
      <c r="PH60" s="543"/>
      <c r="PI60" s="543"/>
      <c r="PJ60" s="543"/>
      <c r="PK60" s="543"/>
      <c r="PL60" s="543"/>
      <c r="PM60" s="543"/>
      <c r="PN60" s="543"/>
      <c r="PO60" s="543"/>
      <c r="PP60" s="543"/>
      <c r="PQ60" s="543"/>
      <c r="PR60" s="543"/>
      <c r="PS60" s="543"/>
      <c r="PT60" s="543"/>
      <c r="PU60" s="543"/>
      <c r="PV60" s="543"/>
      <c r="PW60" s="543"/>
      <c r="PX60" s="543"/>
      <c r="PY60" s="543"/>
      <c r="PZ60" s="543"/>
      <c r="QA60" s="543"/>
      <c r="QB60" s="543"/>
      <c r="QC60" s="543"/>
      <c r="QD60" s="543"/>
      <c r="QE60" s="543"/>
      <c r="QF60" s="543"/>
      <c r="QG60" s="543"/>
      <c r="QH60" s="543"/>
      <c r="QI60" s="543"/>
      <c r="QJ60" s="543"/>
      <c r="QK60" s="543"/>
      <c r="QL60" s="543"/>
      <c r="QM60" s="543"/>
      <c r="QN60" s="543"/>
      <c r="QO60" s="543"/>
      <c r="QP60" s="543"/>
      <c r="QQ60" s="543"/>
      <c r="QR60" s="543"/>
      <c r="QS60" s="543"/>
      <c r="QT60" s="543"/>
      <c r="QU60" s="543"/>
      <c r="QV60" s="543"/>
      <c r="QW60" s="543"/>
      <c r="QX60" s="543"/>
      <c r="QY60" s="543"/>
      <c r="QZ60" s="543"/>
      <c r="RA60" s="543"/>
      <c r="RB60" s="543"/>
      <c r="RC60" s="543"/>
      <c r="RD60" s="543"/>
      <c r="RE60" s="543"/>
      <c r="RF60" s="543"/>
      <c r="RG60" s="543"/>
      <c r="RH60" s="543"/>
      <c r="RI60" s="543"/>
      <c r="RJ60" s="543"/>
      <c r="RK60" s="543"/>
      <c r="RL60" s="543"/>
      <c r="RM60" s="543"/>
      <c r="RN60" s="543"/>
      <c r="RO60" s="543"/>
      <c r="RP60" s="543"/>
      <c r="RQ60" s="543"/>
      <c r="RR60" s="543"/>
      <c r="RS60" s="543"/>
      <c r="RT60" s="543"/>
      <c r="RU60" s="543"/>
      <c r="RV60" s="543"/>
      <c r="RW60" s="543"/>
      <c r="RX60" s="543"/>
      <c r="RY60" s="543"/>
      <c r="RZ60" s="543"/>
      <c r="SA60" s="543"/>
      <c r="SB60" s="543"/>
      <c r="SC60" s="543"/>
      <c r="SD60" s="543"/>
      <c r="SE60" s="543"/>
      <c r="SF60" s="543"/>
      <c r="SG60" s="543"/>
      <c r="SH60" s="543"/>
      <c r="SI60" s="543"/>
      <c r="SJ60" s="543"/>
      <c r="SK60" s="543"/>
      <c r="SL60" s="543"/>
      <c r="SM60" s="543"/>
      <c r="SN60" s="543"/>
      <c r="SO60" s="543"/>
      <c r="SP60" s="543"/>
      <c r="SQ60" s="543"/>
      <c r="SR60" s="543"/>
      <c r="SS60" s="543"/>
      <c r="ST60" s="543"/>
      <c r="SU60" s="543"/>
      <c r="SV60" s="543"/>
      <c r="SW60" s="543"/>
      <c r="SX60" s="543"/>
      <c r="SY60" s="543"/>
      <c r="SZ60" s="543"/>
      <c r="TA60" s="543"/>
      <c r="TB60" s="543"/>
      <c r="TC60" s="543"/>
      <c r="TD60" s="543"/>
      <c r="TE60" s="543"/>
      <c r="TF60" s="543"/>
      <c r="TG60" s="543"/>
      <c r="TH60" s="543"/>
      <c r="TI60" s="543"/>
      <c r="TJ60" s="543"/>
      <c r="TK60" s="543"/>
      <c r="TL60" s="543"/>
      <c r="TM60" s="543"/>
      <c r="TN60" s="543"/>
      <c r="TO60" s="543"/>
      <c r="TP60" s="543"/>
      <c r="TQ60" s="543"/>
      <c r="TR60" s="543"/>
      <c r="TS60" s="543"/>
      <c r="TT60" s="543"/>
      <c r="TU60" s="543"/>
      <c r="TV60" s="543"/>
      <c r="TW60" s="543"/>
      <c r="TX60" s="543"/>
      <c r="TY60" s="543"/>
      <c r="TZ60" s="543"/>
      <c r="UA60" s="543"/>
      <c r="UB60" s="543"/>
      <c r="UC60" s="543"/>
      <c r="UD60" s="543"/>
      <c r="UE60" s="543"/>
      <c r="UF60" s="543"/>
      <c r="UG60" s="543"/>
      <c r="UH60" s="543"/>
      <c r="UI60" s="543"/>
      <c r="UJ60" s="543"/>
      <c r="UK60" s="543"/>
      <c r="UL60" s="543"/>
      <c r="UM60" s="543"/>
      <c r="UN60" s="543"/>
      <c r="UO60" s="543"/>
      <c r="UP60" s="543"/>
      <c r="UQ60" s="543"/>
      <c r="UR60" s="543"/>
      <c r="US60" s="543"/>
      <c r="UT60" s="543"/>
      <c r="UU60" s="543"/>
      <c r="UV60" s="543"/>
      <c r="UW60" s="543"/>
      <c r="UX60" s="543"/>
      <c r="UY60" s="543"/>
      <c r="UZ60" s="543"/>
      <c r="VA60" s="543"/>
      <c r="VB60" s="543"/>
      <c r="VC60" s="543"/>
      <c r="VD60" s="543"/>
      <c r="VE60" s="543"/>
      <c r="VF60" s="543"/>
      <c r="VG60" s="543"/>
      <c r="VH60" s="543"/>
      <c r="VI60" s="543"/>
      <c r="VJ60" s="543"/>
      <c r="VK60" s="543"/>
      <c r="VL60" s="543"/>
      <c r="VM60" s="543"/>
      <c r="VN60" s="543"/>
      <c r="VO60" s="543"/>
      <c r="VP60" s="543"/>
      <c r="VQ60" s="543"/>
      <c r="VR60" s="543"/>
      <c r="VS60" s="543"/>
      <c r="VT60" s="543"/>
      <c r="VU60" s="543"/>
      <c r="VV60" s="543"/>
      <c r="VW60" s="543"/>
      <c r="VX60" s="543"/>
      <c r="VY60" s="543"/>
      <c r="VZ60" s="543"/>
      <c r="WA60" s="543"/>
      <c r="WB60" s="543"/>
      <c r="WC60" s="543"/>
      <c r="WD60" s="543"/>
      <c r="WE60" s="543"/>
      <c r="WF60" s="543"/>
      <c r="WG60" s="543"/>
      <c r="WH60" s="543"/>
      <c r="WI60" s="543"/>
      <c r="WJ60" s="543"/>
      <c r="WK60" s="543"/>
      <c r="WL60" s="543"/>
      <c r="WM60" s="543"/>
      <c r="WN60" s="543"/>
      <c r="WO60" s="543"/>
      <c r="WP60" s="543"/>
      <c r="WQ60" s="543"/>
      <c r="WR60" s="543"/>
      <c r="WS60" s="543"/>
      <c r="WT60" s="543"/>
      <c r="WU60" s="543"/>
      <c r="WV60" s="543"/>
      <c r="WW60" s="543"/>
      <c r="WX60" s="543"/>
      <c r="WY60" s="543"/>
      <c r="WZ60" s="543"/>
      <c r="XA60" s="543"/>
      <c r="XB60" s="543"/>
      <c r="XC60" s="543"/>
      <c r="XD60" s="543"/>
      <c r="XE60" s="543"/>
      <c r="XF60" s="543"/>
      <c r="XG60" s="543"/>
      <c r="XH60" s="543"/>
      <c r="XI60" s="543"/>
      <c r="XJ60" s="543"/>
      <c r="XK60" s="543"/>
      <c r="XL60" s="543"/>
      <c r="XM60" s="543"/>
      <c r="XN60" s="543"/>
      <c r="XO60" s="543"/>
      <c r="XP60" s="543"/>
      <c r="XQ60" s="543"/>
      <c r="XR60" s="543"/>
      <c r="XS60" s="543"/>
      <c r="XT60" s="543"/>
      <c r="XU60" s="543"/>
      <c r="XV60" s="543"/>
      <c r="XW60" s="543"/>
      <c r="XX60" s="543"/>
      <c r="XY60" s="543"/>
      <c r="XZ60" s="543"/>
      <c r="YA60" s="543"/>
      <c r="YB60" s="543"/>
      <c r="YC60" s="543"/>
      <c r="YD60" s="543"/>
      <c r="YE60" s="543"/>
      <c r="YF60" s="543"/>
      <c r="YG60" s="543"/>
      <c r="YH60" s="543"/>
      <c r="YI60" s="543"/>
      <c r="YJ60" s="543"/>
      <c r="YK60" s="543"/>
      <c r="YL60" s="543"/>
      <c r="YM60" s="543"/>
      <c r="YN60" s="543"/>
      <c r="YO60" s="543"/>
      <c r="YP60" s="543"/>
      <c r="YQ60" s="543"/>
      <c r="YR60" s="543"/>
      <c r="YS60" s="543"/>
      <c r="YT60" s="543"/>
      <c r="YU60" s="543"/>
      <c r="YV60" s="543"/>
      <c r="YW60" s="543"/>
      <c r="YX60" s="543"/>
      <c r="YY60" s="543"/>
      <c r="YZ60" s="543"/>
      <c r="ZA60" s="543"/>
      <c r="ZB60" s="543"/>
      <c r="ZC60" s="543"/>
      <c r="ZD60" s="543"/>
      <c r="ZE60" s="543"/>
      <c r="ZF60" s="543"/>
      <c r="ZG60" s="543"/>
      <c r="ZH60" s="543"/>
      <c r="ZI60" s="543"/>
      <c r="ZJ60" s="543"/>
      <c r="ZK60" s="543"/>
      <c r="ZL60" s="543"/>
      <c r="ZM60" s="543"/>
      <c r="ZN60" s="543"/>
      <c r="ZO60" s="543"/>
      <c r="ZP60" s="543"/>
      <c r="ZQ60" s="543"/>
      <c r="ZR60" s="543"/>
      <c r="ZS60" s="543"/>
      <c r="ZT60" s="543"/>
      <c r="ZU60" s="543"/>
      <c r="ZV60" s="543"/>
      <c r="ZW60" s="543"/>
      <c r="ZX60" s="543"/>
      <c r="ZY60" s="543"/>
      <c r="ZZ60" s="543"/>
      <c r="AAA60" s="543"/>
      <c r="AAB60" s="543"/>
      <c r="AAC60" s="543"/>
      <c r="AAD60" s="543"/>
      <c r="AAE60" s="543"/>
      <c r="AAF60" s="543"/>
      <c r="AAG60" s="543"/>
      <c r="AAH60" s="543"/>
      <c r="AAI60" s="543"/>
      <c r="AAJ60" s="543"/>
      <c r="AAK60" s="543"/>
      <c r="AAL60" s="543"/>
      <c r="AAM60" s="543"/>
      <c r="AAN60" s="543"/>
      <c r="AAO60" s="543"/>
      <c r="AAP60" s="543"/>
      <c r="AAQ60" s="543"/>
      <c r="AAR60" s="543"/>
      <c r="AAS60" s="543"/>
      <c r="AAT60" s="543"/>
      <c r="AAU60" s="543"/>
      <c r="AAV60" s="543"/>
      <c r="AAW60" s="543"/>
      <c r="AAX60" s="543"/>
      <c r="AAY60" s="543"/>
      <c r="AAZ60" s="543"/>
      <c r="ABA60" s="543"/>
      <c r="ABB60" s="543"/>
      <c r="ABC60" s="543"/>
      <c r="ABD60" s="543"/>
      <c r="ABE60" s="543"/>
      <c r="ABF60" s="543"/>
      <c r="ABG60" s="543"/>
      <c r="ABH60" s="543"/>
      <c r="ABI60" s="543"/>
      <c r="ABJ60" s="543"/>
      <c r="ABK60" s="543"/>
      <c r="ABL60" s="543"/>
      <c r="ABM60" s="543"/>
      <c r="ABN60" s="543"/>
      <c r="ABO60" s="543"/>
      <c r="ABP60" s="543"/>
      <c r="ABQ60" s="543"/>
      <c r="ABR60" s="543"/>
      <c r="ABS60" s="543"/>
      <c r="ABT60" s="543"/>
      <c r="ABU60" s="543"/>
      <c r="ABV60" s="543"/>
      <c r="ABW60" s="543"/>
      <c r="ABX60" s="543"/>
      <c r="ABY60" s="543"/>
      <c r="ABZ60" s="543"/>
      <c r="ACA60" s="543"/>
      <c r="ACB60" s="543"/>
      <c r="ACC60" s="543"/>
      <c r="ACD60" s="543"/>
      <c r="ACE60" s="543"/>
      <c r="ACF60" s="543"/>
      <c r="ACG60" s="543"/>
      <c r="ACH60" s="543"/>
      <c r="ACI60" s="543"/>
      <c r="ACJ60" s="543"/>
      <c r="ACK60" s="543"/>
      <c r="ACL60" s="543"/>
      <c r="ACM60" s="543"/>
      <c r="ACN60" s="543"/>
      <c r="ACO60" s="543"/>
      <c r="ACP60" s="543"/>
      <c r="ACQ60" s="543"/>
      <c r="ACR60" s="543"/>
      <c r="ACS60" s="543"/>
      <c r="ACT60" s="543"/>
      <c r="ACU60" s="543"/>
      <c r="ACV60" s="543"/>
      <c r="ACW60" s="543"/>
      <c r="ACX60" s="543"/>
      <c r="ACY60" s="543"/>
      <c r="ACZ60" s="543"/>
      <c r="ADA60" s="543"/>
      <c r="ADB60" s="543"/>
      <c r="ADC60" s="543"/>
      <c r="ADD60" s="543"/>
      <c r="ADE60" s="543"/>
      <c r="ADF60" s="543"/>
      <c r="ADG60" s="543"/>
      <c r="ADH60" s="543"/>
      <c r="ADI60" s="543"/>
      <c r="ADJ60" s="543"/>
      <c r="ADK60" s="543"/>
      <c r="ADL60" s="543"/>
      <c r="ADM60" s="543"/>
      <c r="ADN60" s="543"/>
      <c r="ADO60" s="543"/>
      <c r="ADP60" s="543"/>
      <c r="ADQ60" s="543"/>
      <c r="ADR60" s="543"/>
      <c r="ADS60" s="543"/>
      <c r="ADT60" s="543"/>
      <c r="ADU60" s="543"/>
      <c r="ADV60" s="543"/>
      <c r="ADW60" s="543"/>
      <c r="ADX60" s="543"/>
      <c r="ADY60" s="543"/>
      <c r="ADZ60" s="543"/>
      <c r="AEA60" s="543"/>
      <c r="AEB60" s="543"/>
      <c r="AEC60" s="543"/>
      <c r="AED60" s="543"/>
      <c r="AEE60" s="543"/>
      <c r="AEF60" s="543"/>
      <c r="AEG60" s="543"/>
      <c r="AEH60" s="543"/>
      <c r="AEI60" s="543"/>
      <c r="AEJ60" s="543"/>
      <c r="AEK60" s="543"/>
      <c r="AEL60" s="543"/>
      <c r="AEM60" s="543"/>
      <c r="AEN60" s="543"/>
      <c r="AEO60" s="543"/>
      <c r="AEP60" s="543"/>
      <c r="AEQ60" s="543"/>
      <c r="AER60" s="543"/>
      <c r="AES60" s="543"/>
      <c r="AET60" s="543"/>
      <c r="AEU60" s="543"/>
      <c r="AEV60" s="543"/>
      <c r="AEW60" s="543"/>
      <c r="AEX60" s="543"/>
      <c r="AEY60" s="543"/>
      <c r="AEZ60" s="543"/>
      <c r="AFA60" s="543"/>
      <c r="AFB60" s="543"/>
      <c r="AFC60" s="543"/>
      <c r="AFD60" s="543"/>
      <c r="AFE60" s="543"/>
      <c r="AFF60" s="543"/>
      <c r="AFG60" s="543"/>
      <c r="AFH60" s="543"/>
      <c r="AFI60" s="543"/>
      <c r="AFJ60" s="543"/>
      <c r="AFK60" s="543"/>
      <c r="AFL60" s="543"/>
      <c r="AFM60" s="543"/>
      <c r="AFN60" s="543"/>
      <c r="AFO60" s="543"/>
      <c r="AFP60" s="543"/>
      <c r="AFQ60" s="543"/>
      <c r="AFR60" s="543"/>
      <c r="AFS60" s="543"/>
      <c r="AFT60" s="543"/>
      <c r="AFU60" s="543"/>
      <c r="AFV60" s="543"/>
      <c r="AFW60" s="543"/>
      <c r="AFX60" s="543"/>
      <c r="AFY60" s="543"/>
      <c r="AFZ60" s="543"/>
      <c r="AGA60" s="543"/>
      <c r="AGB60" s="543"/>
      <c r="AGC60" s="543"/>
      <c r="AGD60" s="543"/>
      <c r="AGE60" s="543"/>
      <c r="AGF60" s="543"/>
      <c r="AGG60" s="543"/>
      <c r="AGH60" s="543"/>
      <c r="AGI60" s="543"/>
      <c r="AGJ60" s="543"/>
      <c r="AGK60" s="543"/>
      <c r="AGL60" s="543"/>
      <c r="AGM60" s="543"/>
      <c r="AGN60" s="543"/>
      <c r="AGO60" s="543"/>
      <c r="AGP60" s="543"/>
      <c r="AGQ60" s="543"/>
      <c r="AGR60" s="543"/>
      <c r="AGS60" s="543"/>
      <c r="AGT60" s="543"/>
      <c r="AGU60" s="543"/>
      <c r="AGV60" s="543"/>
      <c r="AGW60" s="543"/>
      <c r="AGX60" s="543"/>
      <c r="AGY60" s="543"/>
      <c r="AGZ60" s="543"/>
      <c r="AHA60" s="543"/>
      <c r="AHB60" s="543"/>
      <c r="AHC60" s="543"/>
      <c r="AHD60" s="543"/>
      <c r="AHE60" s="543"/>
      <c r="AHF60" s="543"/>
      <c r="AHG60" s="543"/>
      <c r="AHH60" s="543"/>
      <c r="AHI60" s="543"/>
      <c r="AHJ60" s="543"/>
      <c r="AHK60" s="543"/>
      <c r="AHL60" s="543"/>
      <c r="AHM60" s="543"/>
      <c r="AHN60" s="543"/>
      <c r="AHO60" s="543"/>
      <c r="AHP60" s="543"/>
      <c r="AHQ60" s="543"/>
      <c r="AHR60" s="543"/>
      <c r="AHS60" s="543"/>
      <c r="AHT60" s="543"/>
      <c r="AHU60" s="543"/>
      <c r="AHV60" s="543"/>
      <c r="AHW60" s="543"/>
      <c r="AHX60" s="543"/>
      <c r="AHY60" s="543"/>
      <c r="AHZ60" s="543"/>
      <c r="AIA60" s="543"/>
      <c r="AIB60" s="543"/>
      <c r="AIC60" s="543"/>
      <c r="AID60" s="543"/>
      <c r="AIE60" s="543"/>
      <c r="AIF60" s="543"/>
      <c r="AIG60" s="543"/>
      <c r="AIH60" s="543"/>
      <c r="AII60" s="543"/>
      <c r="AIJ60" s="543"/>
      <c r="AIK60" s="543"/>
      <c r="AIL60" s="543"/>
      <c r="AIM60" s="543"/>
      <c r="AIN60" s="543"/>
      <c r="AIO60" s="543"/>
      <c r="AIP60" s="543"/>
      <c r="AIQ60" s="543"/>
      <c r="AIR60" s="543"/>
      <c r="AIS60" s="543"/>
      <c r="AIT60" s="543"/>
      <c r="AIU60" s="543"/>
      <c r="AIV60" s="543"/>
      <c r="AIW60" s="543"/>
      <c r="AIX60" s="543"/>
      <c r="AIY60" s="543"/>
      <c r="AIZ60" s="543"/>
      <c r="AJA60" s="543"/>
      <c r="AJB60" s="543"/>
      <c r="AJC60" s="543"/>
      <c r="AJD60" s="543"/>
      <c r="AJE60" s="543"/>
      <c r="AJF60" s="543"/>
      <c r="AJG60" s="543"/>
      <c r="AJH60" s="543"/>
      <c r="AJI60" s="543"/>
      <c r="AJJ60" s="543"/>
      <c r="AJK60" s="543"/>
      <c r="AJL60" s="543"/>
      <c r="AJM60" s="543"/>
      <c r="AJN60" s="543"/>
      <c r="AJO60" s="543"/>
      <c r="AJP60" s="543"/>
      <c r="AJQ60" s="543"/>
      <c r="AJR60" s="543"/>
      <c r="AJS60" s="543"/>
      <c r="AJT60" s="543"/>
      <c r="AJU60" s="543"/>
      <c r="AJV60" s="543"/>
      <c r="AJW60" s="543"/>
      <c r="AJX60" s="543"/>
      <c r="AJY60" s="543"/>
      <c r="AJZ60" s="543"/>
      <c r="AKA60" s="543"/>
      <c r="AKB60" s="543"/>
      <c r="AKC60" s="543"/>
      <c r="AKD60" s="543"/>
      <c r="AKE60" s="543"/>
      <c r="AKF60" s="543"/>
      <c r="AKG60" s="543"/>
      <c r="AKH60" s="543"/>
      <c r="AKI60" s="543"/>
      <c r="AKJ60" s="543"/>
      <c r="AKK60" s="543"/>
      <c r="AKL60" s="543"/>
      <c r="AKM60" s="543"/>
      <c r="AKN60" s="543"/>
      <c r="AKO60" s="543"/>
      <c r="AKP60" s="543"/>
      <c r="AKQ60" s="543"/>
      <c r="AKR60" s="543"/>
      <c r="AKS60" s="543"/>
      <c r="AKT60" s="543"/>
      <c r="AKU60" s="543"/>
      <c r="AKV60" s="543"/>
      <c r="AKW60" s="543"/>
      <c r="AKX60" s="543"/>
      <c r="AKY60" s="543"/>
      <c r="AKZ60" s="543"/>
      <c r="ALA60" s="543"/>
      <c r="ALB60" s="543"/>
      <c r="ALC60" s="543"/>
      <c r="ALD60" s="543"/>
      <c r="ALE60" s="543"/>
      <c r="ALF60" s="543"/>
      <c r="ALG60" s="543"/>
      <c r="ALH60" s="543"/>
      <c r="ALI60" s="543"/>
      <c r="ALJ60" s="543"/>
      <c r="ALK60" s="543"/>
      <c r="ALL60" s="543"/>
      <c r="ALM60" s="543"/>
      <c r="ALN60" s="543"/>
      <c r="ALO60" s="543"/>
      <c r="ALP60" s="543"/>
      <c r="ALQ60" s="543"/>
      <c r="ALR60" s="543"/>
      <c r="ALS60" s="543"/>
      <c r="ALT60" s="543"/>
      <c r="ALU60" s="543"/>
      <c r="ALV60" s="543"/>
      <c r="ALW60" s="543"/>
      <c r="ALX60" s="543"/>
      <c r="ALY60" s="543"/>
      <c r="ALZ60" s="543"/>
      <c r="AMA60" s="543"/>
      <c r="AMB60" s="543"/>
      <c r="AMC60" s="543"/>
      <c r="AMD60" s="543"/>
      <c r="AME60" s="543"/>
      <c r="AMF60" s="543"/>
      <c r="AMG60" s="543"/>
      <c r="AMH60" s="543"/>
      <c r="AMI60" s="543"/>
      <c r="AMJ60" s="543"/>
      <c r="AMK60" s="543"/>
      <c r="AML60" s="543"/>
      <c r="AMM60" s="543"/>
      <c r="AMN60" s="543"/>
      <c r="AMO60" s="543"/>
      <c r="AMP60" s="543"/>
      <c r="AMQ60" s="543"/>
      <c r="AMR60" s="543"/>
      <c r="AMS60" s="543"/>
      <c r="AMT60" s="543"/>
      <c r="AMU60" s="543"/>
      <c r="AMV60" s="543"/>
      <c r="AMW60" s="543"/>
      <c r="AMX60" s="543"/>
      <c r="AMY60" s="543"/>
      <c r="AMZ60" s="543"/>
      <c r="ANA60" s="543"/>
      <c r="ANB60" s="543"/>
      <c r="ANC60" s="543"/>
      <c r="AND60" s="543"/>
      <c r="ANE60" s="543"/>
      <c r="ANF60" s="543"/>
      <c r="ANG60" s="543"/>
      <c r="ANH60" s="543"/>
      <c r="ANI60" s="543"/>
      <c r="ANJ60" s="543"/>
      <c r="ANK60" s="543"/>
      <c r="ANL60" s="543"/>
      <c r="ANM60" s="543"/>
      <c r="ANN60" s="543"/>
      <c r="ANO60" s="543"/>
      <c r="ANP60" s="543"/>
      <c r="ANQ60" s="543"/>
      <c r="ANR60" s="543"/>
      <c r="ANS60" s="543"/>
      <c r="ANT60" s="543"/>
      <c r="ANU60" s="543"/>
      <c r="ANV60" s="543"/>
      <c r="ANW60" s="543"/>
      <c r="ANX60" s="543"/>
      <c r="ANY60" s="543"/>
      <c r="ANZ60" s="543"/>
      <c r="AOA60" s="543"/>
      <c r="AOB60" s="543"/>
      <c r="AOC60" s="543"/>
      <c r="AOD60" s="543"/>
      <c r="AOE60" s="543"/>
      <c r="AOF60" s="543"/>
      <c r="AOG60" s="543"/>
      <c r="AOH60" s="543"/>
      <c r="AOI60" s="543"/>
      <c r="AOJ60" s="543"/>
      <c r="AOK60" s="543"/>
      <c r="AOL60" s="543"/>
      <c r="AOM60" s="543"/>
      <c r="AON60" s="543"/>
      <c r="AOO60" s="543"/>
      <c r="AOP60" s="543"/>
      <c r="AOQ60" s="543"/>
      <c r="AOR60" s="543"/>
      <c r="AOS60" s="543"/>
      <c r="AOT60" s="543"/>
      <c r="AOU60" s="543"/>
      <c r="AOV60" s="543"/>
      <c r="AOW60" s="543"/>
      <c r="AOX60" s="543"/>
      <c r="AOY60" s="543"/>
      <c r="AOZ60" s="543"/>
      <c r="APA60" s="543"/>
      <c r="APB60" s="543"/>
      <c r="APC60" s="543"/>
      <c r="APD60" s="543"/>
      <c r="APE60" s="543"/>
      <c r="APF60" s="543"/>
      <c r="APG60" s="543"/>
      <c r="APH60" s="543"/>
      <c r="API60" s="543"/>
      <c r="APJ60" s="543"/>
      <c r="APK60" s="543"/>
      <c r="APL60" s="543"/>
      <c r="APM60" s="543"/>
      <c r="APN60" s="543"/>
      <c r="APO60" s="543"/>
      <c r="APP60" s="543"/>
      <c r="APQ60" s="543"/>
      <c r="APR60" s="543"/>
      <c r="APS60" s="543"/>
      <c r="APT60" s="543"/>
      <c r="APU60" s="543"/>
      <c r="APV60" s="543"/>
      <c r="APW60" s="543"/>
      <c r="APX60" s="543"/>
      <c r="APY60" s="543"/>
      <c r="APZ60" s="543"/>
      <c r="AQA60" s="543"/>
      <c r="AQB60" s="543"/>
      <c r="AQC60" s="543"/>
      <c r="AQD60" s="543"/>
      <c r="AQE60" s="543"/>
      <c r="AQF60" s="543"/>
      <c r="AQG60" s="543"/>
      <c r="AQH60" s="543"/>
      <c r="AQI60" s="543"/>
      <c r="AQJ60" s="543"/>
      <c r="AQK60" s="543"/>
      <c r="AQL60" s="543"/>
      <c r="AQM60" s="543"/>
      <c r="AQN60" s="543"/>
      <c r="AQO60" s="543"/>
      <c r="AQP60" s="543"/>
      <c r="AQQ60" s="543"/>
      <c r="AQR60" s="543"/>
      <c r="AQS60" s="543"/>
      <c r="AQT60" s="543"/>
      <c r="AQU60" s="543"/>
      <c r="AQV60" s="543"/>
      <c r="AQW60" s="543"/>
      <c r="AQX60" s="543"/>
      <c r="AQY60" s="543"/>
      <c r="AQZ60" s="543"/>
      <c r="ARA60" s="543"/>
      <c r="ARB60" s="543"/>
      <c r="ARC60" s="543"/>
      <c r="ARD60" s="543"/>
      <c r="ARE60" s="543"/>
      <c r="ARF60" s="543"/>
      <c r="ARG60" s="543"/>
      <c r="ARH60" s="543"/>
      <c r="ARI60" s="543"/>
      <c r="ARJ60" s="543"/>
      <c r="ARK60" s="543"/>
      <c r="ARL60" s="543"/>
      <c r="ARM60" s="543"/>
      <c r="ARN60" s="543"/>
      <c r="ARO60" s="543"/>
      <c r="ARP60" s="543"/>
      <c r="ARQ60" s="543"/>
      <c r="ARR60" s="543"/>
      <c r="ARS60" s="543"/>
      <c r="ART60" s="543"/>
      <c r="ARU60" s="543"/>
      <c r="ARV60" s="543"/>
      <c r="ARW60" s="543"/>
      <c r="ARX60" s="543"/>
      <c r="ARY60" s="543"/>
      <c r="ARZ60" s="543"/>
      <c r="ASA60" s="543"/>
      <c r="ASB60" s="543"/>
      <c r="ASC60" s="543"/>
      <c r="ASD60" s="543"/>
      <c r="ASE60" s="543"/>
      <c r="ASF60" s="543"/>
      <c r="ASG60" s="543"/>
      <c r="ASH60" s="543"/>
      <c r="ASI60" s="543"/>
      <c r="ASJ60" s="543"/>
      <c r="ASK60" s="543"/>
      <c r="ASL60" s="543"/>
      <c r="ASM60" s="543"/>
      <c r="ASN60" s="543"/>
      <c r="ASO60" s="543"/>
      <c r="ASP60" s="543"/>
      <c r="ASQ60" s="543"/>
      <c r="ASR60" s="543"/>
      <c r="ASS60" s="543"/>
      <c r="AST60" s="543"/>
      <c r="ASU60" s="543"/>
      <c r="ASV60" s="543"/>
      <c r="ASW60" s="543"/>
      <c r="ASX60" s="543"/>
      <c r="ASY60" s="543"/>
      <c r="ASZ60" s="543"/>
      <c r="ATA60" s="543"/>
      <c r="ATB60" s="543"/>
      <c r="ATC60" s="543"/>
      <c r="ATD60" s="543"/>
      <c r="ATE60" s="543"/>
      <c r="ATF60" s="543"/>
      <c r="ATG60" s="543"/>
      <c r="ATH60" s="543"/>
      <c r="ATI60" s="543"/>
      <c r="ATJ60" s="543"/>
      <c r="ATK60" s="543"/>
      <c r="ATL60" s="543"/>
      <c r="ATM60" s="543"/>
      <c r="ATN60" s="543"/>
      <c r="ATO60" s="543"/>
      <c r="ATP60" s="543"/>
      <c r="ATQ60" s="543"/>
      <c r="ATR60" s="543"/>
      <c r="ATS60" s="543"/>
      <c r="ATT60" s="543"/>
      <c r="ATU60" s="543"/>
      <c r="ATV60" s="543"/>
      <c r="ATW60" s="543"/>
      <c r="ATX60" s="543"/>
      <c r="ATY60" s="543"/>
      <c r="ATZ60" s="543"/>
      <c r="AUA60" s="543"/>
      <c r="AUB60" s="543"/>
      <c r="AUC60" s="543"/>
      <c r="AUD60" s="543"/>
      <c r="AUE60" s="543"/>
      <c r="AUF60" s="543"/>
      <c r="AUG60" s="543"/>
      <c r="AUH60" s="543"/>
      <c r="AUI60" s="543"/>
      <c r="AUJ60" s="543"/>
      <c r="AUK60" s="543"/>
      <c r="AUL60" s="543"/>
      <c r="AUM60" s="543"/>
      <c r="AUN60" s="543"/>
      <c r="AUO60" s="543"/>
      <c r="AUP60" s="543"/>
      <c r="AUQ60" s="543"/>
      <c r="AUR60" s="543"/>
      <c r="AUS60" s="543"/>
      <c r="AUT60" s="543"/>
      <c r="AUU60" s="543"/>
      <c r="AUV60" s="543"/>
      <c r="AUW60" s="543"/>
      <c r="AUX60" s="543"/>
      <c r="AUY60" s="543"/>
      <c r="AUZ60" s="543"/>
      <c r="AVA60" s="543"/>
      <c r="AVB60" s="543"/>
      <c r="AVC60" s="543"/>
      <c r="AVD60" s="543"/>
      <c r="AVE60" s="543"/>
      <c r="AVF60" s="543"/>
      <c r="AVG60" s="543"/>
      <c r="AVH60" s="543"/>
      <c r="AVI60" s="543"/>
      <c r="AVJ60" s="543"/>
      <c r="AVK60" s="543"/>
      <c r="AVL60" s="543"/>
      <c r="AVM60" s="543"/>
      <c r="AVN60" s="543"/>
      <c r="AVO60" s="543"/>
      <c r="AVP60" s="543"/>
      <c r="AVQ60" s="543"/>
      <c r="AVR60" s="543"/>
      <c r="AVS60" s="543"/>
      <c r="AVT60" s="543"/>
      <c r="AVU60" s="543"/>
      <c r="AVV60" s="543"/>
      <c r="AVW60" s="543"/>
      <c r="AVX60" s="543"/>
      <c r="AVY60" s="543"/>
      <c r="AVZ60" s="543"/>
      <c r="AWA60" s="543"/>
      <c r="AWB60" s="543"/>
      <c r="AWC60" s="543"/>
      <c r="AWD60" s="543"/>
      <c r="AWE60" s="543"/>
      <c r="AWF60" s="543"/>
      <c r="AWG60" s="543"/>
      <c r="AWH60" s="543"/>
      <c r="AWI60" s="543"/>
      <c r="AWJ60" s="543"/>
      <c r="AWK60" s="543"/>
      <c r="AWL60" s="543"/>
      <c r="AWM60" s="543"/>
      <c r="AWN60" s="543"/>
      <c r="AWO60" s="543"/>
      <c r="AWP60" s="543"/>
      <c r="AWQ60" s="543"/>
      <c r="AWR60" s="543"/>
      <c r="AWS60" s="543"/>
      <c r="AWT60" s="543"/>
      <c r="AWU60" s="543"/>
      <c r="AWV60" s="543"/>
      <c r="AWW60" s="543"/>
      <c r="AWX60" s="543"/>
      <c r="AWY60" s="543"/>
      <c r="AWZ60" s="543"/>
      <c r="AXA60" s="543"/>
      <c r="AXB60" s="543"/>
      <c r="AXC60" s="543"/>
      <c r="AXD60" s="543"/>
      <c r="AXE60" s="543"/>
      <c r="AXF60" s="543"/>
      <c r="AXG60" s="543"/>
      <c r="AXH60" s="543"/>
      <c r="AXI60" s="543"/>
      <c r="AXJ60" s="543"/>
      <c r="AXK60" s="543"/>
      <c r="AXL60" s="543"/>
      <c r="AXM60" s="543"/>
      <c r="AXN60" s="543"/>
      <c r="AXO60" s="543"/>
      <c r="AXP60" s="543"/>
      <c r="AXQ60" s="543"/>
      <c r="AXR60" s="543"/>
      <c r="AXS60" s="543"/>
      <c r="AXT60" s="543"/>
      <c r="AXU60" s="543"/>
      <c r="AXV60" s="543"/>
      <c r="AXW60" s="543"/>
      <c r="AXX60" s="543"/>
      <c r="AXY60" s="543"/>
      <c r="AXZ60" s="543"/>
      <c r="AYA60" s="543"/>
      <c r="AYB60" s="543"/>
      <c r="AYC60" s="543"/>
      <c r="AYD60" s="543"/>
      <c r="AYE60" s="543"/>
      <c r="AYF60" s="543"/>
      <c r="AYG60" s="543"/>
      <c r="AYH60" s="543"/>
      <c r="AYI60" s="543"/>
      <c r="AYJ60" s="543"/>
      <c r="AYK60" s="543"/>
      <c r="AYL60" s="543"/>
      <c r="AYM60" s="543"/>
      <c r="AYN60" s="543"/>
      <c r="AYO60" s="543"/>
      <c r="AYP60" s="543"/>
      <c r="AYQ60" s="543"/>
      <c r="AYR60" s="543"/>
      <c r="AYS60" s="543"/>
      <c r="AYT60" s="543"/>
      <c r="AYU60" s="543"/>
      <c r="AYV60" s="543"/>
      <c r="AYW60" s="543"/>
      <c r="AYX60" s="543"/>
      <c r="AYY60" s="543"/>
      <c r="AYZ60" s="543"/>
      <c r="AZA60" s="543"/>
      <c r="AZB60" s="543"/>
      <c r="AZC60" s="543"/>
      <c r="AZD60" s="543"/>
      <c r="AZE60" s="543"/>
      <c r="AZF60" s="543"/>
      <c r="AZG60" s="543"/>
      <c r="AZH60" s="543"/>
      <c r="AZI60" s="543"/>
      <c r="AZJ60" s="543"/>
      <c r="AZK60" s="543"/>
      <c r="AZL60" s="543"/>
      <c r="AZM60" s="543"/>
      <c r="AZN60" s="543"/>
      <c r="AZO60" s="543"/>
      <c r="AZP60" s="543"/>
      <c r="AZQ60" s="543"/>
      <c r="AZR60" s="543"/>
      <c r="AZS60" s="543"/>
      <c r="AZT60" s="543"/>
      <c r="AZU60" s="543"/>
      <c r="AZV60" s="543"/>
      <c r="AZW60" s="543"/>
      <c r="AZX60" s="543"/>
      <c r="AZY60" s="543"/>
      <c r="AZZ60" s="543"/>
      <c r="BAA60" s="543"/>
      <c r="BAB60" s="543"/>
      <c r="BAC60" s="543"/>
      <c r="BAD60" s="543"/>
      <c r="BAE60" s="543"/>
      <c r="BAF60" s="543"/>
      <c r="BAG60" s="543"/>
      <c r="BAH60" s="543"/>
      <c r="BAI60" s="543"/>
      <c r="BAJ60" s="543"/>
      <c r="BAK60" s="543"/>
      <c r="BAL60" s="543"/>
      <c r="BAM60" s="543"/>
      <c r="BAN60" s="543"/>
      <c r="BAO60" s="543"/>
      <c r="BAP60" s="543"/>
      <c r="BAQ60" s="543"/>
      <c r="BAR60" s="543"/>
      <c r="BAS60" s="543"/>
      <c r="BAT60" s="543"/>
      <c r="BAU60" s="543"/>
      <c r="BAV60" s="543"/>
      <c r="BAW60" s="543"/>
      <c r="BAX60" s="543"/>
      <c r="BAY60" s="543"/>
      <c r="BAZ60" s="543"/>
      <c r="BBA60" s="543"/>
      <c r="BBB60" s="543"/>
      <c r="BBC60" s="543"/>
      <c r="BBD60" s="543"/>
      <c r="BBE60" s="543"/>
      <c r="BBF60" s="543"/>
      <c r="BBG60" s="543"/>
      <c r="BBH60" s="543"/>
      <c r="BBI60" s="543"/>
      <c r="BBJ60" s="543"/>
      <c r="BBK60" s="543"/>
      <c r="BBL60" s="543"/>
      <c r="BBM60" s="543"/>
      <c r="BBN60" s="543"/>
      <c r="BBO60" s="543"/>
      <c r="BBP60" s="543"/>
      <c r="BBQ60" s="543"/>
      <c r="BBR60" s="543"/>
      <c r="BBS60" s="543"/>
      <c r="BBT60" s="543"/>
      <c r="BBU60" s="543"/>
      <c r="BBV60" s="543"/>
      <c r="BBW60" s="543"/>
      <c r="BBX60" s="543"/>
      <c r="BBY60" s="543"/>
      <c r="BBZ60" s="543"/>
      <c r="BCA60" s="543"/>
      <c r="BCB60" s="543"/>
      <c r="BCC60" s="543"/>
      <c r="BCD60" s="543"/>
      <c r="BCE60" s="543"/>
      <c r="BCF60" s="543"/>
      <c r="BCG60" s="543"/>
      <c r="BCH60" s="543"/>
      <c r="BCI60" s="543"/>
      <c r="BCJ60" s="543"/>
      <c r="BCK60" s="543"/>
      <c r="BCL60" s="543"/>
      <c r="BCM60" s="543"/>
      <c r="BCN60" s="543"/>
      <c r="BCO60" s="543"/>
      <c r="BCP60" s="543"/>
      <c r="BCQ60" s="543"/>
      <c r="BCR60" s="543"/>
      <c r="BCS60" s="543"/>
      <c r="BCT60" s="543"/>
      <c r="BCU60" s="543"/>
      <c r="BCV60" s="543"/>
      <c r="BCW60" s="543"/>
      <c r="BCX60" s="543"/>
      <c r="BCY60" s="543"/>
      <c r="BCZ60" s="543"/>
      <c r="BDA60" s="543"/>
      <c r="BDB60" s="543"/>
      <c r="BDC60" s="543"/>
      <c r="BDD60" s="543"/>
      <c r="BDE60" s="543"/>
      <c r="BDF60" s="543"/>
      <c r="BDG60" s="543"/>
      <c r="BDH60" s="543"/>
      <c r="BDI60" s="543"/>
      <c r="BDJ60" s="543"/>
      <c r="BDK60" s="543"/>
      <c r="BDL60" s="543"/>
      <c r="BDM60" s="543"/>
      <c r="BDN60" s="543"/>
      <c r="BDO60" s="543"/>
      <c r="BDP60" s="543"/>
      <c r="BDQ60" s="543"/>
      <c r="BDR60" s="543"/>
      <c r="BDS60" s="543"/>
      <c r="BDT60" s="543"/>
      <c r="BDU60" s="543"/>
      <c r="BDV60" s="543"/>
      <c r="BDW60" s="543"/>
      <c r="BDX60" s="543"/>
      <c r="BDY60" s="543"/>
      <c r="BDZ60" s="543"/>
      <c r="BEA60" s="543"/>
      <c r="BEB60" s="543"/>
      <c r="BEC60" s="543"/>
      <c r="BED60" s="543"/>
      <c r="BEE60" s="543"/>
      <c r="BEF60" s="543"/>
      <c r="BEG60" s="543"/>
      <c r="BEH60" s="543"/>
      <c r="BEI60" s="543"/>
      <c r="BEJ60" s="543"/>
      <c r="BEK60" s="543"/>
      <c r="BEL60" s="543"/>
      <c r="BEM60" s="543"/>
      <c r="BEN60" s="543"/>
      <c r="BEO60" s="543"/>
      <c r="BEP60" s="543"/>
      <c r="BEQ60" s="543"/>
      <c r="BER60" s="543"/>
      <c r="BES60" s="543"/>
      <c r="BET60" s="543"/>
      <c r="BEU60" s="543"/>
      <c r="BEV60" s="543"/>
      <c r="BEW60" s="543"/>
      <c r="BEX60" s="543"/>
      <c r="BEY60" s="543"/>
      <c r="BEZ60" s="543"/>
      <c r="BFA60" s="543"/>
      <c r="BFB60" s="543"/>
      <c r="BFC60" s="543"/>
      <c r="BFD60" s="543"/>
      <c r="BFE60" s="543"/>
      <c r="BFF60" s="543"/>
      <c r="BFG60" s="543"/>
      <c r="BFH60" s="543"/>
      <c r="BFI60" s="543"/>
      <c r="BFJ60" s="543"/>
      <c r="BFK60" s="543"/>
      <c r="BFL60" s="543"/>
      <c r="BFM60" s="543"/>
      <c r="BFN60" s="543"/>
      <c r="BFO60" s="543"/>
      <c r="BFP60" s="543"/>
      <c r="BFQ60" s="543"/>
      <c r="BFR60" s="543"/>
      <c r="BFS60" s="543"/>
      <c r="BFT60" s="543"/>
      <c r="BFU60" s="543"/>
      <c r="BFV60" s="543"/>
      <c r="BFW60" s="543"/>
      <c r="BFX60" s="543"/>
      <c r="BFY60" s="543"/>
      <c r="BFZ60" s="543"/>
      <c r="BGA60" s="543"/>
      <c r="BGB60" s="543"/>
      <c r="BGC60" s="543"/>
      <c r="BGD60" s="543"/>
      <c r="BGE60" s="543"/>
      <c r="BGF60" s="543"/>
      <c r="BGG60" s="543"/>
      <c r="BGH60" s="543"/>
      <c r="BGI60" s="543"/>
      <c r="BGJ60" s="543"/>
      <c r="BGK60" s="543"/>
      <c r="BGL60" s="543"/>
      <c r="BGM60" s="543"/>
      <c r="BGN60" s="543"/>
      <c r="BGO60" s="543"/>
      <c r="BGP60" s="543"/>
      <c r="BGQ60" s="543"/>
      <c r="BGR60" s="543"/>
      <c r="BGS60" s="543"/>
      <c r="BGT60" s="543"/>
      <c r="BGU60" s="543"/>
      <c r="BGV60" s="543"/>
      <c r="BGW60" s="543"/>
      <c r="BGX60" s="543"/>
      <c r="BGY60" s="543"/>
      <c r="BGZ60" s="543"/>
      <c r="BHA60" s="543"/>
      <c r="BHB60" s="543"/>
      <c r="BHC60" s="543"/>
      <c r="BHD60" s="543"/>
      <c r="BHE60" s="543"/>
      <c r="BHF60" s="543"/>
      <c r="BHG60" s="543"/>
      <c r="BHH60" s="543"/>
      <c r="BHI60" s="543"/>
      <c r="BHJ60" s="543"/>
      <c r="BHK60" s="543"/>
      <c r="BHL60" s="543"/>
      <c r="BHM60" s="543"/>
      <c r="BHN60" s="543"/>
      <c r="BHO60" s="543"/>
      <c r="BHP60" s="543"/>
      <c r="BHQ60" s="543"/>
      <c r="BHR60" s="543"/>
      <c r="BHS60" s="543"/>
      <c r="BHT60" s="543"/>
      <c r="BHU60" s="543"/>
      <c r="BHV60" s="543"/>
      <c r="BHW60" s="543"/>
      <c r="BHX60" s="543"/>
      <c r="BHY60" s="543"/>
      <c r="BHZ60" s="543"/>
      <c r="BIA60" s="543"/>
      <c r="BIB60" s="543"/>
      <c r="BIC60" s="543"/>
      <c r="BID60" s="543"/>
      <c r="BIE60" s="543"/>
      <c r="BIF60" s="543"/>
      <c r="BIG60" s="543"/>
      <c r="BIH60" s="543"/>
      <c r="BII60" s="543"/>
      <c r="BIJ60" s="543"/>
      <c r="BIK60" s="543"/>
      <c r="BIL60" s="543"/>
      <c r="BIM60" s="543"/>
      <c r="BIN60" s="543"/>
      <c r="BIO60" s="543"/>
      <c r="BIP60" s="543"/>
      <c r="BIQ60" s="543"/>
      <c r="BIR60" s="543"/>
      <c r="BIS60" s="543"/>
      <c r="BIT60" s="543"/>
      <c r="BIU60" s="543"/>
      <c r="BIV60" s="543"/>
      <c r="BIW60" s="543"/>
      <c r="BIX60" s="543"/>
      <c r="BIY60" s="543"/>
      <c r="BIZ60" s="543"/>
      <c r="BJA60" s="543"/>
      <c r="BJB60" s="543"/>
      <c r="BJC60" s="543"/>
      <c r="BJD60" s="543"/>
      <c r="BJE60" s="543"/>
      <c r="BJF60" s="543"/>
      <c r="BJG60" s="543"/>
      <c r="BJH60" s="543"/>
      <c r="BJI60" s="543"/>
      <c r="BJJ60" s="543"/>
      <c r="BJK60" s="543"/>
      <c r="BJL60" s="543"/>
      <c r="BJM60" s="543"/>
      <c r="BJN60" s="543"/>
      <c r="BJO60" s="543"/>
      <c r="BJP60" s="543"/>
      <c r="BJQ60" s="543"/>
      <c r="BJR60" s="543"/>
      <c r="BJS60" s="543"/>
      <c r="BJT60" s="543"/>
      <c r="BJU60" s="543"/>
      <c r="BJV60" s="543"/>
      <c r="BJW60" s="543"/>
      <c r="BJX60" s="543"/>
      <c r="BJY60" s="543"/>
      <c r="BJZ60" s="543"/>
      <c r="BKA60" s="543"/>
      <c r="BKB60" s="543"/>
      <c r="BKC60" s="543"/>
      <c r="BKD60" s="543"/>
      <c r="BKE60" s="543"/>
      <c r="BKF60" s="543"/>
      <c r="BKG60" s="543"/>
      <c r="BKH60" s="543"/>
      <c r="BKI60" s="543"/>
      <c r="BKJ60" s="543"/>
      <c r="BKK60" s="543"/>
      <c r="BKL60" s="543"/>
      <c r="BKM60" s="543"/>
      <c r="BKN60" s="543"/>
      <c r="BKO60" s="543"/>
      <c r="BKP60" s="543"/>
      <c r="BKQ60" s="543"/>
      <c r="BKR60" s="543"/>
      <c r="BKS60" s="543"/>
      <c r="BKT60" s="543"/>
      <c r="BKU60" s="543"/>
      <c r="BKV60" s="543"/>
      <c r="BKW60" s="543"/>
      <c r="BKX60" s="543"/>
      <c r="BKY60" s="543"/>
      <c r="BKZ60" s="543"/>
      <c r="BLA60" s="543"/>
      <c r="BLB60" s="543"/>
      <c r="BLC60" s="543"/>
      <c r="BLD60" s="543"/>
      <c r="BLE60" s="543"/>
      <c r="BLF60" s="543"/>
      <c r="BLG60" s="543"/>
      <c r="BLH60" s="543"/>
      <c r="BLI60" s="543"/>
      <c r="BLJ60" s="543"/>
      <c r="BLK60" s="543"/>
      <c r="BLL60" s="543"/>
      <c r="BLM60" s="543"/>
      <c r="BLN60" s="543"/>
      <c r="BLO60" s="543"/>
      <c r="BLP60" s="543"/>
      <c r="BLQ60" s="543"/>
      <c r="BLR60" s="543"/>
      <c r="BLS60" s="543"/>
      <c r="BLT60" s="543"/>
      <c r="BLU60" s="543"/>
      <c r="BLV60" s="543"/>
      <c r="BLW60" s="543"/>
      <c r="BLX60" s="543"/>
      <c r="BLY60" s="543"/>
      <c r="BLZ60" s="543"/>
      <c r="BMA60" s="543"/>
      <c r="BMB60" s="543"/>
      <c r="BMC60" s="543"/>
      <c r="BMD60" s="543"/>
      <c r="BME60" s="543"/>
      <c r="BMF60" s="543"/>
      <c r="BMG60" s="543"/>
      <c r="BMH60" s="543"/>
      <c r="BMI60" s="543"/>
      <c r="BMJ60" s="543"/>
      <c r="BMK60" s="543"/>
      <c r="BML60" s="543"/>
      <c r="BMM60" s="543"/>
      <c r="BMN60" s="543"/>
      <c r="BMO60" s="543"/>
      <c r="BMP60" s="543"/>
      <c r="BMQ60" s="543"/>
      <c r="BMR60" s="543"/>
      <c r="BMS60" s="543"/>
      <c r="BMT60" s="543"/>
      <c r="BMU60" s="543"/>
      <c r="BMV60" s="543"/>
      <c r="BMW60" s="543"/>
      <c r="BMX60" s="543"/>
      <c r="BMY60" s="543"/>
      <c r="BMZ60" s="543"/>
      <c r="BNA60" s="543"/>
      <c r="BNB60" s="543"/>
      <c r="BNC60" s="543"/>
      <c r="BND60" s="543"/>
      <c r="BNE60" s="543"/>
      <c r="BNF60" s="543"/>
      <c r="BNG60" s="543"/>
      <c r="BNH60" s="543"/>
      <c r="BNI60" s="543"/>
      <c r="BNJ60" s="543"/>
      <c r="BNK60" s="543"/>
      <c r="BNL60" s="543"/>
      <c r="BNM60" s="543"/>
      <c r="BNN60" s="543"/>
      <c r="BNO60" s="543"/>
      <c r="BNP60" s="543"/>
      <c r="BNQ60" s="543"/>
      <c r="BNR60" s="543"/>
      <c r="BNS60" s="543"/>
      <c r="BNT60" s="543"/>
      <c r="BNU60" s="543"/>
      <c r="BNV60" s="543"/>
      <c r="BNW60" s="543"/>
      <c r="BNX60" s="543"/>
      <c r="BNY60" s="543"/>
      <c r="BNZ60" s="543"/>
      <c r="BOA60" s="543"/>
      <c r="BOB60" s="543"/>
      <c r="BOC60" s="543"/>
      <c r="BOD60" s="543"/>
      <c r="BOE60" s="543"/>
      <c r="BOF60" s="543"/>
      <c r="BOG60" s="543"/>
      <c r="BOH60" s="543"/>
      <c r="BOI60" s="543"/>
      <c r="BOJ60" s="543"/>
      <c r="BOK60" s="543"/>
      <c r="BOL60" s="543"/>
      <c r="BOM60" s="543"/>
      <c r="BON60" s="543"/>
      <c r="BOO60" s="543"/>
      <c r="BOP60" s="543"/>
      <c r="BOQ60" s="543"/>
      <c r="BOR60" s="543"/>
      <c r="BOS60" s="543"/>
      <c r="BOT60" s="543"/>
      <c r="BOU60" s="543"/>
      <c r="BOV60" s="543"/>
      <c r="BOW60" s="543"/>
      <c r="BOX60" s="543"/>
      <c r="BOY60" s="543"/>
      <c r="BOZ60" s="543"/>
      <c r="BPA60" s="543"/>
      <c r="BPB60" s="543"/>
      <c r="BPC60" s="543"/>
      <c r="BPD60" s="543"/>
      <c r="BPE60" s="543"/>
      <c r="BPF60" s="543"/>
      <c r="BPG60" s="543"/>
      <c r="BPH60" s="543"/>
      <c r="BPI60" s="543"/>
      <c r="BPJ60" s="543"/>
      <c r="BPK60" s="543"/>
      <c r="BPL60" s="543"/>
      <c r="BPM60" s="543"/>
      <c r="BPN60" s="543"/>
      <c r="BPO60" s="543"/>
      <c r="BPP60" s="543"/>
      <c r="BPQ60" s="543"/>
      <c r="BPR60" s="543"/>
      <c r="BPS60" s="543"/>
      <c r="BPT60" s="543"/>
      <c r="BPU60" s="543"/>
      <c r="BPV60" s="543"/>
      <c r="BPW60" s="543"/>
      <c r="BPX60" s="543"/>
      <c r="BPY60" s="543"/>
      <c r="BPZ60" s="543"/>
      <c r="BQA60" s="543"/>
      <c r="BQB60" s="543"/>
      <c r="BQC60" s="543"/>
      <c r="BQD60" s="543"/>
      <c r="BQE60" s="543"/>
      <c r="BQF60" s="543"/>
      <c r="BQG60" s="543"/>
      <c r="BQH60" s="543"/>
      <c r="BQI60" s="543"/>
      <c r="BQJ60" s="543"/>
      <c r="BQK60" s="543"/>
      <c r="BQL60" s="543"/>
      <c r="BQM60" s="543"/>
      <c r="BQN60" s="543"/>
      <c r="BQO60" s="543"/>
      <c r="BQP60" s="543"/>
      <c r="BQQ60" s="543"/>
      <c r="BQR60" s="543"/>
      <c r="BQS60" s="543"/>
      <c r="BQT60" s="543"/>
      <c r="BQU60" s="543"/>
      <c r="BQV60" s="543"/>
      <c r="BQW60" s="543"/>
      <c r="BQX60" s="543"/>
      <c r="BQY60" s="543"/>
      <c r="BQZ60" s="543"/>
      <c r="BRA60" s="543"/>
      <c r="BRB60" s="543"/>
      <c r="BRC60" s="543"/>
      <c r="BRD60" s="543"/>
      <c r="BRE60" s="543"/>
      <c r="BRF60" s="543"/>
      <c r="BRG60" s="543"/>
      <c r="BRH60" s="543"/>
      <c r="BRI60" s="543"/>
      <c r="BRJ60" s="543"/>
      <c r="BRK60" s="543"/>
      <c r="BRL60" s="543"/>
      <c r="BRM60" s="543"/>
      <c r="BRN60" s="543"/>
      <c r="BRO60" s="543"/>
      <c r="BRP60" s="543"/>
      <c r="BRQ60" s="543"/>
      <c r="BRR60" s="543"/>
      <c r="BRS60" s="543"/>
      <c r="BRT60" s="543"/>
      <c r="BRU60" s="543"/>
      <c r="BRV60" s="543"/>
      <c r="BRW60" s="543"/>
      <c r="BRX60" s="543"/>
      <c r="BRY60" s="543"/>
      <c r="BRZ60" s="543"/>
      <c r="BSA60" s="543"/>
      <c r="BSB60" s="543"/>
      <c r="BSC60" s="543"/>
      <c r="BSD60" s="543"/>
      <c r="BSE60" s="543"/>
      <c r="BSF60" s="543"/>
      <c r="BSG60" s="543"/>
      <c r="BSH60" s="543"/>
      <c r="BSI60" s="543"/>
      <c r="BSJ60" s="543"/>
      <c r="BSK60" s="543"/>
      <c r="BSL60" s="543"/>
      <c r="BSM60" s="543"/>
      <c r="BSN60" s="543"/>
      <c r="BSO60" s="543"/>
      <c r="BSP60" s="543"/>
      <c r="BSQ60" s="543"/>
      <c r="BSR60" s="543"/>
      <c r="BSS60" s="543"/>
      <c r="BST60" s="543"/>
      <c r="BSU60" s="543"/>
      <c r="BSV60" s="543"/>
      <c r="BSW60" s="543"/>
      <c r="BSX60" s="543"/>
      <c r="BSY60" s="543"/>
      <c r="BSZ60" s="543"/>
      <c r="BTA60" s="543"/>
      <c r="BTB60" s="543"/>
      <c r="BTC60" s="543"/>
      <c r="BTD60" s="543"/>
      <c r="BTE60" s="543"/>
      <c r="BTF60" s="543"/>
      <c r="BTG60" s="543"/>
      <c r="BTH60" s="543"/>
      <c r="BTI60" s="543"/>
      <c r="BTJ60" s="543"/>
      <c r="BTK60" s="543"/>
      <c r="BTL60" s="543"/>
      <c r="BTM60" s="543"/>
      <c r="BTN60" s="543"/>
      <c r="BTO60" s="543"/>
      <c r="BTP60" s="543"/>
      <c r="BTQ60" s="543"/>
      <c r="BTR60" s="543"/>
      <c r="BTS60" s="543"/>
      <c r="BTT60" s="543"/>
      <c r="BTU60" s="543"/>
      <c r="BTV60" s="543"/>
      <c r="BTW60" s="543"/>
      <c r="BTX60" s="543"/>
      <c r="BTY60" s="543"/>
      <c r="BTZ60" s="543"/>
      <c r="BUA60" s="543"/>
      <c r="BUB60" s="543"/>
      <c r="BUC60" s="543"/>
      <c r="BUD60" s="543"/>
      <c r="BUE60" s="543"/>
      <c r="BUF60" s="543"/>
      <c r="BUG60" s="543"/>
      <c r="BUH60" s="543"/>
      <c r="BUI60" s="543"/>
      <c r="BUJ60" s="543"/>
      <c r="BUK60" s="543"/>
      <c r="BUL60" s="543"/>
      <c r="BUM60" s="543"/>
      <c r="BUN60" s="543"/>
      <c r="BUO60" s="543"/>
      <c r="BUP60" s="543"/>
      <c r="BUQ60" s="543"/>
      <c r="BUR60" s="543"/>
      <c r="BUS60" s="543"/>
      <c r="BUT60" s="543"/>
      <c r="BUU60" s="543"/>
      <c r="BUV60" s="543"/>
      <c r="BUW60" s="543"/>
      <c r="BUX60" s="543"/>
      <c r="BUY60" s="543"/>
      <c r="BUZ60" s="543"/>
      <c r="BVA60" s="543"/>
      <c r="BVB60" s="543"/>
      <c r="BVC60" s="543"/>
      <c r="BVD60" s="543"/>
      <c r="BVE60" s="543"/>
      <c r="BVF60" s="543"/>
      <c r="BVG60" s="543"/>
      <c r="BVH60" s="543"/>
      <c r="BVI60" s="543"/>
      <c r="BVJ60" s="543"/>
      <c r="BVK60" s="543"/>
      <c r="BVL60" s="543"/>
      <c r="BVM60" s="543"/>
      <c r="BVN60" s="543"/>
      <c r="BVO60" s="543"/>
      <c r="BVP60" s="543"/>
      <c r="BVQ60" s="543"/>
      <c r="BVR60" s="543"/>
      <c r="BVS60" s="543"/>
      <c r="BVT60" s="543"/>
      <c r="BVU60" s="543"/>
      <c r="BVV60" s="543"/>
      <c r="BVW60" s="543"/>
      <c r="BVX60" s="543"/>
      <c r="BVY60" s="543"/>
      <c r="BVZ60" s="543"/>
      <c r="BWA60" s="543"/>
      <c r="BWB60" s="543"/>
      <c r="BWC60" s="543"/>
      <c r="BWD60" s="543"/>
      <c r="BWE60" s="543"/>
      <c r="BWF60" s="543"/>
      <c r="BWG60" s="543"/>
      <c r="BWH60" s="543"/>
      <c r="BWI60" s="543"/>
      <c r="BWJ60" s="543"/>
      <c r="BWK60" s="543"/>
      <c r="BWL60" s="543"/>
      <c r="BWM60" s="543"/>
      <c r="BWN60" s="543"/>
      <c r="BWO60" s="543"/>
      <c r="BWP60" s="543"/>
      <c r="BWQ60" s="543"/>
      <c r="BWR60" s="543"/>
      <c r="BWS60" s="543"/>
      <c r="BWT60" s="543"/>
      <c r="BWU60" s="543"/>
      <c r="BWV60" s="543"/>
      <c r="BWW60" s="543"/>
      <c r="BWX60" s="543"/>
      <c r="BWY60" s="543"/>
      <c r="BWZ60" s="543"/>
      <c r="BXA60" s="543"/>
      <c r="BXB60" s="543"/>
      <c r="BXC60" s="543"/>
      <c r="BXD60" s="543"/>
      <c r="BXE60" s="543"/>
      <c r="BXF60" s="543"/>
      <c r="BXG60" s="543"/>
      <c r="BXH60" s="543"/>
      <c r="BXI60" s="543"/>
      <c r="BXJ60" s="543"/>
      <c r="BXK60" s="543"/>
      <c r="BXL60" s="543"/>
      <c r="BXM60" s="543"/>
      <c r="BXN60" s="543"/>
      <c r="BXO60" s="543"/>
      <c r="BXP60" s="543"/>
      <c r="BXQ60" s="543"/>
      <c r="BXR60" s="543"/>
      <c r="BXS60" s="543"/>
      <c r="BXT60" s="543"/>
      <c r="BXU60" s="543"/>
      <c r="BXV60" s="543"/>
      <c r="BXW60" s="543"/>
      <c r="BXX60" s="543"/>
      <c r="BXY60" s="543"/>
      <c r="BXZ60" s="543"/>
      <c r="BYA60" s="543"/>
      <c r="BYB60" s="543"/>
      <c r="BYC60" s="543"/>
      <c r="BYD60" s="543"/>
      <c r="BYE60" s="543"/>
      <c r="BYF60" s="543"/>
      <c r="BYG60" s="543"/>
      <c r="BYH60" s="543"/>
      <c r="BYI60" s="543"/>
      <c r="BYJ60" s="543"/>
      <c r="BYK60" s="543"/>
      <c r="BYL60" s="543"/>
      <c r="BYM60" s="543"/>
      <c r="BYN60" s="543"/>
      <c r="BYO60" s="543"/>
      <c r="BYP60" s="543"/>
      <c r="BYQ60" s="543"/>
      <c r="BYR60" s="543"/>
      <c r="BYS60" s="543"/>
      <c r="BYT60" s="543"/>
      <c r="BYU60" s="543"/>
      <c r="BYV60" s="543"/>
      <c r="BYW60" s="543"/>
      <c r="BYX60" s="543"/>
      <c r="BYY60" s="543"/>
      <c r="BYZ60" s="543"/>
      <c r="BZA60" s="543"/>
      <c r="BZB60" s="543"/>
      <c r="BZC60" s="543"/>
      <c r="BZD60" s="543"/>
      <c r="BZE60" s="543"/>
      <c r="BZF60" s="543"/>
      <c r="BZG60" s="543"/>
      <c r="BZH60" s="543"/>
      <c r="BZI60" s="543"/>
      <c r="BZJ60" s="543"/>
      <c r="BZK60" s="543"/>
      <c r="BZL60" s="543"/>
      <c r="BZM60" s="543"/>
      <c r="BZN60" s="543"/>
      <c r="BZO60" s="543"/>
      <c r="BZP60" s="543"/>
      <c r="BZQ60" s="543"/>
      <c r="BZR60" s="543"/>
      <c r="BZS60" s="543"/>
      <c r="BZT60" s="543"/>
      <c r="BZU60" s="543"/>
      <c r="BZV60" s="543"/>
      <c r="BZW60" s="543"/>
      <c r="BZX60" s="543"/>
      <c r="BZY60" s="543"/>
      <c r="BZZ60" s="543"/>
      <c r="CAA60" s="543"/>
      <c r="CAB60" s="543"/>
      <c r="CAC60" s="543"/>
      <c r="CAD60" s="543"/>
      <c r="CAE60" s="543"/>
      <c r="CAF60" s="543"/>
      <c r="CAG60" s="543"/>
      <c r="CAH60" s="543"/>
      <c r="CAI60" s="543"/>
      <c r="CAJ60" s="543"/>
      <c r="CAK60" s="543"/>
      <c r="CAL60" s="543"/>
      <c r="CAM60" s="543"/>
      <c r="CAN60" s="543"/>
      <c r="CAO60" s="543"/>
      <c r="CAP60" s="543"/>
      <c r="CAQ60" s="543"/>
      <c r="CAR60" s="543"/>
      <c r="CAS60" s="543"/>
      <c r="CAT60" s="543"/>
      <c r="CAU60" s="543"/>
      <c r="CAV60" s="543"/>
      <c r="CAW60" s="543"/>
      <c r="CAX60" s="543"/>
      <c r="CAY60" s="543"/>
      <c r="CAZ60" s="543"/>
      <c r="CBA60" s="543"/>
      <c r="CBB60" s="543"/>
      <c r="CBC60" s="543"/>
      <c r="CBD60" s="543"/>
      <c r="CBE60" s="543"/>
      <c r="CBF60" s="543"/>
      <c r="CBG60" s="543"/>
      <c r="CBH60" s="543"/>
      <c r="CBI60" s="543"/>
      <c r="CBJ60" s="543"/>
      <c r="CBK60" s="543"/>
      <c r="CBL60" s="543"/>
      <c r="CBM60" s="543"/>
      <c r="CBN60" s="543"/>
      <c r="CBO60" s="543"/>
      <c r="CBP60" s="543"/>
      <c r="CBQ60" s="543"/>
      <c r="CBR60" s="543"/>
      <c r="CBS60" s="543"/>
      <c r="CBT60" s="543"/>
      <c r="CBU60" s="543"/>
      <c r="CBV60" s="543"/>
      <c r="CBW60" s="543"/>
      <c r="CBX60" s="543"/>
      <c r="CBY60" s="543"/>
      <c r="CBZ60" s="543"/>
      <c r="CCA60" s="543"/>
      <c r="CCB60" s="543"/>
      <c r="CCC60" s="543"/>
      <c r="CCD60" s="543"/>
      <c r="CCE60" s="543"/>
      <c r="CCF60" s="543"/>
      <c r="CCG60" s="543"/>
      <c r="CCH60" s="543"/>
      <c r="CCI60" s="543"/>
      <c r="CCJ60" s="543"/>
      <c r="CCK60" s="543"/>
      <c r="CCL60" s="543"/>
      <c r="CCM60" s="543"/>
      <c r="CCN60" s="543"/>
      <c r="CCO60" s="543"/>
      <c r="CCP60" s="543"/>
      <c r="CCQ60" s="543"/>
      <c r="CCR60" s="543"/>
      <c r="CCS60" s="543"/>
      <c r="CCT60" s="543"/>
      <c r="CCU60" s="543"/>
      <c r="CCV60" s="543"/>
      <c r="CCW60" s="543"/>
      <c r="CCX60" s="543"/>
      <c r="CCY60" s="543"/>
      <c r="CCZ60" s="543"/>
      <c r="CDA60" s="543"/>
      <c r="CDB60" s="543"/>
      <c r="CDC60" s="543"/>
      <c r="CDD60" s="543"/>
      <c r="CDE60" s="543"/>
      <c r="CDF60" s="543"/>
      <c r="CDG60" s="543"/>
      <c r="CDH60" s="543"/>
      <c r="CDI60" s="543"/>
      <c r="CDJ60" s="543"/>
      <c r="CDK60" s="543"/>
      <c r="CDL60" s="543"/>
      <c r="CDM60" s="543"/>
      <c r="CDN60" s="543"/>
      <c r="CDO60" s="543"/>
      <c r="CDP60" s="543"/>
      <c r="CDQ60" s="543"/>
      <c r="CDR60" s="543"/>
      <c r="CDS60" s="543"/>
      <c r="CDT60" s="543"/>
      <c r="CDU60" s="543"/>
      <c r="CDV60" s="543"/>
      <c r="CDW60" s="543"/>
      <c r="CDX60" s="543"/>
      <c r="CDY60" s="543"/>
      <c r="CDZ60" s="543"/>
      <c r="CEA60" s="543"/>
      <c r="CEB60" s="543"/>
      <c r="CEC60" s="543"/>
      <c r="CED60" s="543"/>
      <c r="CEE60" s="543"/>
      <c r="CEF60" s="543"/>
      <c r="CEG60" s="543"/>
      <c r="CEH60" s="543"/>
      <c r="CEI60" s="543"/>
      <c r="CEJ60" s="543"/>
      <c r="CEK60" s="543"/>
      <c r="CEL60" s="543"/>
      <c r="CEM60" s="543"/>
      <c r="CEN60" s="543"/>
      <c r="CEO60" s="543"/>
      <c r="CEP60" s="543"/>
      <c r="CEQ60" s="543"/>
      <c r="CER60" s="543"/>
      <c r="CES60" s="543"/>
      <c r="CET60" s="543"/>
      <c r="CEU60" s="543"/>
      <c r="CEV60" s="543"/>
      <c r="CEW60" s="543"/>
      <c r="CEX60" s="543"/>
      <c r="CEY60" s="543"/>
      <c r="CEZ60" s="543"/>
      <c r="CFA60" s="543"/>
      <c r="CFB60" s="543"/>
      <c r="CFC60" s="543"/>
      <c r="CFD60" s="543"/>
      <c r="CFE60" s="543"/>
      <c r="CFF60" s="543"/>
      <c r="CFG60" s="543"/>
      <c r="CFH60" s="543"/>
      <c r="CFI60" s="543"/>
      <c r="CFJ60" s="543"/>
      <c r="CFK60" s="543"/>
      <c r="CFL60" s="543"/>
      <c r="CFM60" s="543"/>
      <c r="CFN60" s="543"/>
      <c r="CFO60" s="543"/>
      <c r="CFP60" s="543"/>
      <c r="CFQ60" s="543"/>
      <c r="CFR60" s="543"/>
      <c r="CFS60" s="543"/>
      <c r="CFT60" s="543"/>
      <c r="CFU60" s="543"/>
      <c r="CFV60" s="543"/>
      <c r="CFW60" s="543"/>
      <c r="CFX60" s="543"/>
      <c r="CFY60" s="543"/>
      <c r="CFZ60" s="543"/>
      <c r="CGA60" s="543"/>
      <c r="CGB60" s="543"/>
      <c r="CGC60" s="543"/>
      <c r="CGD60" s="543"/>
      <c r="CGE60" s="543"/>
      <c r="CGF60" s="543"/>
      <c r="CGG60" s="543"/>
      <c r="CGH60" s="543"/>
      <c r="CGI60" s="543"/>
      <c r="CGJ60" s="543"/>
      <c r="CGK60" s="543"/>
      <c r="CGL60" s="543"/>
      <c r="CGM60" s="543"/>
      <c r="CGN60" s="543"/>
      <c r="CGO60" s="543"/>
      <c r="CGP60" s="543"/>
      <c r="CGQ60" s="543"/>
      <c r="CGR60" s="543"/>
      <c r="CGS60" s="543"/>
      <c r="CGT60" s="543"/>
      <c r="CGU60" s="543"/>
      <c r="CGV60" s="543"/>
      <c r="CGW60" s="543"/>
      <c r="CGX60" s="543"/>
      <c r="CGY60" s="543"/>
      <c r="CGZ60" s="543"/>
      <c r="CHA60" s="543"/>
      <c r="CHB60" s="543"/>
      <c r="CHC60" s="543"/>
      <c r="CHD60" s="543"/>
      <c r="CHE60" s="543"/>
      <c r="CHF60" s="543"/>
      <c r="CHG60" s="543"/>
      <c r="CHH60" s="543"/>
      <c r="CHI60" s="543"/>
      <c r="CHJ60" s="543"/>
      <c r="CHK60" s="543"/>
      <c r="CHL60" s="543"/>
      <c r="CHM60" s="543"/>
      <c r="CHN60" s="543"/>
      <c r="CHO60" s="543"/>
      <c r="CHP60" s="543"/>
      <c r="CHQ60" s="543"/>
      <c r="CHR60" s="543"/>
      <c r="CHS60" s="543"/>
      <c r="CHT60" s="543"/>
      <c r="CHU60" s="543"/>
      <c r="CHV60" s="543"/>
      <c r="CHW60" s="543"/>
      <c r="CHX60" s="543"/>
      <c r="CHY60" s="543"/>
      <c r="CHZ60" s="543"/>
      <c r="CIA60" s="543"/>
      <c r="CIB60" s="543"/>
      <c r="CIC60" s="543"/>
      <c r="CID60" s="543"/>
      <c r="CIE60" s="543"/>
      <c r="CIF60" s="543"/>
      <c r="CIG60" s="543"/>
      <c r="CIH60" s="543"/>
      <c r="CII60" s="543"/>
      <c r="CIJ60" s="543"/>
      <c r="CIK60" s="543"/>
      <c r="CIL60" s="543"/>
      <c r="CIM60" s="543"/>
      <c r="CIN60" s="543"/>
      <c r="CIO60" s="543"/>
      <c r="CIP60" s="543"/>
      <c r="CIQ60" s="543"/>
      <c r="CIR60" s="543"/>
      <c r="CIS60" s="543"/>
      <c r="CIT60" s="543"/>
      <c r="CIU60" s="543"/>
      <c r="CIV60" s="543"/>
      <c r="CIW60" s="543"/>
      <c r="CIX60" s="543"/>
      <c r="CIY60" s="543"/>
      <c r="CIZ60" s="543"/>
      <c r="CJA60" s="543"/>
      <c r="CJB60" s="543"/>
      <c r="CJC60" s="543"/>
      <c r="CJD60" s="543"/>
      <c r="CJE60" s="543"/>
      <c r="CJF60" s="543"/>
      <c r="CJG60" s="543"/>
      <c r="CJH60" s="543"/>
      <c r="CJI60" s="543"/>
      <c r="CJJ60" s="543"/>
      <c r="CJK60" s="543"/>
      <c r="CJL60" s="543"/>
      <c r="CJM60" s="543"/>
      <c r="CJN60" s="543"/>
      <c r="CJO60" s="543"/>
      <c r="CJP60" s="543"/>
      <c r="CJQ60" s="543"/>
      <c r="CJR60" s="543"/>
      <c r="CJS60" s="543"/>
      <c r="CJT60" s="543"/>
      <c r="CJU60" s="543"/>
      <c r="CJV60" s="543"/>
      <c r="CJW60" s="543"/>
      <c r="CJX60" s="543"/>
      <c r="CJY60" s="543"/>
      <c r="CJZ60" s="543"/>
      <c r="CKA60" s="543"/>
      <c r="CKB60" s="543"/>
      <c r="CKC60" s="543"/>
      <c r="CKD60" s="543"/>
      <c r="CKE60" s="543"/>
      <c r="CKF60" s="543"/>
      <c r="CKG60" s="543"/>
      <c r="CKH60" s="543"/>
      <c r="CKI60" s="543"/>
      <c r="CKJ60" s="543"/>
      <c r="CKK60" s="543"/>
      <c r="CKL60" s="543"/>
      <c r="CKM60" s="543"/>
      <c r="CKN60" s="543"/>
      <c r="CKO60" s="543"/>
      <c r="CKP60" s="543"/>
      <c r="CKQ60" s="543"/>
      <c r="CKR60" s="543"/>
      <c r="CKS60" s="543"/>
      <c r="CKT60" s="543"/>
      <c r="CKU60" s="543"/>
      <c r="CKV60" s="543"/>
      <c r="CKW60" s="543"/>
      <c r="CKX60" s="543"/>
      <c r="CKY60" s="543"/>
      <c r="CKZ60" s="543"/>
      <c r="CLA60" s="543"/>
      <c r="CLB60" s="543"/>
      <c r="CLC60" s="543"/>
      <c r="CLD60" s="543"/>
      <c r="CLE60" s="543"/>
      <c r="CLF60" s="543"/>
      <c r="CLG60" s="543"/>
      <c r="CLH60" s="543"/>
      <c r="CLI60" s="543"/>
      <c r="CLJ60" s="543"/>
      <c r="CLK60" s="543"/>
      <c r="CLL60" s="543"/>
      <c r="CLM60" s="543"/>
      <c r="CLN60" s="543"/>
      <c r="CLO60" s="543"/>
      <c r="CLP60" s="543"/>
      <c r="CLQ60" s="543"/>
      <c r="CLR60" s="543"/>
      <c r="CLS60" s="543"/>
      <c r="CLT60" s="543"/>
      <c r="CLU60" s="543"/>
      <c r="CLV60" s="543"/>
      <c r="CLW60" s="543"/>
      <c r="CLX60" s="543"/>
      <c r="CLY60" s="543"/>
      <c r="CLZ60" s="543"/>
      <c r="CMA60" s="543"/>
      <c r="CMB60" s="543"/>
      <c r="CMC60" s="543"/>
      <c r="CMD60" s="543"/>
      <c r="CME60" s="543"/>
      <c r="CMF60" s="543"/>
      <c r="CMG60" s="543"/>
      <c r="CMH60" s="543"/>
      <c r="CMI60" s="543"/>
      <c r="CMJ60" s="543"/>
      <c r="CMK60" s="543"/>
      <c r="CML60" s="543"/>
      <c r="CMM60" s="543"/>
      <c r="CMN60" s="543"/>
      <c r="CMO60" s="543"/>
      <c r="CMP60" s="543"/>
      <c r="CMQ60" s="543"/>
      <c r="CMR60" s="543"/>
      <c r="CMS60" s="543"/>
      <c r="CMT60" s="543"/>
      <c r="CMU60" s="543"/>
      <c r="CMV60" s="543"/>
      <c r="CMW60" s="543"/>
      <c r="CMX60" s="543"/>
      <c r="CMY60" s="543"/>
      <c r="CMZ60" s="543"/>
      <c r="CNA60" s="543"/>
      <c r="CNB60" s="543"/>
      <c r="CNC60" s="543"/>
      <c r="CND60" s="543"/>
      <c r="CNE60" s="543"/>
      <c r="CNF60" s="543"/>
      <c r="CNG60" s="543"/>
      <c r="CNH60" s="543"/>
      <c r="CNI60" s="543"/>
      <c r="CNJ60" s="543"/>
      <c r="CNK60" s="543"/>
      <c r="CNL60" s="543"/>
      <c r="CNM60" s="543"/>
      <c r="CNN60" s="543"/>
      <c r="CNO60" s="543"/>
      <c r="CNP60" s="543"/>
      <c r="CNQ60" s="543"/>
      <c r="CNR60" s="543"/>
      <c r="CNS60" s="543"/>
      <c r="CNT60" s="543"/>
      <c r="CNU60" s="543"/>
      <c r="CNV60" s="543"/>
      <c r="CNW60" s="543"/>
      <c r="CNX60" s="543"/>
      <c r="CNY60" s="543"/>
      <c r="CNZ60" s="543"/>
      <c r="COA60" s="543"/>
      <c r="COB60" s="543"/>
      <c r="COC60" s="543"/>
      <c r="COD60" s="543"/>
      <c r="COE60" s="543"/>
      <c r="COF60" s="543"/>
      <c r="COG60" s="543"/>
      <c r="COH60" s="543"/>
      <c r="COI60" s="543"/>
      <c r="COJ60" s="543"/>
      <c r="COK60" s="543"/>
      <c r="COL60" s="543"/>
      <c r="COM60" s="543"/>
      <c r="CON60" s="543"/>
      <c r="COO60" s="543"/>
      <c r="COP60" s="543"/>
      <c r="COQ60" s="543"/>
      <c r="COR60" s="543"/>
      <c r="COS60" s="543"/>
      <c r="COT60" s="543"/>
      <c r="COU60" s="543"/>
      <c r="COV60" s="543"/>
      <c r="COW60" s="543"/>
      <c r="COX60" s="543"/>
      <c r="COY60" s="543"/>
      <c r="COZ60" s="543"/>
      <c r="CPA60" s="543"/>
      <c r="CPB60" s="543"/>
      <c r="CPC60" s="543"/>
      <c r="CPD60" s="543"/>
      <c r="CPE60" s="543"/>
      <c r="CPF60" s="543"/>
      <c r="CPG60" s="543"/>
      <c r="CPH60" s="543"/>
      <c r="CPI60" s="543"/>
      <c r="CPJ60" s="543"/>
      <c r="CPK60" s="543"/>
      <c r="CPL60" s="543"/>
      <c r="CPM60" s="543"/>
      <c r="CPN60" s="543"/>
      <c r="CPO60" s="543"/>
      <c r="CPP60" s="543"/>
      <c r="CPQ60" s="543"/>
      <c r="CPR60" s="543"/>
      <c r="CPS60" s="543"/>
      <c r="CPT60" s="543"/>
      <c r="CPU60" s="543"/>
      <c r="CPV60" s="543"/>
      <c r="CPW60" s="543"/>
      <c r="CPX60" s="543"/>
      <c r="CPY60" s="543"/>
      <c r="CPZ60" s="543"/>
      <c r="CQA60" s="543"/>
      <c r="CQB60" s="543"/>
      <c r="CQC60" s="543"/>
      <c r="CQD60" s="543"/>
      <c r="CQE60" s="543"/>
      <c r="CQF60" s="543"/>
      <c r="CQG60" s="543"/>
      <c r="CQH60" s="543"/>
      <c r="CQI60" s="543"/>
      <c r="CQJ60" s="543"/>
      <c r="CQK60" s="543"/>
      <c r="CQL60" s="543"/>
      <c r="CQM60" s="543"/>
      <c r="CQN60" s="543"/>
      <c r="CQO60" s="543"/>
      <c r="CQP60" s="543"/>
      <c r="CQQ60" s="543"/>
      <c r="CQR60" s="543"/>
      <c r="CQS60" s="543"/>
      <c r="CQT60" s="543"/>
      <c r="CQU60" s="543"/>
      <c r="CQV60" s="543"/>
      <c r="CQW60" s="543"/>
      <c r="CQX60" s="543"/>
      <c r="CQY60" s="543"/>
      <c r="CQZ60" s="543"/>
      <c r="CRA60" s="543"/>
      <c r="CRB60" s="543"/>
      <c r="CRC60" s="543"/>
      <c r="CRD60" s="543"/>
      <c r="CRE60" s="543"/>
      <c r="CRF60" s="543"/>
      <c r="CRG60" s="543"/>
      <c r="CRH60" s="543"/>
      <c r="CRI60" s="543"/>
      <c r="CRJ60" s="543"/>
      <c r="CRK60" s="543"/>
      <c r="CRL60" s="543"/>
      <c r="CRM60" s="543"/>
      <c r="CRN60" s="543"/>
      <c r="CRO60" s="543"/>
      <c r="CRP60" s="543"/>
      <c r="CRQ60" s="543"/>
      <c r="CRR60" s="543"/>
      <c r="CRS60" s="543"/>
      <c r="CRT60" s="543"/>
      <c r="CRU60" s="543"/>
      <c r="CRV60" s="543"/>
      <c r="CRW60" s="543"/>
      <c r="CRX60" s="543"/>
      <c r="CRY60" s="543"/>
      <c r="CRZ60" s="543"/>
      <c r="CSA60" s="543"/>
      <c r="CSB60" s="543"/>
      <c r="CSC60" s="543"/>
      <c r="CSD60" s="543"/>
      <c r="CSE60" s="543"/>
      <c r="CSF60" s="543"/>
      <c r="CSG60" s="543"/>
      <c r="CSH60" s="543"/>
      <c r="CSI60" s="543"/>
      <c r="CSJ60" s="543"/>
      <c r="CSK60" s="543"/>
      <c r="CSL60" s="543"/>
      <c r="CSM60" s="543"/>
      <c r="CSN60" s="543"/>
      <c r="CSO60" s="543"/>
      <c r="CSP60" s="543"/>
      <c r="CSQ60" s="543"/>
      <c r="CSR60" s="543"/>
      <c r="CSS60" s="543"/>
      <c r="CST60" s="543"/>
      <c r="CSU60" s="543"/>
      <c r="CSV60" s="543"/>
      <c r="CSW60" s="543"/>
      <c r="CSX60" s="543"/>
      <c r="CSY60" s="543"/>
      <c r="CSZ60" s="543"/>
      <c r="CTA60" s="543"/>
      <c r="CTB60" s="543"/>
      <c r="CTC60" s="543"/>
      <c r="CTD60" s="543"/>
      <c r="CTE60" s="543"/>
      <c r="CTF60" s="543"/>
      <c r="CTG60" s="543"/>
      <c r="CTH60" s="543"/>
      <c r="CTI60" s="543"/>
      <c r="CTJ60" s="543"/>
      <c r="CTK60" s="543"/>
      <c r="CTL60" s="543"/>
      <c r="CTM60" s="543"/>
      <c r="CTN60" s="543"/>
      <c r="CTO60" s="543"/>
      <c r="CTP60" s="543"/>
      <c r="CTQ60" s="543"/>
      <c r="CTR60" s="543"/>
      <c r="CTS60" s="543"/>
      <c r="CTT60" s="543"/>
      <c r="CTU60" s="543"/>
      <c r="CTV60" s="543"/>
      <c r="CTW60" s="543"/>
      <c r="CTX60" s="543"/>
      <c r="CTY60" s="543"/>
      <c r="CTZ60" s="543"/>
      <c r="CUA60" s="543"/>
      <c r="CUB60" s="543"/>
      <c r="CUC60" s="543"/>
      <c r="CUD60" s="543"/>
      <c r="CUE60" s="543"/>
      <c r="CUF60" s="543"/>
      <c r="CUG60" s="543"/>
      <c r="CUH60" s="543"/>
      <c r="CUI60" s="543"/>
      <c r="CUJ60" s="543"/>
      <c r="CUK60" s="543"/>
      <c r="CUL60" s="543"/>
      <c r="CUM60" s="543"/>
      <c r="CUN60" s="543"/>
      <c r="CUO60" s="543"/>
      <c r="CUP60" s="543"/>
      <c r="CUQ60" s="543"/>
      <c r="CUR60" s="543"/>
      <c r="CUS60" s="543"/>
      <c r="CUT60" s="543"/>
      <c r="CUU60" s="543"/>
      <c r="CUV60" s="543"/>
      <c r="CUW60" s="543"/>
      <c r="CUX60" s="543"/>
      <c r="CUY60" s="543"/>
      <c r="CUZ60" s="543"/>
      <c r="CVA60" s="543"/>
      <c r="CVB60" s="543"/>
      <c r="CVC60" s="543"/>
      <c r="CVD60" s="543"/>
      <c r="CVE60" s="543"/>
      <c r="CVF60" s="543"/>
      <c r="CVG60" s="543"/>
      <c r="CVH60" s="543"/>
      <c r="CVI60" s="543"/>
      <c r="CVJ60" s="543"/>
      <c r="CVK60" s="543"/>
      <c r="CVL60" s="543"/>
      <c r="CVM60" s="543"/>
      <c r="CVN60" s="543"/>
      <c r="CVO60" s="543"/>
      <c r="CVP60" s="543"/>
      <c r="CVQ60" s="543"/>
      <c r="CVR60" s="543"/>
      <c r="CVS60" s="543"/>
      <c r="CVT60" s="543"/>
      <c r="CVU60" s="543"/>
      <c r="CVV60" s="543"/>
      <c r="CVW60" s="543"/>
      <c r="CVX60" s="543"/>
      <c r="CVY60" s="543"/>
      <c r="CVZ60" s="543"/>
      <c r="CWA60" s="543"/>
      <c r="CWB60" s="543"/>
      <c r="CWC60" s="543"/>
      <c r="CWD60" s="543"/>
      <c r="CWE60" s="543"/>
      <c r="CWF60" s="543"/>
      <c r="CWG60" s="543"/>
      <c r="CWH60" s="543"/>
      <c r="CWI60" s="543"/>
      <c r="CWJ60" s="543"/>
      <c r="CWK60" s="543"/>
      <c r="CWL60" s="543"/>
      <c r="CWM60" s="543"/>
      <c r="CWN60" s="543"/>
      <c r="CWO60" s="543"/>
      <c r="CWP60" s="543"/>
      <c r="CWQ60" s="543"/>
      <c r="CWR60" s="543"/>
      <c r="CWS60" s="543"/>
      <c r="CWT60" s="543"/>
      <c r="CWU60" s="543"/>
      <c r="CWV60" s="543"/>
      <c r="CWW60" s="543"/>
      <c r="CWX60" s="543"/>
      <c r="CWY60" s="543"/>
      <c r="CWZ60" s="543"/>
      <c r="CXA60" s="543"/>
      <c r="CXB60" s="543"/>
      <c r="CXC60" s="543"/>
      <c r="CXD60" s="543"/>
      <c r="CXE60" s="543"/>
      <c r="CXF60" s="543"/>
      <c r="CXG60" s="543"/>
      <c r="CXH60" s="543"/>
      <c r="CXI60" s="543"/>
      <c r="CXJ60" s="543"/>
      <c r="CXK60" s="543"/>
      <c r="CXL60" s="543"/>
      <c r="CXM60" s="543"/>
      <c r="CXN60" s="543"/>
      <c r="CXO60" s="543"/>
      <c r="CXP60" s="543"/>
      <c r="CXQ60" s="543"/>
      <c r="CXR60" s="543"/>
      <c r="CXS60" s="543"/>
      <c r="CXT60" s="543"/>
      <c r="CXU60" s="543"/>
      <c r="CXV60" s="543"/>
      <c r="CXW60" s="543"/>
      <c r="CXX60" s="543"/>
      <c r="CXY60" s="543"/>
      <c r="CXZ60" s="543"/>
      <c r="CYA60" s="543"/>
      <c r="CYB60" s="543"/>
      <c r="CYC60" s="543"/>
      <c r="CYD60" s="543"/>
      <c r="CYE60" s="543"/>
      <c r="CYF60" s="543"/>
      <c r="CYG60" s="543"/>
      <c r="CYH60" s="543"/>
      <c r="CYI60" s="543"/>
      <c r="CYJ60" s="543"/>
      <c r="CYK60" s="543"/>
      <c r="CYL60" s="543"/>
      <c r="CYM60" s="543"/>
      <c r="CYN60" s="543"/>
      <c r="CYO60" s="543"/>
      <c r="CYP60" s="543"/>
      <c r="CYQ60" s="543"/>
      <c r="CYR60" s="543"/>
      <c r="CYS60" s="543"/>
      <c r="CYT60" s="543"/>
      <c r="CYU60" s="543"/>
      <c r="CYV60" s="543"/>
      <c r="CYW60" s="543"/>
      <c r="CYX60" s="543"/>
      <c r="CYY60" s="543"/>
      <c r="CYZ60" s="543"/>
      <c r="CZA60" s="543"/>
      <c r="CZB60" s="543"/>
      <c r="CZC60" s="543"/>
      <c r="CZD60" s="543"/>
      <c r="CZE60" s="543"/>
      <c r="CZF60" s="543"/>
      <c r="CZG60" s="543"/>
      <c r="CZH60" s="543"/>
      <c r="CZI60" s="543"/>
      <c r="CZJ60" s="543"/>
      <c r="CZK60" s="543"/>
      <c r="CZL60" s="543"/>
      <c r="CZM60" s="543"/>
      <c r="CZN60" s="543"/>
      <c r="CZO60" s="543"/>
      <c r="CZP60" s="543"/>
      <c r="CZQ60" s="543"/>
      <c r="CZR60" s="543"/>
      <c r="CZS60" s="543"/>
      <c r="CZT60" s="543"/>
      <c r="CZU60" s="543"/>
      <c r="CZV60" s="543"/>
      <c r="CZW60" s="543"/>
      <c r="CZX60" s="543"/>
      <c r="CZY60" s="543"/>
      <c r="CZZ60" s="543"/>
      <c r="DAA60" s="543"/>
      <c r="DAB60" s="543"/>
      <c r="DAC60" s="543"/>
      <c r="DAD60" s="543"/>
      <c r="DAE60" s="543"/>
      <c r="DAF60" s="543"/>
      <c r="DAG60" s="543"/>
      <c r="DAH60" s="543"/>
      <c r="DAI60" s="543"/>
      <c r="DAJ60" s="543"/>
      <c r="DAK60" s="543"/>
      <c r="DAL60" s="543"/>
      <c r="DAM60" s="543"/>
      <c r="DAN60" s="543"/>
      <c r="DAO60" s="543"/>
      <c r="DAP60" s="543"/>
      <c r="DAQ60" s="543"/>
      <c r="DAR60" s="543"/>
      <c r="DAS60" s="543"/>
      <c r="DAT60" s="543"/>
      <c r="DAU60" s="543"/>
      <c r="DAV60" s="543"/>
      <c r="DAW60" s="543"/>
      <c r="DAX60" s="543"/>
      <c r="DAY60" s="543"/>
      <c r="DAZ60" s="543"/>
      <c r="DBA60" s="543"/>
      <c r="DBB60" s="543"/>
      <c r="DBC60" s="543"/>
      <c r="DBD60" s="543"/>
      <c r="DBE60" s="543"/>
      <c r="DBF60" s="543"/>
      <c r="DBG60" s="543"/>
      <c r="DBH60" s="543"/>
      <c r="DBI60" s="543"/>
      <c r="DBJ60" s="543"/>
      <c r="DBK60" s="543"/>
      <c r="DBL60" s="543"/>
      <c r="DBM60" s="543"/>
      <c r="DBN60" s="543"/>
      <c r="DBO60" s="543"/>
      <c r="DBP60" s="543"/>
      <c r="DBQ60" s="543"/>
      <c r="DBR60" s="543"/>
      <c r="DBS60" s="543"/>
      <c r="DBT60" s="543"/>
      <c r="DBU60" s="543"/>
      <c r="DBV60" s="543"/>
      <c r="DBW60" s="543"/>
      <c r="DBX60" s="543"/>
      <c r="DBY60" s="543"/>
      <c r="DBZ60" s="543"/>
      <c r="DCA60" s="543"/>
      <c r="DCB60" s="543"/>
      <c r="DCC60" s="543"/>
      <c r="DCD60" s="543"/>
      <c r="DCE60" s="543"/>
      <c r="DCF60" s="543"/>
      <c r="DCG60" s="543"/>
      <c r="DCH60" s="543"/>
      <c r="DCI60" s="543"/>
      <c r="DCJ60" s="543"/>
      <c r="DCK60" s="543"/>
      <c r="DCL60" s="543"/>
      <c r="DCM60" s="543"/>
      <c r="DCN60" s="543"/>
      <c r="DCO60" s="543"/>
      <c r="DCP60" s="543"/>
      <c r="DCQ60" s="543"/>
      <c r="DCR60" s="543"/>
      <c r="DCS60" s="543"/>
      <c r="DCT60" s="543"/>
      <c r="DCU60" s="543"/>
      <c r="DCV60" s="543"/>
      <c r="DCW60" s="543"/>
      <c r="DCX60" s="543"/>
      <c r="DCY60" s="543"/>
      <c r="DCZ60" s="543"/>
      <c r="DDA60" s="543"/>
      <c r="DDB60" s="543"/>
      <c r="DDC60" s="543"/>
      <c r="DDD60" s="543"/>
      <c r="DDE60" s="543"/>
      <c r="DDF60" s="543"/>
      <c r="DDG60" s="543"/>
      <c r="DDH60" s="543"/>
      <c r="DDI60" s="543"/>
      <c r="DDJ60" s="543"/>
      <c r="DDK60" s="543"/>
      <c r="DDL60" s="543"/>
      <c r="DDM60" s="543"/>
      <c r="DDN60" s="543"/>
      <c r="DDO60" s="543"/>
      <c r="DDP60" s="543"/>
      <c r="DDQ60" s="543"/>
      <c r="DDR60" s="543"/>
      <c r="DDS60" s="543"/>
      <c r="DDT60" s="543"/>
      <c r="DDU60" s="543"/>
      <c r="DDV60" s="543"/>
      <c r="DDW60" s="543"/>
      <c r="DDX60" s="543"/>
      <c r="DDY60" s="543"/>
      <c r="DDZ60" s="543"/>
      <c r="DEA60" s="543"/>
      <c r="DEB60" s="543"/>
      <c r="DEC60" s="543"/>
      <c r="DED60" s="543"/>
      <c r="DEE60" s="543"/>
      <c r="DEF60" s="543"/>
      <c r="DEG60" s="543"/>
      <c r="DEH60" s="543"/>
      <c r="DEI60" s="543"/>
      <c r="DEJ60" s="543"/>
      <c r="DEK60" s="543"/>
      <c r="DEL60" s="543"/>
      <c r="DEM60" s="543"/>
      <c r="DEN60" s="543"/>
      <c r="DEO60" s="543"/>
      <c r="DEP60" s="543"/>
      <c r="DEQ60" s="543"/>
      <c r="DER60" s="543"/>
      <c r="DES60" s="543"/>
      <c r="DET60" s="543"/>
      <c r="DEU60" s="543"/>
      <c r="DEV60" s="543"/>
      <c r="DEW60" s="543"/>
      <c r="DEX60" s="543"/>
      <c r="DEY60" s="543"/>
      <c r="DEZ60" s="543"/>
      <c r="DFA60" s="543"/>
      <c r="DFB60" s="543"/>
      <c r="DFC60" s="543"/>
      <c r="DFD60" s="543"/>
      <c r="DFE60" s="543"/>
      <c r="DFF60" s="543"/>
      <c r="DFG60" s="543"/>
      <c r="DFH60" s="543"/>
      <c r="DFI60" s="543"/>
      <c r="DFJ60" s="543"/>
      <c r="DFK60" s="543"/>
      <c r="DFL60" s="543"/>
      <c r="DFM60" s="543"/>
      <c r="DFN60" s="543"/>
      <c r="DFO60" s="543"/>
      <c r="DFP60" s="543"/>
      <c r="DFQ60" s="543"/>
      <c r="DFR60" s="543"/>
      <c r="DFS60" s="543"/>
      <c r="DFT60" s="543"/>
      <c r="DFU60" s="543"/>
      <c r="DFV60" s="543"/>
      <c r="DFW60" s="543"/>
      <c r="DFX60" s="543"/>
      <c r="DFY60" s="543"/>
      <c r="DFZ60" s="543"/>
      <c r="DGA60" s="543"/>
      <c r="DGB60" s="543"/>
      <c r="DGC60" s="543"/>
      <c r="DGD60" s="543"/>
      <c r="DGE60" s="543"/>
      <c r="DGF60" s="543"/>
      <c r="DGG60" s="543"/>
      <c r="DGH60" s="543"/>
      <c r="DGI60" s="543"/>
      <c r="DGJ60" s="543"/>
      <c r="DGK60" s="543"/>
      <c r="DGL60" s="543"/>
      <c r="DGM60" s="543"/>
      <c r="DGN60" s="543"/>
      <c r="DGO60" s="543"/>
      <c r="DGP60" s="543"/>
      <c r="DGQ60" s="543"/>
      <c r="DGR60" s="543"/>
      <c r="DGS60" s="543"/>
      <c r="DGT60" s="543"/>
      <c r="DGU60" s="543"/>
      <c r="DGV60" s="543"/>
      <c r="DGW60" s="543"/>
      <c r="DGX60" s="543"/>
      <c r="DGY60" s="543"/>
      <c r="DGZ60" s="543"/>
      <c r="DHA60" s="543"/>
      <c r="DHB60" s="543"/>
      <c r="DHC60" s="543"/>
      <c r="DHD60" s="543"/>
      <c r="DHE60" s="543"/>
      <c r="DHF60" s="543"/>
      <c r="DHG60" s="543"/>
      <c r="DHH60" s="543"/>
      <c r="DHI60" s="543"/>
      <c r="DHJ60" s="543"/>
      <c r="DHK60" s="543"/>
      <c r="DHL60" s="543"/>
      <c r="DHM60" s="543"/>
      <c r="DHN60" s="543"/>
      <c r="DHO60" s="543"/>
      <c r="DHP60" s="543"/>
      <c r="DHQ60" s="543"/>
      <c r="DHR60" s="543"/>
      <c r="DHS60" s="543"/>
      <c r="DHT60" s="543"/>
      <c r="DHU60" s="543"/>
      <c r="DHV60" s="543"/>
      <c r="DHW60" s="543"/>
      <c r="DHX60" s="543"/>
      <c r="DHY60" s="543"/>
      <c r="DHZ60" s="543"/>
      <c r="DIA60" s="543"/>
      <c r="DIB60" s="543"/>
      <c r="DIC60" s="543"/>
      <c r="DID60" s="543"/>
      <c r="DIE60" s="543"/>
      <c r="DIF60" s="543"/>
      <c r="DIG60" s="543"/>
      <c r="DIH60" s="543"/>
      <c r="DII60" s="543"/>
      <c r="DIJ60" s="543"/>
      <c r="DIK60" s="543"/>
      <c r="DIL60" s="543"/>
      <c r="DIM60" s="543"/>
      <c r="DIN60" s="543"/>
      <c r="DIO60" s="543"/>
      <c r="DIP60" s="543"/>
      <c r="DIQ60" s="543"/>
      <c r="DIR60" s="543"/>
      <c r="DIS60" s="543"/>
      <c r="DIT60" s="543"/>
      <c r="DIU60" s="543"/>
      <c r="DIV60" s="543"/>
      <c r="DIW60" s="543"/>
      <c r="DIX60" s="543"/>
      <c r="DIY60" s="543"/>
      <c r="DIZ60" s="543"/>
      <c r="DJA60" s="543"/>
      <c r="DJB60" s="543"/>
      <c r="DJC60" s="543"/>
      <c r="DJD60" s="543"/>
      <c r="DJE60" s="543"/>
      <c r="DJF60" s="543"/>
      <c r="DJG60" s="543"/>
      <c r="DJH60" s="543"/>
      <c r="DJI60" s="543"/>
      <c r="DJJ60" s="543"/>
      <c r="DJK60" s="543"/>
      <c r="DJL60" s="543"/>
      <c r="DJM60" s="543"/>
      <c r="DJN60" s="543"/>
      <c r="DJO60" s="543"/>
      <c r="DJP60" s="543"/>
      <c r="DJQ60" s="543"/>
      <c r="DJR60" s="543"/>
      <c r="DJS60" s="543"/>
      <c r="DJT60" s="543"/>
      <c r="DJU60" s="543"/>
      <c r="DJV60" s="543"/>
      <c r="DJW60" s="543"/>
      <c r="DJX60" s="543"/>
      <c r="DJY60" s="543"/>
      <c r="DJZ60" s="543"/>
      <c r="DKA60" s="543"/>
      <c r="DKB60" s="543"/>
      <c r="DKC60" s="543"/>
      <c r="DKD60" s="543"/>
      <c r="DKE60" s="543"/>
      <c r="DKF60" s="543"/>
      <c r="DKG60" s="543"/>
      <c r="DKH60" s="543"/>
      <c r="DKI60" s="543"/>
      <c r="DKJ60" s="543"/>
      <c r="DKK60" s="543"/>
      <c r="DKL60" s="543"/>
      <c r="DKM60" s="543"/>
      <c r="DKN60" s="543"/>
      <c r="DKO60" s="543"/>
      <c r="DKP60" s="543"/>
      <c r="DKQ60" s="543"/>
      <c r="DKR60" s="543"/>
      <c r="DKS60" s="543"/>
      <c r="DKT60" s="543"/>
      <c r="DKU60" s="543"/>
      <c r="DKV60" s="543"/>
      <c r="DKW60" s="543"/>
      <c r="DKX60" s="543"/>
      <c r="DKY60" s="543"/>
      <c r="DKZ60" s="543"/>
      <c r="DLA60" s="543"/>
      <c r="DLB60" s="543"/>
      <c r="DLC60" s="543"/>
      <c r="DLD60" s="543"/>
      <c r="DLE60" s="543"/>
      <c r="DLF60" s="543"/>
      <c r="DLG60" s="543"/>
      <c r="DLH60" s="543"/>
      <c r="DLI60" s="543"/>
      <c r="DLJ60" s="543"/>
      <c r="DLK60" s="543"/>
      <c r="DLL60" s="543"/>
      <c r="DLM60" s="543"/>
      <c r="DLN60" s="543"/>
      <c r="DLO60" s="543"/>
      <c r="DLP60" s="543"/>
      <c r="DLQ60" s="543"/>
      <c r="DLR60" s="543"/>
      <c r="DLS60" s="543"/>
      <c r="DLT60" s="543"/>
      <c r="DLU60" s="543"/>
      <c r="DLV60" s="543"/>
      <c r="DLW60" s="543"/>
      <c r="DLX60" s="543"/>
      <c r="DLY60" s="543"/>
      <c r="DLZ60" s="543"/>
      <c r="DMA60" s="543"/>
      <c r="DMB60" s="543"/>
      <c r="DMC60" s="543"/>
      <c r="DMD60" s="543"/>
      <c r="DME60" s="543"/>
      <c r="DMF60" s="543"/>
      <c r="DMG60" s="543"/>
      <c r="DMH60" s="543"/>
      <c r="DMI60" s="543"/>
      <c r="DMJ60" s="543"/>
      <c r="DMK60" s="543"/>
      <c r="DML60" s="543"/>
      <c r="DMM60" s="543"/>
      <c r="DMN60" s="543"/>
      <c r="DMO60" s="543"/>
      <c r="DMP60" s="543"/>
      <c r="DMQ60" s="543"/>
      <c r="DMR60" s="543"/>
      <c r="DMS60" s="543"/>
      <c r="DMT60" s="543"/>
      <c r="DMU60" s="543"/>
      <c r="DMV60" s="543"/>
      <c r="DMW60" s="543"/>
      <c r="DMX60" s="543"/>
      <c r="DMY60" s="543"/>
      <c r="DMZ60" s="543"/>
      <c r="DNA60" s="543"/>
      <c r="DNB60" s="543"/>
      <c r="DNC60" s="543"/>
      <c r="DND60" s="543"/>
      <c r="DNE60" s="543"/>
      <c r="DNF60" s="543"/>
      <c r="DNG60" s="543"/>
      <c r="DNH60" s="543"/>
      <c r="DNI60" s="543"/>
      <c r="DNJ60" s="543"/>
      <c r="DNK60" s="543"/>
      <c r="DNL60" s="543"/>
      <c r="DNM60" s="543"/>
      <c r="DNN60" s="543"/>
      <c r="DNO60" s="543"/>
      <c r="DNP60" s="543"/>
      <c r="DNQ60" s="543"/>
      <c r="DNR60" s="543"/>
      <c r="DNS60" s="543"/>
      <c r="DNT60" s="543"/>
      <c r="DNU60" s="543"/>
      <c r="DNV60" s="543"/>
      <c r="DNW60" s="543"/>
      <c r="DNX60" s="543"/>
      <c r="DNY60" s="543"/>
      <c r="DNZ60" s="543"/>
      <c r="DOA60" s="543"/>
      <c r="DOB60" s="543"/>
      <c r="DOC60" s="543"/>
      <c r="DOD60" s="543"/>
      <c r="DOE60" s="543"/>
      <c r="DOF60" s="543"/>
      <c r="DOG60" s="543"/>
      <c r="DOH60" s="543"/>
      <c r="DOI60" s="543"/>
      <c r="DOJ60" s="543"/>
      <c r="DOK60" s="543"/>
      <c r="DOL60" s="543"/>
      <c r="DOM60" s="543"/>
      <c r="DON60" s="543"/>
      <c r="DOO60" s="543"/>
      <c r="DOP60" s="543"/>
      <c r="DOQ60" s="543"/>
      <c r="DOR60" s="543"/>
      <c r="DOS60" s="543"/>
      <c r="DOT60" s="543"/>
      <c r="DOU60" s="543"/>
      <c r="DOV60" s="543"/>
      <c r="DOW60" s="543"/>
      <c r="DOX60" s="543"/>
      <c r="DOY60" s="543"/>
      <c r="DOZ60" s="543"/>
      <c r="DPA60" s="543"/>
      <c r="DPB60" s="543"/>
      <c r="DPC60" s="543"/>
      <c r="DPD60" s="543"/>
      <c r="DPE60" s="543"/>
      <c r="DPF60" s="543"/>
      <c r="DPG60" s="543"/>
      <c r="DPH60" s="543"/>
      <c r="DPI60" s="543"/>
      <c r="DPJ60" s="543"/>
      <c r="DPK60" s="543"/>
      <c r="DPL60" s="543"/>
      <c r="DPM60" s="543"/>
      <c r="DPN60" s="543"/>
      <c r="DPO60" s="543"/>
      <c r="DPP60" s="543"/>
      <c r="DPQ60" s="543"/>
      <c r="DPR60" s="543"/>
      <c r="DPS60" s="543"/>
      <c r="DPT60" s="543"/>
      <c r="DPU60" s="543"/>
      <c r="DPV60" s="543"/>
      <c r="DPW60" s="543"/>
      <c r="DPX60" s="543"/>
      <c r="DPY60" s="543"/>
      <c r="DPZ60" s="543"/>
      <c r="DQA60" s="543"/>
      <c r="DQB60" s="543"/>
      <c r="DQC60" s="543"/>
      <c r="DQD60" s="543"/>
      <c r="DQE60" s="543"/>
      <c r="DQF60" s="543"/>
      <c r="DQG60" s="543"/>
      <c r="DQH60" s="543"/>
      <c r="DQI60" s="543"/>
      <c r="DQJ60" s="543"/>
      <c r="DQK60" s="543"/>
      <c r="DQL60" s="543"/>
      <c r="DQM60" s="543"/>
      <c r="DQN60" s="543"/>
      <c r="DQO60" s="543"/>
      <c r="DQP60" s="543"/>
      <c r="DQQ60" s="543"/>
      <c r="DQR60" s="543"/>
      <c r="DQS60" s="543"/>
      <c r="DQT60" s="543"/>
      <c r="DQU60" s="543"/>
      <c r="DQV60" s="543"/>
      <c r="DQW60" s="543"/>
      <c r="DQX60" s="543"/>
      <c r="DQY60" s="543"/>
      <c r="DQZ60" s="543"/>
      <c r="DRA60" s="543"/>
      <c r="DRB60" s="543"/>
      <c r="DRC60" s="543"/>
      <c r="DRD60" s="543"/>
      <c r="DRE60" s="543"/>
      <c r="DRF60" s="543"/>
      <c r="DRG60" s="543"/>
      <c r="DRH60" s="543"/>
      <c r="DRI60" s="543"/>
      <c r="DRJ60" s="543"/>
      <c r="DRK60" s="543"/>
      <c r="DRL60" s="543"/>
      <c r="DRM60" s="543"/>
      <c r="DRN60" s="543"/>
      <c r="DRO60" s="543"/>
      <c r="DRP60" s="543"/>
      <c r="DRQ60" s="543"/>
      <c r="DRR60" s="543"/>
      <c r="DRS60" s="543"/>
      <c r="DRT60" s="543"/>
      <c r="DRU60" s="543"/>
      <c r="DRV60" s="543"/>
      <c r="DRW60" s="543"/>
      <c r="DRX60" s="543"/>
      <c r="DRY60" s="543"/>
      <c r="DRZ60" s="543"/>
      <c r="DSA60" s="543"/>
      <c r="DSB60" s="543"/>
      <c r="DSC60" s="543"/>
      <c r="DSD60" s="543"/>
      <c r="DSE60" s="543"/>
      <c r="DSF60" s="543"/>
      <c r="DSG60" s="543"/>
      <c r="DSH60" s="543"/>
      <c r="DSI60" s="543"/>
      <c r="DSJ60" s="543"/>
      <c r="DSK60" s="543"/>
      <c r="DSL60" s="543"/>
      <c r="DSM60" s="543"/>
      <c r="DSN60" s="543"/>
      <c r="DSO60" s="543"/>
      <c r="DSP60" s="543"/>
      <c r="DSQ60" s="543"/>
      <c r="DSR60" s="543"/>
      <c r="DSS60" s="543"/>
      <c r="DST60" s="543"/>
      <c r="DSU60" s="543"/>
      <c r="DSV60" s="543"/>
      <c r="DSW60" s="543"/>
      <c r="DSX60" s="543"/>
      <c r="DSY60" s="543"/>
      <c r="DSZ60" s="543"/>
      <c r="DTA60" s="543"/>
      <c r="DTB60" s="543"/>
      <c r="DTC60" s="543"/>
      <c r="DTD60" s="543"/>
      <c r="DTE60" s="543"/>
      <c r="DTF60" s="543"/>
      <c r="DTG60" s="543"/>
      <c r="DTH60" s="543"/>
      <c r="DTI60" s="543"/>
      <c r="DTJ60" s="543"/>
      <c r="DTK60" s="543"/>
      <c r="DTL60" s="543"/>
      <c r="DTM60" s="543"/>
      <c r="DTN60" s="543"/>
      <c r="DTO60" s="543"/>
      <c r="DTP60" s="543"/>
      <c r="DTQ60" s="543"/>
      <c r="DTR60" s="543"/>
      <c r="DTS60" s="543"/>
      <c r="DTT60" s="543"/>
      <c r="DTU60" s="543"/>
      <c r="DTV60" s="543"/>
      <c r="DTW60" s="543"/>
      <c r="DTX60" s="543"/>
      <c r="DTY60" s="543"/>
      <c r="DTZ60" s="543"/>
      <c r="DUA60" s="543"/>
      <c r="DUB60" s="543"/>
      <c r="DUC60" s="543"/>
      <c r="DUD60" s="543"/>
      <c r="DUE60" s="543"/>
      <c r="DUF60" s="543"/>
      <c r="DUG60" s="543"/>
      <c r="DUH60" s="543"/>
      <c r="DUI60" s="543"/>
      <c r="DUJ60" s="543"/>
      <c r="DUK60" s="543"/>
      <c r="DUL60" s="543"/>
      <c r="DUM60" s="543"/>
      <c r="DUN60" s="543"/>
      <c r="DUO60" s="543"/>
      <c r="DUP60" s="543"/>
      <c r="DUQ60" s="543"/>
      <c r="DUR60" s="543"/>
      <c r="DUS60" s="543"/>
      <c r="DUT60" s="543"/>
      <c r="DUU60" s="543"/>
      <c r="DUV60" s="543"/>
      <c r="DUW60" s="543"/>
      <c r="DUX60" s="543"/>
      <c r="DUY60" s="543"/>
      <c r="DUZ60" s="543"/>
      <c r="DVA60" s="543"/>
      <c r="DVB60" s="543"/>
      <c r="DVC60" s="543"/>
      <c r="DVD60" s="543"/>
      <c r="DVE60" s="543"/>
      <c r="DVF60" s="543"/>
      <c r="DVG60" s="543"/>
      <c r="DVH60" s="543"/>
      <c r="DVI60" s="543"/>
      <c r="DVJ60" s="543"/>
      <c r="DVK60" s="543"/>
      <c r="DVL60" s="543"/>
      <c r="DVM60" s="543"/>
      <c r="DVN60" s="543"/>
      <c r="DVO60" s="543"/>
      <c r="DVP60" s="543"/>
      <c r="DVQ60" s="543"/>
      <c r="DVR60" s="543"/>
      <c r="DVS60" s="543"/>
      <c r="DVT60" s="543"/>
      <c r="DVU60" s="543"/>
      <c r="DVV60" s="543"/>
      <c r="DVW60" s="543"/>
      <c r="DVX60" s="543"/>
      <c r="DVY60" s="543"/>
      <c r="DVZ60" s="543"/>
      <c r="DWA60" s="543"/>
      <c r="DWB60" s="543"/>
      <c r="DWC60" s="543"/>
      <c r="DWD60" s="543"/>
      <c r="DWE60" s="543"/>
      <c r="DWF60" s="543"/>
      <c r="DWG60" s="543"/>
      <c r="DWH60" s="543"/>
      <c r="DWI60" s="543"/>
      <c r="DWJ60" s="543"/>
      <c r="DWK60" s="543"/>
      <c r="DWL60" s="543"/>
      <c r="DWM60" s="543"/>
      <c r="DWN60" s="543"/>
      <c r="DWO60" s="543"/>
      <c r="DWP60" s="543"/>
      <c r="DWQ60" s="543"/>
      <c r="DWR60" s="543"/>
      <c r="DWS60" s="543"/>
      <c r="DWT60" s="543"/>
      <c r="DWU60" s="543"/>
      <c r="DWV60" s="543"/>
      <c r="DWW60" s="543"/>
      <c r="DWX60" s="543"/>
      <c r="DWY60" s="543"/>
      <c r="DWZ60" s="543"/>
      <c r="DXA60" s="543"/>
      <c r="DXB60" s="543"/>
      <c r="DXC60" s="543"/>
      <c r="DXD60" s="543"/>
      <c r="DXE60" s="543"/>
      <c r="DXF60" s="543"/>
      <c r="DXG60" s="543"/>
      <c r="DXH60" s="543"/>
      <c r="DXI60" s="543"/>
      <c r="DXJ60" s="543"/>
      <c r="DXK60" s="543"/>
      <c r="DXL60" s="543"/>
      <c r="DXM60" s="543"/>
      <c r="DXN60" s="543"/>
      <c r="DXO60" s="543"/>
      <c r="DXP60" s="543"/>
      <c r="DXQ60" s="543"/>
      <c r="DXR60" s="543"/>
      <c r="DXS60" s="543"/>
      <c r="DXT60" s="543"/>
      <c r="DXU60" s="543"/>
      <c r="DXV60" s="543"/>
      <c r="DXW60" s="543"/>
      <c r="DXX60" s="543"/>
      <c r="DXY60" s="543"/>
      <c r="DXZ60" s="543"/>
      <c r="DYA60" s="543"/>
      <c r="DYB60" s="543"/>
      <c r="DYC60" s="543"/>
      <c r="DYD60" s="543"/>
      <c r="DYE60" s="543"/>
      <c r="DYF60" s="543"/>
      <c r="DYG60" s="543"/>
      <c r="DYH60" s="543"/>
      <c r="DYI60" s="543"/>
      <c r="DYJ60" s="543"/>
      <c r="DYK60" s="543"/>
      <c r="DYL60" s="543"/>
      <c r="DYM60" s="543"/>
      <c r="DYN60" s="543"/>
      <c r="DYO60" s="543"/>
      <c r="DYP60" s="543"/>
      <c r="DYQ60" s="543"/>
      <c r="DYR60" s="543"/>
      <c r="DYS60" s="543"/>
      <c r="DYT60" s="543"/>
      <c r="DYU60" s="543"/>
      <c r="DYV60" s="543"/>
      <c r="DYW60" s="543"/>
      <c r="DYX60" s="543"/>
      <c r="DYY60" s="543"/>
      <c r="DYZ60" s="543"/>
      <c r="DZA60" s="543"/>
      <c r="DZB60" s="543"/>
      <c r="DZC60" s="543"/>
      <c r="DZD60" s="543"/>
      <c r="DZE60" s="543"/>
      <c r="DZF60" s="543"/>
      <c r="DZG60" s="543"/>
      <c r="DZH60" s="543"/>
      <c r="DZI60" s="543"/>
      <c r="DZJ60" s="543"/>
      <c r="DZK60" s="543"/>
      <c r="DZL60" s="543"/>
      <c r="DZM60" s="543"/>
      <c r="DZN60" s="543"/>
      <c r="DZO60" s="543"/>
      <c r="DZP60" s="543"/>
      <c r="DZQ60" s="543"/>
      <c r="DZR60" s="543"/>
      <c r="DZS60" s="543"/>
      <c r="DZT60" s="543"/>
      <c r="DZU60" s="543"/>
      <c r="DZV60" s="543"/>
      <c r="DZW60" s="543"/>
      <c r="DZX60" s="543"/>
      <c r="DZY60" s="543"/>
      <c r="DZZ60" s="543"/>
      <c r="EAA60" s="543"/>
      <c r="EAB60" s="543"/>
      <c r="EAC60" s="543"/>
      <c r="EAD60" s="543"/>
      <c r="EAE60" s="543"/>
      <c r="EAF60" s="543"/>
      <c r="EAG60" s="543"/>
      <c r="EAH60" s="543"/>
      <c r="EAI60" s="543"/>
      <c r="EAJ60" s="543"/>
      <c r="EAK60" s="543"/>
      <c r="EAL60" s="543"/>
      <c r="EAM60" s="543"/>
      <c r="EAN60" s="543"/>
      <c r="EAO60" s="543"/>
      <c r="EAP60" s="543"/>
      <c r="EAQ60" s="543"/>
      <c r="EAR60" s="543"/>
      <c r="EAS60" s="543"/>
      <c r="EAT60" s="543"/>
      <c r="EAU60" s="543"/>
      <c r="EAV60" s="543"/>
      <c r="EAW60" s="543"/>
      <c r="EAX60" s="543"/>
      <c r="EAY60" s="543"/>
      <c r="EAZ60" s="543"/>
      <c r="EBA60" s="543"/>
      <c r="EBB60" s="543"/>
      <c r="EBC60" s="543"/>
      <c r="EBD60" s="543"/>
      <c r="EBE60" s="543"/>
      <c r="EBF60" s="543"/>
      <c r="EBG60" s="543"/>
      <c r="EBH60" s="543"/>
      <c r="EBI60" s="543"/>
      <c r="EBJ60" s="543"/>
      <c r="EBK60" s="543"/>
      <c r="EBL60" s="543"/>
      <c r="EBM60" s="543"/>
      <c r="EBN60" s="543"/>
      <c r="EBO60" s="543"/>
      <c r="EBP60" s="543"/>
      <c r="EBQ60" s="543"/>
      <c r="EBR60" s="543"/>
      <c r="EBS60" s="543"/>
      <c r="EBT60" s="543"/>
      <c r="EBU60" s="543"/>
      <c r="EBV60" s="543"/>
      <c r="EBW60" s="543"/>
      <c r="EBX60" s="543"/>
      <c r="EBY60" s="543"/>
      <c r="EBZ60" s="543"/>
      <c r="ECA60" s="543"/>
      <c r="ECB60" s="543"/>
      <c r="ECC60" s="543"/>
      <c r="ECD60" s="543"/>
      <c r="ECE60" s="543"/>
      <c r="ECF60" s="543"/>
      <c r="ECG60" s="543"/>
      <c r="ECH60" s="543"/>
      <c r="ECI60" s="543"/>
      <c r="ECJ60" s="543"/>
      <c r="ECK60" s="543"/>
      <c r="ECL60" s="543"/>
      <c r="ECM60" s="543"/>
      <c r="ECN60" s="543"/>
      <c r="ECO60" s="543"/>
      <c r="ECP60" s="543"/>
      <c r="ECQ60" s="543"/>
      <c r="ECR60" s="543"/>
      <c r="ECS60" s="543"/>
      <c r="ECT60" s="543"/>
      <c r="ECU60" s="543"/>
      <c r="ECV60" s="543"/>
      <c r="ECW60" s="543"/>
      <c r="ECX60" s="543"/>
      <c r="ECY60" s="543"/>
      <c r="ECZ60" s="543"/>
      <c r="EDA60" s="543"/>
      <c r="EDB60" s="543"/>
      <c r="EDC60" s="543"/>
      <c r="EDD60" s="543"/>
      <c r="EDE60" s="543"/>
      <c r="EDF60" s="543"/>
      <c r="EDG60" s="543"/>
      <c r="EDH60" s="543"/>
      <c r="EDI60" s="543"/>
      <c r="EDJ60" s="543"/>
      <c r="EDK60" s="543"/>
      <c r="EDL60" s="543"/>
      <c r="EDM60" s="543"/>
      <c r="EDN60" s="543"/>
      <c r="EDO60" s="543"/>
      <c r="EDP60" s="543"/>
      <c r="EDQ60" s="543"/>
      <c r="EDR60" s="543"/>
      <c r="EDS60" s="543"/>
      <c r="EDT60" s="543"/>
      <c r="EDU60" s="543"/>
      <c r="EDV60" s="543"/>
      <c r="EDW60" s="543"/>
      <c r="EDX60" s="543"/>
      <c r="EDY60" s="543"/>
      <c r="EDZ60" s="543"/>
      <c r="EEA60" s="543"/>
      <c r="EEB60" s="543"/>
      <c r="EEC60" s="543"/>
      <c r="EED60" s="543"/>
      <c r="EEE60" s="543"/>
      <c r="EEF60" s="543"/>
      <c r="EEG60" s="543"/>
      <c r="EEH60" s="543"/>
      <c r="EEI60" s="543"/>
      <c r="EEJ60" s="543"/>
      <c r="EEK60" s="543"/>
      <c r="EEL60" s="543"/>
      <c r="EEM60" s="543"/>
      <c r="EEN60" s="543"/>
      <c r="EEO60" s="543"/>
      <c r="EEP60" s="543"/>
      <c r="EEQ60" s="543"/>
      <c r="EER60" s="543"/>
      <c r="EES60" s="543"/>
      <c r="EET60" s="543"/>
      <c r="EEU60" s="543"/>
      <c r="EEV60" s="543"/>
      <c r="EEW60" s="543"/>
      <c r="EEX60" s="543"/>
      <c r="EEY60" s="543"/>
      <c r="EEZ60" s="543"/>
      <c r="EFA60" s="543"/>
      <c r="EFB60" s="543"/>
      <c r="EFC60" s="543"/>
      <c r="EFD60" s="543"/>
      <c r="EFE60" s="543"/>
      <c r="EFF60" s="543"/>
      <c r="EFG60" s="543"/>
      <c r="EFH60" s="543"/>
      <c r="EFI60" s="543"/>
      <c r="EFJ60" s="543"/>
      <c r="EFK60" s="543"/>
      <c r="EFL60" s="543"/>
      <c r="EFM60" s="543"/>
      <c r="EFN60" s="543"/>
      <c r="EFO60" s="543"/>
      <c r="EFP60" s="543"/>
      <c r="EFQ60" s="543"/>
      <c r="EFR60" s="543"/>
      <c r="EFS60" s="543"/>
      <c r="EFT60" s="543"/>
      <c r="EFU60" s="543"/>
      <c r="EFV60" s="543"/>
      <c r="EFW60" s="543"/>
      <c r="EFX60" s="543"/>
      <c r="EFY60" s="543"/>
      <c r="EFZ60" s="543"/>
      <c r="EGA60" s="543"/>
      <c r="EGB60" s="543"/>
      <c r="EGC60" s="543"/>
      <c r="EGD60" s="543"/>
      <c r="EGE60" s="543"/>
      <c r="EGF60" s="543"/>
      <c r="EGG60" s="543"/>
      <c r="EGH60" s="543"/>
      <c r="EGI60" s="543"/>
      <c r="EGJ60" s="543"/>
      <c r="EGK60" s="543"/>
      <c r="EGL60" s="543"/>
      <c r="EGM60" s="543"/>
      <c r="EGN60" s="543"/>
      <c r="EGO60" s="543"/>
      <c r="EGP60" s="543"/>
      <c r="EGQ60" s="543"/>
      <c r="EGR60" s="543"/>
      <c r="EGS60" s="543"/>
      <c r="EGT60" s="543"/>
      <c r="EGU60" s="543"/>
      <c r="EGV60" s="543"/>
      <c r="EGW60" s="543"/>
      <c r="EGX60" s="543"/>
      <c r="EGY60" s="543"/>
      <c r="EGZ60" s="543"/>
      <c r="EHA60" s="543"/>
      <c r="EHB60" s="543"/>
      <c r="EHC60" s="543"/>
      <c r="EHD60" s="543"/>
      <c r="EHE60" s="543"/>
      <c r="EHF60" s="543"/>
      <c r="EHG60" s="543"/>
      <c r="EHH60" s="543"/>
      <c r="EHI60" s="543"/>
      <c r="EHJ60" s="543"/>
      <c r="EHK60" s="543"/>
      <c r="EHL60" s="543"/>
      <c r="EHM60" s="543"/>
      <c r="EHN60" s="543"/>
      <c r="EHO60" s="543"/>
      <c r="EHP60" s="543"/>
      <c r="EHQ60" s="543"/>
      <c r="EHR60" s="543"/>
      <c r="EHS60" s="543"/>
      <c r="EHT60" s="543"/>
      <c r="EHU60" s="543"/>
      <c r="EHV60" s="543"/>
      <c r="EHW60" s="543"/>
      <c r="EHX60" s="543"/>
      <c r="EHY60" s="543"/>
      <c r="EHZ60" s="543"/>
      <c r="EIA60" s="543"/>
      <c r="EIB60" s="543"/>
      <c r="EIC60" s="543"/>
      <c r="EID60" s="543"/>
      <c r="EIE60" s="543"/>
      <c r="EIF60" s="543"/>
      <c r="EIG60" s="543"/>
      <c r="EIH60" s="543"/>
      <c r="EII60" s="543"/>
      <c r="EIJ60" s="543"/>
      <c r="EIK60" s="543"/>
      <c r="EIL60" s="543"/>
      <c r="EIM60" s="543"/>
      <c r="EIN60" s="543"/>
      <c r="EIO60" s="543"/>
      <c r="EIP60" s="543"/>
      <c r="EIQ60" s="543"/>
      <c r="EIR60" s="543"/>
      <c r="EIS60" s="543"/>
      <c r="EIT60" s="543"/>
      <c r="EIU60" s="543"/>
      <c r="EIV60" s="543"/>
      <c r="EIW60" s="543"/>
      <c r="EIX60" s="543"/>
      <c r="EIY60" s="543"/>
      <c r="EIZ60" s="543"/>
      <c r="EJA60" s="543"/>
      <c r="EJB60" s="543"/>
      <c r="EJC60" s="543"/>
      <c r="EJD60" s="543"/>
      <c r="EJE60" s="543"/>
      <c r="EJF60" s="543"/>
      <c r="EJG60" s="543"/>
      <c r="EJH60" s="543"/>
      <c r="EJI60" s="543"/>
      <c r="EJJ60" s="543"/>
      <c r="EJK60" s="543"/>
      <c r="EJL60" s="543"/>
      <c r="EJM60" s="543"/>
      <c r="EJN60" s="543"/>
      <c r="EJO60" s="543"/>
      <c r="EJP60" s="543"/>
      <c r="EJQ60" s="543"/>
      <c r="EJR60" s="543"/>
      <c r="EJS60" s="543"/>
      <c r="EJT60" s="543"/>
      <c r="EJU60" s="543"/>
      <c r="EJV60" s="543"/>
      <c r="EJW60" s="543"/>
      <c r="EJX60" s="543"/>
      <c r="EJY60" s="543"/>
      <c r="EJZ60" s="543"/>
      <c r="EKA60" s="543"/>
      <c r="EKB60" s="543"/>
      <c r="EKC60" s="543"/>
      <c r="EKD60" s="543"/>
      <c r="EKE60" s="543"/>
      <c r="EKF60" s="543"/>
      <c r="EKG60" s="543"/>
      <c r="EKH60" s="543"/>
      <c r="EKI60" s="543"/>
      <c r="EKJ60" s="543"/>
      <c r="EKK60" s="543"/>
      <c r="EKL60" s="543"/>
      <c r="EKM60" s="543"/>
      <c r="EKN60" s="543"/>
      <c r="EKO60" s="543"/>
      <c r="EKP60" s="543"/>
      <c r="EKQ60" s="543"/>
      <c r="EKR60" s="543"/>
      <c r="EKS60" s="543"/>
      <c r="EKT60" s="543"/>
      <c r="EKU60" s="543"/>
      <c r="EKV60" s="543"/>
      <c r="EKW60" s="543"/>
      <c r="EKX60" s="543"/>
      <c r="EKY60" s="543"/>
      <c r="EKZ60" s="543"/>
      <c r="ELA60" s="543"/>
      <c r="ELB60" s="543"/>
      <c r="ELC60" s="543"/>
      <c r="ELD60" s="543"/>
      <c r="ELE60" s="543"/>
      <c r="ELF60" s="543"/>
      <c r="ELG60" s="543"/>
      <c r="ELH60" s="543"/>
      <c r="ELI60" s="543"/>
      <c r="ELJ60" s="543"/>
      <c r="ELK60" s="543"/>
      <c r="ELL60" s="543"/>
      <c r="ELM60" s="543"/>
      <c r="ELN60" s="543"/>
      <c r="ELO60" s="543"/>
      <c r="ELP60" s="543"/>
      <c r="ELQ60" s="543"/>
      <c r="ELR60" s="543"/>
      <c r="ELS60" s="543"/>
      <c r="ELT60" s="543"/>
      <c r="ELU60" s="543"/>
      <c r="ELV60" s="543"/>
      <c r="ELW60" s="543"/>
      <c r="ELX60" s="543"/>
      <c r="ELY60" s="543"/>
      <c r="ELZ60" s="543"/>
      <c r="EMA60" s="543"/>
      <c r="EMB60" s="543"/>
      <c r="EMC60" s="543"/>
      <c r="EMD60" s="543"/>
      <c r="EME60" s="543"/>
      <c r="EMF60" s="543"/>
      <c r="EMG60" s="543"/>
      <c r="EMH60" s="543"/>
      <c r="EMI60" s="543"/>
      <c r="EMJ60" s="543"/>
      <c r="EMK60" s="543"/>
      <c r="EML60" s="543"/>
      <c r="EMM60" s="543"/>
      <c r="EMN60" s="543"/>
      <c r="EMO60" s="543"/>
      <c r="EMP60" s="543"/>
      <c r="EMQ60" s="543"/>
      <c r="EMR60" s="543"/>
      <c r="EMS60" s="543"/>
      <c r="EMT60" s="543"/>
      <c r="EMU60" s="543"/>
      <c r="EMV60" s="543"/>
      <c r="EMW60" s="543"/>
      <c r="EMX60" s="543"/>
      <c r="EMY60" s="543"/>
      <c r="EMZ60" s="543"/>
      <c r="ENA60" s="543"/>
      <c r="ENB60" s="543"/>
      <c r="ENC60" s="543"/>
      <c r="END60" s="543"/>
      <c r="ENE60" s="543"/>
      <c r="ENF60" s="543"/>
      <c r="ENG60" s="543"/>
      <c r="ENH60" s="543"/>
      <c r="ENI60" s="543"/>
      <c r="ENJ60" s="543"/>
      <c r="ENK60" s="543"/>
      <c r="ENL60" s="543"/>
      <c r="ENM60" s="543"/>
      <c r="ENN60" s="543"/>
      <c r="ENO60" s="543"/>
      <c r="ENP60" s="543"/>
      <c r="ENQ60" s="543"/>
      <c r="ENR60" s="543"/>
      <c r="ENS60" s="543"/>
      <c r="ENT60" s="543"/>
      <c r="ENU60" s="543"/>
      <c r="ENV60" s="543"/>
      <c r="ENW60" s="543"/>
      <c r="ENX60" s="543"/>
      <c r="ENY60" s="543"/>
      <c r="ENZ60" s="543"/>
      <c r="EOA60" s="543"/>
      <c r="EOB60" s="543"/>
      <c r="EOC60" s="543"/>
      <c r="EOD60" s="543"/>
      <c r="EOE60" s="543"/>
      <c r="EOF60" s="543"/>
      <c r="EOG60" s="543"/>
      <c r="EOH60" s="543"/>
      <c r="EOI60" s="543"/>
      <c r="EOJ60" s="543"/>
      <c r="EOK60" s="543"/>
      <c r="EOL60" s="543"/>
      <c r="EOM60" s="543"/>
      <c r="EON60" s="543"/>
      <c r="EOO60" s="543"/>
      <c r="EOP60" s="543"/>
      <c r="EOQ60" s="543"/>
      <c r="EOR60" s="543"/>
      <c r="EOS60" s="543"/>
      <c r="EOT60" s="543"/>
      <c r="EOU60" s="543"/>
      <c r="EOV60" s="543"/>
      <c r="EOW60" s="543"/>
      <c r="EOX60" s="543"/>
      <c r="EOY60" s="543"/>
      <c r="EOZ60" s="543"/>
      <c r="EPA60" s="543"/>
      <c r="EPB60" s="543"/>
      <c r="EPC60" s="543"/>
      <c r="EPD60" s="543"/>
      <c r="EPE60" s="543"/>
      <c r="EPF60" s="543"/>
      <c r="EPG60" s="543"/>
      <c r="EPH60" s="543"/>
      <c r="EPI60" s="543"/>
      <c r="EPJ60" s="543"/>
      <c r="EPK60" s="543"/>
      <c r="EPL60" s="543"/>
      <c r="EPM60" s="543"/>
      <c r="EPN60" s="543"/>
      <c r="EPO60" s="543"/>
      <c r="EPP60" s="543"/>
      <c r="EPQ60" s="543"/>
      <c r="EPR60" s="543"/>
      <c r="EPS60" s="543"/>
      <c r="EPT60" s="543"/>
      <c r="EPU60" s="543"/>
      <c r="EPV60" s="543"/>
      <c r="EPW60" s="543"/>
      <c r="EPX60" s="543"/>
      <c r="EPY60" s="543"/>
      <c r="EPZ60" s="543"/>
      <c r="EQA60" s="543"/>
      <c r="EQB60" s="543"/>
      <c r="EQC60" s="543"/>
      <c r="EQD60" s="543"/>
      <c r="EQE60" s="543"/>
      <c r="EQF60" s="543"/>
      <c r="EQG60" s="543"/>
      <c r="EQH60" s="543"/>
      <c r="EQI60" s="543"/>
      <c r="EQJ60" s="543"/>
      <c r="EQK60" s="543"/>
      <c r="EQL60" s="543"/>
      <c r="EQM60" s="543"/>
      <c r="EQN60" s="543"/>
      <c r="EQO60" s="543"/>
      <c r="EQP60" s="543"/>
      <c r="EQQ60" s="543"/>
      <c r="EQR60" s="543"/>
      <c r="EQS60" s="543"/>
      <c r="EQT60" s="543"/>
      <c r="EQU60" s="543"/>
      <c r="EQV60" s="543"/>
      <c r="EQW60" s="543"/>
      <c r="EQX60" s="543"/>
      <c r="EQY60" s="543"/>
      <c r="EQZ60" s="543"/>
      <c r="ERA60" s="543"/>
      <c r="ERB60" s="543"/>
      <c r="ERC60" s="543"/>
      <c r="ERD60" s="543"/>
      <c r="ERE60" s="543"/>
      <c r="ERF60" s="543"/>
      <c r="ERG60" s="543"/>
      <c r="ERH60" s="543"/>
      <c r="ERI60" s="543"/>
      <c r="ERJ60" s="543"/>
      <c r="ERK60" s="543"/>
      <c r="ERL60" s="543"/>
      <c r="ERM60" s="543"/>
      <c r="ERN60" s="543"/>
      <c r="ERO60" s="543"/>
      <c r="ERP60" s="543"/>
      <c r="ERQ60" s="543"/>
      <c r="ERR60" s="543"/>
      <c r="ERS60" s="543"/>
      <c r="ERT60" s="543"/>
      <c r="ERU60" s="543"/>
      <c r="ERV60" s="543"/>
      <c r="ERW60" s="543"/>
      <c r="ERX60" s="543"/>
      <c r="ERY60" s="543"/>
      <c r="ERZ60" s="543"/>
      <c r="ESA60" s="543"/>
      <c r="ESB60" s="543"/>
      <c r="ESC60" s="543"/>
      <c r="ESD60" s="543"/>
      <c r="ESE60" s="543"/>
      <c r="ESF60" s="543"/>
      <c r="ESG60" s="543"/>
      <c r="ESH60" s="543"/>
      <c r="ESI60" s="543"/>
      <c r="ESJ60" s="543"/>
      <c r="ESK60" s="543"/>
      <c r="ESL60" s="543"/>
      <c r="ESM60" s="543"/>
      <c r="ESN60" s="543"/>
      <c r="ESO60" s="543"/>
      <c r="ESP60" s="543"/>
      <c r="ESQ60" s="543"/>
      <c r="ESR60" s="543"/>
      <c r="ESS60" s="543"/>
      <c r="EST60" s="543"/>
      <c r="ESU60" s="543"/>
      <c r="ESV60" s="543"/>
      <c r="ESW60" s="543"/>
      <c r="ESX60" s="543"/>
      <c r="ESY60" s="543"/>
      <c r="ESZ60" s="543"/>
      <c r="ETA60" s="543"/>
      <c r="ETB60" s="543"/>
      <c r="ETC60" s="543"/>
      <c r="ETD60" s="543"/>
      <c r="ETE60" s="543"/>
      <c r="ETF60" s="543"/>
      <c r="ETG60" s="543"/>
      <c r="ETH60" s="543"/>
      <c r="ETI60" s="543"/>
      <c r="ETJ60" s="543"/>
      <c r="ETK60" s="543"/>
      <c r="ETL60" s="543"/>
      <c r="ETM60" s="543"/>
      <c r="ETN60" s="543"/>
      <c r="ETO60" s="543"/>
      <c r="ETP60" s="543"/>
      <c r="ETQ60" s="543"/>
      <c r="ETR60" s="543"/>
      <c r="ETS60" s="543"/>
      <c r="ETT60" s="543"/>
      <c r="ETU60" s="543"/>
      <c r="ETV60" s="543"/>
      <c r="ETW60" s="543"/>
      <c r="ETX60" s="543"/>
      <c r="ETY60" s="543"/>
      <c r="ETZ60" s="543"/>
      <c r="EUA60" s="543"/>
      <c r="EUB60" s="543"/>
      <c r="EUC60" s="543"/>
      <c r="EUD60" s="543"/>
      <c r="EUE60" s="543"/>
      <c r="EUF60" s="543"/>
      <c r="EUG60" s="543"/>
      <c r="EUH60" s="543"/>
      <c r="EUI60" s="543"/>
      <c r="EUJ60" s="543"/>
      <c r="EUK60" s="543"/>
      <c r="EUL60" s="543"/>
      <c r="EUM60" s="543"/>
      <c r="EUN60" s="543"/>
      <c r="EUO60" s="543"/>
      <c r="EUP60" s="543"/>
      <c r="EUQ60" s="543"/>
      <c r="EUR60" s="543"/>
      <c r="EUS60" s="543"/>
      <c r="EUT60" s="543"/>
      <c r="EUU60" s="543"/>
      <c r="EUV60" s="543"/>
      <c r="EUW60" s="543"/>
      <c r="EUX60" s="543"/>
      <c r="EUY60" s="543"/>
      <c r="EUZ60" s="543"/>
      <c r="EVA60" s="543"/>
      <c r="EVB60" s="543"/>
      <c r="EVC60" s="543"/>
      <c r="EVD60" s="543"/>
      <c r="EVE60" s="543"/>
      <c r="EVF60" s="543"/>
      <c r="EVG60" s="543"/>
      <c r="EVH60" s="543"/>
      <c r="EVI60" s="543"/>
      <c r="EVJ60" s="543"/>
      <c r="EVK60" s="543"/>
      <c r="EVL60" s="543"/>
      <c r="EVM60" s="543"/>
      <c r="EVN60" s="543"/>
      <c r="EVO60" s="543"/>
      <c r="EVP60" s="543"/>
      <c r="EVQ60" s="543"/>
      <c r="EVR60" s="543"/>
      <c r="EVS60" s="543"/>
      <c r="EVT60" s="543"/>
      <c r="EVU60" s="543"/>
      <c r="EVV60" s="543"/>
      <c r="EVW60" s="543"/>
      <c r="EVX60" s="543"/>
      <c r="EVY60" s="543"/>
      <c r="EVZ60" s="543"/>
      <c r="EWA60" s="543"/>
      <c r="EWB60" s="543"/>
      <c r="EWC60" s="543"/>
      <c r="EWD60" s="543"/>
      <c r="EWE60" s="543"/>
      <c r="EWF60" s="543"/>
      <c r="EWG60" s="543"/>
      <c r="EWH60" s="543"/>
      <c r="EWI60" s="543"/>
      <c r="EWJ60" s="543"/>
      <c r="EWK60" s="543"/>
      <c r="EWL60" s="543"/>
      <c r="EWM60" s="543"/>
      <c r="EWN60" s="543"/>
      <c r="EWO60" s="543"/>
      <c r="EWP60" s="543"/>
      <c r="EWQ60" s="543"/>
      <c r="EWR60" s="543"/>
      <c r="EWS60" s="543"/>
      <c r="EWT60" s="543"/>
      <c r="EWU60" s="543"/>
      <c r="EWV60" s="543"/>
      <c r="EWW60" s="543"/>
      <c r="EWX60" s="543"/>
      <c r="EWY60" s="543"/>
      <c r="EWZ60" s="543"/>
      <c r="EXA60" s="543"/>
      <c r="EXB60" s="543"/>
      <c r="EXC60" s="543"/>
      <c r="EXD60" s="543"/>
      <c r="EXE60" s="543"/>
      <c r="EXF60" s="543"/>
      <c r="EXG60" s="543"/>
      <c r="EXH60" s="543"/>
      <c r="EXI60" s="543"/>
      <c r="EXJ60" s="543"/>
      <c r="EXK60" s="543"/>
      <c r="EXL60" s="543"/>
      <c r="EXM60" s="543"/>
      <c r="EXN60" s="543"/>
      <c r="EXO60" s="543"/>
      <c r="EXP60" s="543"/>
      <c r="EXQ60" s="543"/>
      <c r="EXR60" s="543"/>
      <c r="EXS60" s="543"/>
      <c r="EXT60" s="543"/>
      <c r="EXU60" s="543"/>
      <c r="EXV60" s="543"/>
      <c r="EXW60" s="543"/>
      <c r="EXX60" s="543"/>
      <c r="EXY60" s="543"/>
      <c r="EXZ60" s="543"/>
      <c r="EYA60" s="543"/>
      <c r="EYB60" s="543"/>
      <c r="EYC60" s="543"/>
      <c r="EYD60" s="543"/>
      <c r="EYE60" s="543"/>
      <c r="EYF60" s="543"/>
      <c r="EYG60" s="543"/>
      <c r="EYH60" s="543"/>
      <c r="EYI60" s="543"/>
      <c r="EYJ60" s="543"/>
      <c r="EYK60" s="543"/>
      <c r="EYL60" s="543"/>
      <c r="EYM60" s="543"/>
      <c r="EYN60" s="543"/>
      <c r="EYO60" s="543"/>
      <c r="EYP60" s="543"/>
      <c r="EYQ60" s="543"/>
      <c r="EYR60" s="543"/>
      <c r="EYS60" s="543"/>
      <c r="EYT60" s="543"/>
      <c r="EYU60" s="543"/>
      <c r="EYV60" s="543"/>
      <c r="EYW60" s="543"/>
      <c r="EYX60" s="543"/>
      <c r="EYY60" s="543"/>
      <c r="EYZ60" s="543"/>
      <c r="EZA60" s="543"/>
      <c r="EZB60" s="543"/>
      <c r="EZC60" s="543"/>
      <c r="EZD60" s="543"/>
      <c r="EZE60" s="543"/>
      <c r="EZF60" s="543"/>
      <c r="EZG60" s="543"/>
      <c r="EZH60" s="543"/>
      <c r="EZI60" s="543"/>
      <c r="EZJ60" s="543"/>
      <c r="EZK60" s="543"/>
      <c r="EZL60" s="543"/>
      <c r="EZM60" s="543"/>
      <c r="EZN60" s="543"/>
      <c r="EZO60" s="543"/>
      <c r="EZP60" s="543"/>
      <c r="EZQ60" s="543"/>
      <c r="EZR60" s="543"/>
      <c r="EZS60" s="543"/>
      <c r="EZT60" s="543"/>
      <c r="EZU60" s="543"/>
      <c r="EZV60" s="543"/>
      <c r="EZW60" s="543"/>
      <c r="EZX60" s="543"/>
      <c r="EZY60" s="543"/>
      <c r="EZZ60" s="543"/>
      <c r="FAA60" s="543"/>
      <c r="FAB60" s="543"/>
      <c r="FAC60" s="543"/>
      <c r="FAD60" s="543"/>
      <c r="FAE60" s="543"/>
      <c r="FAF60" s="543"/>
      <c r="FAG60" s="543"/>
      <c r="FAH60" s="543"/>
      <c r="FAI60" s="543"/>
      <c r="FAJ60" s="543"/>
      <c r="FAK60" s="543"/>
      <c r="FAL60" s="543"/>
      <c r="FAM60" s="543"/>
      <c r="FAN60" s="543"/>
      <c r="FAO60" s="543"/>
      <c r="FAP60" s="543"/>
      <c r="FAQ60" s="543"/>
      <c r="FAR60" s="543"/>
      <c r="FAS60" s="543"/>
      <c r="FAT60" s="543"/>
      <c r="FAU60" s="543"/>
      <c r="FAV60" s="543"/>
      <c r="FAW60" s="543"/>
      <c r="FAX60" s="543"/>
      <c r="FAY60" s="543"/>
      <c r="FAZ60" s="543"/>
      <c r="FBA60" s="543"/>
      <c r="FBB60" s="543"/>
      <c r="FBC60" s="543"/>
      <c r="FBD60" s="543"/>
      <c r="FBE60" s="543"/>
      <c r="FBF60" s="543"/>
      <c r="FBG60" s="543"/>
      <c r="FBH60" s="543"/>
      <c r="FBI60" s="543"/>
      <c r="FBJ60" s="543"/>
      <c r="FBK60" s="543"/>
      <c r="FBL60" s="543"/>
      <c r="FBM60" s="543"/>
      <c r="FBN60" s="543"/>
      <c r="FBO60" s="543"/>
      <c r="FBP60" s="543"/>
      <c r="FBQ60" s="543"/>
      <c r="FBR60" s="543"/>
      <c r="FBS60" s="543"/>
      <c r="FBT60" s="543"/>
      <c r="FBU60" s="543"/>
      <c r="FBV60" s="543"/>
      <c r="FBW60" s="543"/>
      <c r="FBX60" s="543"/>
      <c r="FBY60" s="543"/>
      <c r="FBZ60" s="543"/>
      <c r="FCA60" s="543"/>
      <c r="FCB60" s="543"/>
      <c r="FCC60" s="543"/>
      <c r="FCD60" s="543"/>
      <c r="FCE60" s="543"/>
      <c r="FCF60" s="543"/>
      <c r="FCG60" s="543"/>
      <c r="FCH60" s="543"/>
      <c r="FCI60" s="543"/>
      <c r="FCJ60" s="543"/>
      <c r="FCK60" s="543"/>
      <c r="FCL60" s="543"/>
      <c r="FCM60" s="543"/>
      <c r="FCN60" s="543"/>
      <c r="FCO60" s="543"/>
      <c r="FCP60" s="543"/>
      <c r="FCQ60" s="543"/>
      <c r="FCR60" s="543"/>
      <c r="FCS60" s="543"/>
      <c r="FCT60" s="543"/>
      <c r="FCU60" s="543"/>
      <c r="FCV60" s="543"/>
      <c r="FCW60" s="543"/>
      <c r="FCX60" s="543"/>
      <c r="FCY60" s="543"/>
      <c r="FCZ60" s="543"/>
      <c r="FDA60" s="543"/>
      <c r="FDB60" s="543"/>
      <c r="FDC60" s="543"/>
      <c r="FDD60" s="543"/>
      <c r="FDE60" s="543"/>
      <c r="FDF60" s="543"/>
      <c r="FDG60" s="543"/>
      <c r="FDH60" s="543"/>
      <c r="FDI60" s="543"/>
      <c r="FDJ60" s="543"/>
      <c r="FDK60" s="543"/>
      <c r="FDL60" s="543"/>
      <c r="FDM60" s="543"/>
      <c r="FDN60" s="543"/>
      <c r="FDO60" s="543"/>
      <c r="FDP60" s="543"/>
      <c r="FDQ60" s="543"/>
      <c r="FDR60" s="543"/>
      <c r="FDS60" s="543"/>
      <c r="FDT60" s="543"/>
      <c r="FDU60" s="543"/>
      <c r="FDV60" s="543"/>
      <c r="FDW60" s="543"/>
      <c r="FDX60" s="543"/>
      <c r="FDY60" s="543"/>
      <c r="FDZ60" s="543"/>
      <c r="FEA60" s="543"/>
      <c r="FEB60" s="543"/>
      <c r="FEC60" s="543"/>
      <c r="FED60" s="543"/>
      <c r="FEE60" s="543"/>
      <c r="FEF60" s="543"/>
      <c r="FEG60" s="543"/>
      <c r="FEH60" s="543"/>
      <c r="FEI60" s="543"/>
      <c r="FEJ60" s="543"/>
      <c r="FEK60" s="543"/>
      <c r="FEL60" s="543"/>
      <c r="FEM60" s="543"/>
      <c r="FEN60" s="543"/>
      <c r="FEO60" s="543"/>
      <c r="FEP60" s="543"/>
      <c r="FEQ60" s="543"/>
      <c r="FER60" s="543"/>
      <c r="FES60" s="543"/>
      <c r="FET60" s="543"/>
      <c r="FEU60" s="543"/>
      <c r="FEV60" s="543"/>
      <c r="FEW60" s="543"/>
      <c r="FEX60" s="543"/>
      <c r="FEY60" s="543"/>
      <c r="FEZ60" s="543"/>
      <c r="FFA60" s="543"/>
      <c r="FFB60" s="543"/>
      <c r="FFC60" s="543"/>
      <c r="FFD60" s="543"/>
      <c r="FFE60" s="543"/>
      <c r="FFF60" s="543"/>
      <c r="FFG60" s="543"/>
      <c r="FFH60" s="543"/>
      <c r="FFI60" s="543"/>
      <c r="FFJ60" s="543"/>
      <c r="FFK60" s="543"/>
      <c r="FFL60" s="543"/>
      <c r="FFM60" s="543"/>
      <c r="FFN60" s="543"/>
      <c r="FFO60" s="543"/>
      <c r="FFP60" s="543"/>
      <c r="FFQ60" s="543"/>
      <c r="FFR60" s="543"/>
      <c r="FFS60" s="543"/>
      <c r="FFT60" s="543"/>
      <c r="FFU60" s="543"/>
      <c r="FFV60" s="543"/>
      <c r="FFW60" s="543"/>
      <c r="FFX60" s="543"/>
      <c r="FFY60" s="543"/>
      <c r="FFZ60" s="543"/>
      <c r="FGA60" s="543"/>
      <c r="FGB60" s="543"/>
      <c r="FGC60" s="543"/>
      <c r="FGD60" s="543"/>
      <c r="FGE60" s="543"/>
      <c r="FGF60" s="543"/>
      <c r="FGG60" s="543"/>
      <c r="FGH60" s="543"/>
      <c r="FGI60" s="543"/>
      <c r="FGJ60" s="543"/>
      <c r="FGK60" s="543"/>
      <c r="FGL60" s="543"/>
      <c r="FGM60" s="543"/>
      <c r="FGN60" s="543"/>
      <c r="FGO60" s="543"/>
      <c r="FGP60" s="543"/>
      <c r="FGQ60" s="543"/>
      <c r="FGR60" s="543"/>
      <c r="FGS60" s="543"/>
      <c r="FGT60" s="543"/>
      <c r="FGU60" s="543"/>
      <c r="FGV60" s="543"/>
      <c r="FGW60" s="543"/>
      <c r="FGX60" s="543"/>
      <c r="FGY60" s="543"/>
      <c r="FGZ60" s="543"/>
      <c r="FHA60" s="543"/>
      <c r="FHB60" s="543"/>
      <c r="FHC60" s="543"/>
      <c r="FHD60" s="543"/>
      <c r="FHE60" s="543"/>
      <c r="FHF60" s="543"/>
      <c r="FHG60" s="543"/>
      <c r="FHH60" s="543"/>
      <c r="FHI60" s="543"/>
      <c r="FHJ60" s="543"/>
      <c r="FHK60" s="543"/>
      <c r="FHL60" s="543"/>
      <c r="FHM60" s="543"/>
      <c r="FHN60" s="543"/>
      <c r="FHO60" s="543"/>
      <c r="FHP60" s="543"/>
      <c r="FHQ60" s="543"/>
      <c r="FHR60" s="543"/>
      <c r="FHS60" s="543"/>
      <c r="FHT60" s="543"/>
      <c r="FHU60" s="543"/>
      <c r="FHV60" s="543"/>
      <c r="FHW60" s="543"/>
      <c r="FHX60" s="543"/>
      <c r="FHY60" s="543"/>
      <c r="FHZ60" s="543"/>
      <c r="FIA60" s="543"/>
      <c r="FIB60" s="543"/>
      <c r="FIC60" s="543"/>
      <c r="FID60" s="543"/>
      <c r="FIE60" s="543"/>
      <c r="FIF60" s="543"/>
      <c r="FIG60" s="543"/>
      <c r="FIH60" s="543"/>
      <c r="FII60" s="543"/>
      <c r="FIJ60" s="543"/>
      <c r="FIK60" s="543"/>
      <c r="FIL60" s="543"/>
      <c r="FIM60" s="543"/>
      <c r="FIN60" s="543"/>
      <c r="FIO60" s="543"/>
      <c r="FIP60" s="543"/>
      <c r="FIQ60" s="543"/>
      <c r="FIR60" s="543"/>
      <c r="FIS60" s="543"/>
      <c r="FIT60" s="543"/>
      <c r="FIU60" s="543"/>
      <c r="FIV60" s="543"/>
      <c r="FIW60" s="543"/>
      <c r="FIX60" s="543"/>
      <c r="FIY60" s="543"/>
      <c r="FIZ60" s="543"/>
      <c r="FJA60" s="543"/>
      <c r="FJB60" s="543"/>
      <c r="FJC60" s="543"/>
      <c r="FJD60" s="543"/>
      <c r="FJE60" s="543"/>
      <c r="FJF60" s="543"/>
      <c r="FJG60" s="543"/>
      <c r="FJH60" s="543"/>
      <c r="FJI60" s="543"/>
      <c r="FJJ60" s="543"/>
      <c r="FJK60" s="543"/>
      <c r="FJL60" s="543"/>
      <c r="FJM60" s="543"/>
      <c r="FJN60" s="543"/>
      <c r="FJO60" s="543"/>
      <c r="FJP60" s="543"/>
      <c r="FJQ60" s="543"/>
      <c r="FJR60" s="543"/>
      <c r="FJS60" s="543"/>
      <c r="FJT60" s="543"/>
      <c r="FJU60" s="543"/>
      <c r="FJV60" s="543"/>
      <c r="FJW60" s="543"/>
      <c r="FJX60" s="543"/>
      <c r="FJY60" s="543"/>
      <c r="FJZ60" s="543"/>
      <c r="FKA60" s="543"/>
      <c r="FKB60" s="543"/>
      <c r="FKC60" s="543"/>
      <c r="FKD60" s="543"/>
      <c r="FKE60" s="543"/>
      <c r="FKF60" s="543"/>
      <c r="FKG60" s="543"/>
      <c r="FKH60" s="543"/>
      <c r="FKI60" s="543"/>
      <c r="FKJ60" s="543"/>
      <c r="FKK60" s="543"/>
      <c r="FKL60" s="543"/>
      <c r="FKM60" s="543"/>
      <c r="FKN60" s="543"/>
      <c r="FKO60" s="543"/>
      <c r="FKP60" s="543"/>
      <c r="FKQ60" s="543"/>
      <c r="FKR60" s="543"/>
      <c r="FKS60" s="543"/>
      <c r="FKT60" s="543"/>
      <c r="FKU60" s="543"/>
      <c r="FKV60" s="543"/>
      <c r="FKW60" s="543"/>
      <c r="FKX60" s="543"/>
      <c r="FKY60" s="543"/>
      <c r="FKZ60" s="543"/>
      <c r="FLA60" s="543"/>
      <c r="FLB60" s="543"/>
      <c r="FLC60" s="543"/>
      <c r="FLD60" s="543"/>
      <c r="FLE60" s="543"/>
      <c r="FLF60" s="543"/>
      <c r="FLG60" s="543"/>
      <c r="FLH60" s="543"/>
      <c r="FLI60" s="543"/>
      <c r="FLJ60" s="543"/>
      <c r="FLK60" s="543"/>
      <c r="FLL60" s="543"/>
      <c r="FLM60" s="543"/>
      <c r="FLN60" s="543"/>
      <c r="FLO60" s="543"/>
      <c r="FLP60" s="543"/>
      <c r="FLQ60" s="543"/>
      <c r="FLR60" s="543"/>
      <c r="FLS60" s="543"/>
      <c r="FLT60" s="543"/>
      <c r="FLU60" s="543"/>
      <c r="FLV60" s="543"/>
      <c r="FLW60" s="543"/>
      <c r="FLX60" s="543"/>
      <c r="FLY60" s="543"/>
      <c r="FLZ60" s="543"/>
      <c r="FMA60" s="543"/>
      <c r="FMB60" s="543"/>
      <c r="FMC60" s="543"/>
      <c r="FMD60" s="543"/>
      <c r="FME60" s="543"/>
      <c r="FMF60" s="543"/>
      <c r="FMG60" s="543"/>
      <c r="FMH60" s="543"/>
      <c r="FMI60" s="543"/>
      <c r="FMJ60" s="543"/>
      <c r="FMK60" s="543"/>
      <c r="FML60" s="543"/>
      <c r="FMM60" s="543"/>
      <c r="FMN60" s="543"/>
      <c r="FMO60" s="543"/>
      <c r="FMP60" s="543"/>
      <c r="FMQ60" s="543"/>
      <c r="FMR60" s="543"/>
      <c r="FMS60" s="543"/>
      <c r="FMT60" s="543"/>
      <c r="FMU60" s="543"/>
      <c r="FMV60" s="543"/>
      <c r="FMW60" s="543"/>
      <c r="FMX60" s="543"/>
      <c r="FMY60" s="543"/>
      <c r="FMZ60" s="543"/>
      <c r="FNA60" s="543"/>
      <c r="FNB60" s="543"/>
      <c r="FNC60" s="543"/>
      <c r="FND60" s="543"/>
      <c r="FNE60" s="543"/>
      <c r="FNF60" s="543"/>
      <c r="FNG60" s="543"/>
      <c r="FNH60" s="543"/>
      <c r="FNI60" s="543"/>
      <c r="FNJ60" s="543"/>
      <c r="FNK60" s="543"/>
      <c r="FNL60" s="543"/>
      <c r="FNM60" s="543"/>
      <c r="FNN60" s="543"/>
      <c r="FNO60" s="543"/>
      <c r="FNP60" s="543"/>
      <c r="FNQ60" s="543"/>
      <c r="FNR60" s="543"/>
      <c r="FNS60" s="543"/>
      <c r="FNT60" s="543"/>
      <c r="FNU60" s="543"/>
      <c r="FNV60" s="543"/>
      <c r="FNW60" s="543"/>
      <c r="FNX60" s="543"/>
      <c r="FNY60" s="543"/>
      <c r="FNZ60" s="543"/>
      <c r="FOA60" s="543"/>
      <c r="FOB60" s="543"/>
      <c r="FOC60" s="543"/>
      <c r="FOD60" s="543"/>
      <c r="FOE60" s="543"/>
      <c r="FOF60" s="543"/>
      <c r="FOG60" s="543"/>
      <c r="FOH60" s="543"/>
      <c r="FOI60" s="543"/>
      <c r="FOJ60" s="543"/>
      <c r="FOK60" s="543"/>
      <c r="FOL60" s="543"/>
      <c r="FOM60" s="543"/>
      <c r="FON60" s="543"/>
      <c r="FOO60" s="543"/>
      <c r="FOP60" s="543"/>
      <c r="FOQ60" s="543"/>
      <c r="FOR60" s="543"/>
      <c r="FOS60" s="543"/>
      <c r="FOT60" s="543"/>
      <c r="FOU60" s="543"/>
      <c r="FOV60" s="543"/>
      <c r="FOW60" s="543"/>
      <c r="FOX60" s="543"/>
      <c r="FOY60" s="543"/>
      <c r="FOZ60" s="543"/>
      <c r="FPA60" s="543"/>
      <c r="FPB60" s="543"/>
      <c r="FPC60" s="543"/>
      <c r="FPD60" s="543"/>
      <c r="FPE60" s="543"/>
      <c r="FPF60" s="543"/>
      <c r="FPG60" s="543"/>
      <c r="FPH60" s="543"/>
      <c r="FPI60" s="543"/>
      <c r="FPJ60" s="543"/>
      <c r="FPK60" s="543"/>
      <c r="FPL60" s="543"/>
      <c r="FPM60" s="543"/>
      <c r="FPN60" s="543"/>
      <c r="FPO60" s="543"/>
      <c r="FPP60" s="543"/>
      <c r="FPQ60" s="543"/>
      <c r="FPR60" s="543"/>
      <c r="FPS60" s="543"/>
      <c r="FPT60" s="543"/>
      <c r="FPU60" s="543"/>
      <c r="FPV60" s="543"/>
      <c r="FPW60" s="543"/>
      <c r="FPX60" s="543"/>
      <c r="FPY60" s="543"/>
      <c r="FPZ60" s="543"/>
      <c r="FQA60" s="543"/>
      <c r="FQB60" s="543"/>
      <c r="FQC60" s="543"/>
      <c r="FQD60" s="543"/>
      <c r="FQE60" s="543"/>
      <c r="FQF60" s="543"/>
      <c r="FQG60" s="543"/>
      <c r="FQH60" s="543"/>
      <c r="FQI60" s="543"/>
      <c r="FQJ60" s="543"/>
      <c r="FQK60" s="543"/>
      <c r="FQL60" s="543"/>
      <c r="FQM60" s="543"/>
      <c r="FQN60" s="543"/>
      <c r="FQO60" s="543"/>
      <c r="FQP60" s="543"/>
      <c r="FQQ60" s="543"/>
      <c r="FQR60" s="543"/>
      <c r="FQS60" s="543"/>
      <c r="FQT60" s="543"/>
      <c r="FQU60" s="543"/>
      <c r="FQV60" s="543"/>
      <c r="FQW60" s="543"/>
      <c r="FQX60" s="543"/>
      <c r="FQY60" s="543"/>
      <c r="FQZ60" s="543"/>
      <c r="FRA60" s="543"/>
      <c r="FRB60" s="543"/>
      <c r="FRC60" s="543"/>
      <c r="FRD60" s="543"/>
      <c r="FRE60" s="543"/>
      <c r="FRF60" s="543"/>
      <c r="FRG60" s="543"/>
      <c r="FRH60" s="543"/>
      <c r="FRI60" s="543"/>
      <c r="FRJ60" s="543"/>
      <c r="FRK60" s="543"/>
      <c r="FRL60" s="543"/>
      <c r="FRM60" s="543"/>
      <c r="FRN60" s="543"/>
      <c r="FRO60" s="543"/>
      <c r="FRP60" s="543"/>
      <c r="FRQ60" s="543"/>
      <c r="FRR60" s="543"/>
      <c r="FRS60" s="543"/>
      <c r="FRT60" s="543"/>
      <c r="FRU60" s="543"/>
      <c r="FRV60" s="543"/>
      <c r="FRW60" s="543"/>
      <c r="FRX60" s="543"/>
      <c r="FRY60" s="543"/>
      <c r="FRZ60" s="543"/>
      <c r="FSA60" s="543"/>
      <c r="FSB60" s="543"/>
      <c r="FSC60" s="543"/>
      <c r="FSD60" s="543"/>
      <c r="FSE60" s="543"/>
      <c r="FSF60" s="543"/>
      <c r="FSG60" s="543"/>
      <c r="FSH60" s="543"/>
      <c r="FSI60" s="543"/>
      <c r="FSJ60" s="543"/>
      <c r="FSK60" s="543"/>
      <c r="FSL60" s="543"/>
      <c r="FSM60" s="543"/>
      <c r="FSN60" s="543"/>
      <c r="FSO60" s="543"/>
      <c r="FSP60" s="543"/>
      <c r="FSQ60" s="543"/>
      <c r="FSR60" s="543"/>
      <c r="FSS60" s="543"/>
      <c r="FST60" s="543"/>
      <c r="FSU60" s="543"/>
      <c r="FSV60" s="543"/>
      <c r="FSW60" s="543"/>
      <c r="FSX60" s="543"/>
      <c r="FSY60" s="543"/>
      <c r="FSZ60" s="543"/>
      <c r="FTA60" s="543"/>
      <c r="FTB60" s="543"/>
      <c r="FTC60" s="543"/>
      <c r="FTD60" s="543"/>
      <c r="FTE60" s="543"/>
      <c r="FTF60" s="543"/>
      <c r="FTG60" s="543"/>
      <c r="FTH60" s="543"/>
      <c r="FTI60" s="543"/>
      <c r="FTJ60" s="543"/>
      <c r="FTK60" s="543"/>
      <c r="FTL60" s="543"/>
      <c r="FTM60" s="543"/>
      <c r="FTN60" s="543"/>
      <c r="FTO60" s="543"/>
      <c r="FTP60" s="543"/>
      <c r="FTQ60" s="543"/>
      <c r="FTR60" s="543"/>
      <c r="FTS60" s="543"/>
      <c r="FTT60" s="543"/>
      <c r="FTU60" s="543"/>
      <c r="FTV60" s="543"/>
      <c r="FTW60" s="543"/>
      <c r="FTX60" s="543"/>
      <c r="FTY60" s="543"/>
      <c r="FTZ60" s="543"/>
      <c r="FUA60" s="543"/>
      <c r="FUB60" s="543"/>
      <c r="FUC60" s="543"/>
      <c r="FUD60" s="543"/>
      <c r="FUE60" s="543"/>
      <c r="FUF60" s="543"/>
      <c r="FUG60" s="543"/>
      <c r="FUH60" s="543"/>
      <c r="FUI60" s="543"/>
      <c r="FUJ60" s="543"/>
      <c r="FUK60" s="543"/>
      <c r="FUL60" s="543"/>
      <c r="FUM60" s="543"/>
      <c r="FUN60" s="543"/>
      <c r="FUO60" s="543"/>
      <c r="FUP60" s="543"/>
      <c r="FUQ60" s="543"/>
      <c r="FUR60" s="543"/>
      <c r="FUS60" s="543"/>
      <c r="FUT60" s="543"/>
      <c r="FUU60" s="543"/>
      <c r="FUV60" s="543"/>
      <c r="FUW60" s="543"/>
      <c r="FUX60" s="543"/>
      <c r="FUY60" s="543"/>
      <c r="FUZ60" s="543"/>
      <c r="FVA60" s="543"/>
      <c r="FVB60" s="543"/>
      <c r="FVC60" s="543"/>
      <c r="FVD60" s="543"/>
      <c r="FVE60" s="543"/>
      <c r="FVF60" s="543"/>
      <c r="FVG60" s="543"/>
      <c r="FVH60" s="543"/>
      <c r="FVI60" s="543"/>
      <c r="FVJ60" s="543"/>
      <c r="FVK60" s="543"/>
      <c r="FVL60" s="543"/>
      <c r="FVM60" s="543"/>
      <c r="FVN60" s="543"/>
      <c r="FVO60" s="543"/>
      <c r="FVP60" s="543"/>
      <c r="FVQ60" s="543"/>
      <c r="FVR60" s="543"/>
      <c r="FVS60" s="543"/>
      <c r="FVT60" s="543"/>
      <c r="FVU60" s="543"/>
      <c r="FVV60" s="543"/>
      <c r="FVW60" s="543"/>
      <c r="FVX60" s="543"/>
      <c r="FVY60" s="543"/>
      <c r="FVZ60" s="543"/>
      <c r="FWA60" s="543"/>
      <c r="FWB60" s="543"/>
      <c r="FWC60" s="543"/>
      <c r="FWD60" s="543"/>
      <c r="FWE60" s="543"/>
      <c r="FWF60" s="543"/>
      <c r="FWG60" s="543"/>
      <c r="FWH60" s="543"/>
      <c r="FWI60" s="543"/>
      <c r="FWJ60" s="543"/>
      <c r="FWK60" s="543"/>
      <c r="FWL60" s="543"/>
      <c r="FWM60" s="543"/>
      <c r="FWN60" s="543"/>
      <c r="FWO60" s="543"/>
      <c r="FWP60" s="543"/>
      <c r="FWQ60" s="543"/>
      <c r="FWR60" s="543"/>
      <c r="FWS60" s="543"/>
      <c r="FWT60" s="543"/>
      <c r="FWU60" s="543"/>
      <c r="FWV60" s="543"/>
      <c r="FWW60" s="543"/>
      <c r="FWX60" s="543"/>
      <c r="FWY60" s="543"/>
      <c r="FWZ60" s="543"/>
      <c r="FXA60" s="543"/>
      <c r="FXB60" s="543"/>
      <c r="FXC60" s="543"/>
      <c r="FXD60" s="543"/>
      <c r="FXE60" s="543"/>
      <c r="FXF60" s="543"/>
      <c r="FXG60" s="543"/>
      <c r="FXH60" s="543"/>
      <c r="FXI60" s="543"/>
      <c r="FXJ60" s="543"/>
      <c r="FXK60" s="543"/>
      <c r="FXL60" s="543"/>
      <c r="FXM60" s="543"/>
      <c r="FXN60" s="543"/>
      <c r="FXO60" s="543"/>
      <c r="FXP60" s="543"/>
      <c r="FXQ60" s="543"/>
      <c r="FXR60" s="543"/>
      <c r="FXS60" s="543"/>
      <c r="FXT60" s="543"/>
      <c r="FXU60" s="543"/>
      <c r="FXV60" s="543"/>
      <c r="FXW60" s="543"/>
      <c r="FXX60" s="543"/>
      <c r="FXY60" s="543"/>
      <c r="FXZ60" s="543"/>
      <c r="FYA60" s="543"/>
      <c r="FYB60" s="543"/>
      <c r="FYC60" s="543"/>
      <c r="FYD60" s="543"/>
      <c r="FYE60" s="543"/>
      <c r="FYF60" s="543"/>
      <c r="FYG60" s="543"/>
      <c r="FYH60" s="543"/>
      <c r="FYI60" s="543"/>
      <c r="FYJ60" s="543"/>
      <c r="FYK60" s="543"/>
      <c r="FYL60" s="543"/>
      <c r="FYM60" s="543"/>
      <c r="FYN60" s="543"/>
      <c r="FYO60" s="543"/>
      <c r="FYP60" s="543"/>
      <c r="FYQ60" s="543"/>
      <c r="FYR60" s="543"/>
      <c r="FYS60" s="543"/>
      <c r="FYT60" s="543"/>
      <c r="FYU60" s="543"/>
      <c r="FYV60" s="543"/>
      <c r="FYW60" s="543"/>
      <c r="FYX60" s="543"/>
      <c r="FYY60" s="543"/>
      <c r="FYZ60" s="543"/>
      <c r="FZA60" s="543"/>
      <c r="FZB60" s="543"/>
      <c r="FZC60" s="543"/>
      <c r="FZD60" s="543"/>
      <c r="FZE60" s="543"/>
      <c r="FZF60" s="543"/>
      <c r="FZG60" s="543"/>
      <c r="FZH60" s="543"/>
      <c r="FZI60" s="543"/>
      <c r="FZJ60" s="543"/>
      <c r="FZK60" s="543"/>
      <c r="FZL60" s="543"/>
      <c r="FZM60" s="543"/>
      <c r="FZN60" s="543"/>
      <c r="FZO60" s="543"/>
      <c r="FZP60" s="543"/>
      <c r="FZQ60" s="543"/>
      <c r="FZR60" s="543"/>
      <c r="FZS60" s="543"/>
      <c r="FZT60" s="543"/>
      <c r="FZU60" s="543"/>
      <c r="FZV60" s="543"/>
      <c r="FZW60" s="543"/>
      <c r="FZX60" s="543"/>
      <c r="FZY60" s="543"/>
      <c r="FZZ60" s="543"/>
      <c r="GAA60" s="543"/>
      <c r="GAB60" s="543"/>
      <c r="GAC60" s="543"/>
      <c r="GAD60" s="543"/>
      <c r="GAE60" s="543"/>
      <c r="GAF60" s="543"/>
      <c r="GAG60" s="543"/>
      <c r="GAH60" s="543"/>
      <c r="GAI60" s="543"/>
      <c r="GAJ60" s="543"/>
      <c r="GAK60" s="543"/>
      <c r="GAL60" s="543"/>
      <c r="GAM60" s="543"/>
      <c r="GAN60" s="543"/>
      <c r="GAO60" s="543"/>
      <c r="GAP60" s="543"/>
      <c r="GAQ60" s="543"/>
      <c r="GAR60" s="543"/>
      <c r="GAS60" s="543"/>
      <c r="GAT60" s="543"/>
      <c r="GAU60" s="543"/>
      <c r="GAV60" s="543"/>
      <c r="GAW60" s="543"/>
      <c r="GAX60" s="543"/>
      <c r="GAY60" s="543"/>
      <c r="GAZ60" s="543"/>
      <c r="GBA60" s="543"/>
      <c r="GBB60" s="543"/>
      <c r="GBC60" s="543"/>
      <c r="GBD60" s="543"/>
      <c r="GBE60" s="543"/>
      <c r="GBF60" s="543"/>
      <c r="GBG60" s="543"/>
      <c r="GBH60" s="543"/>
      <c r="GBI60" s="543"/>
      <c r="GBJ60" s="543"/>
      <c r="GBK60" s="543"/>
      <c r="GBL60" s="543"/>
      <c r="GBM60" s="543"/>
      <c r="GBN60" s="543"/>
      <c r="GBO60" s="543"/>
      <c r="GBP60" s="543"/>
      <c r="GBQ60" s="543"/>
      <c r="GBR60" s="543"/>
      <c r="GBS60" s="543"/>
      <c r="GBT60" s="543"/>
      <c r="GBU60" s="543"/>
      <c r="GBV60" s="543"/>
      <c r="GBW60" s="543"/>
      <c r="GBX60" s="543"/>
      <c r="GBY60" s="543"/>
      <c r="GBZ60" s="543"/>
      <c r="GCA60" s="543"/>
      <c r="GCB60" s="543"/>
      <c r="GCC60" s="543"/>
      <c r="GCD60" s="543"/>
      <c r="GCE60" s="543"/>
      <c r="GCF60" s="543"/>
      <c r="GCG60" s="543"/>
      <c r="GCH60" s="543"/>
      <c r="GCI60" s="543"/>
      <c r="GCJ60" s="543"/>
      <c r="GCK60" s="543"/>
      <c r="GCL60" s="543"/>
      <c r="GCM60" s="543"/>
      <c r="GCN60" s="543"/>
      <c r="GCO60" s="543"/>
      <c r="GCP60" s="543"/>
      <c r="GCQ60" s="543"/>
      <c r="GCR60" s="543"/>
      <c r="GCS60" s="543"/>
      <c r="GCT60" s="543"/>
      <c r="GCU60" s="543"/>
      <c r="GCV60" s="543"/>
      <c r="GCW60" s="543"/>
      <c r="GCX60" s="543"/>
      <c r="GCY60" s="543"/>
      <c r="GCZ60" s="543"/>
      <c r="GDA60" s="543"/>
      <c r="GDB60" s="543"/>
      <c r="GDC60" s="543"/>
      <c r="GDD60" s="543"/>
      <c r="GDE60" s="543"/>
      <c r="GDF60" s="543"/>
      <c r="GDG60" s="543"/>
      <c r="GDH60" s="543"/>
      <c r="GDI60" s="543"/>
      <c r="GDJ60" s="543"/>
      <c r="GDK60" s="543"/>
      <c r="GDL60" s="543"/>
      <c r="GDM60" s="543"/>
      <c r="GDN60" s="543"/>
      <c r="GDO60" s="543"/>
      <c r="GDP60" s="543"/>
      <c r="GDQ60" s="543"/>
      <c r="GDR60" s="543"/>
      <c r="GDS60" s="543"/>
      <c r="GDT60" s="543"/>
      <c r="GDU60" s="543"/>
      <c r="GDV60" s="543"/>
      <c r="GDW60" s="543"/>
      <c r="GDX60" s="543"/>
      <c r="GDY60" s="543"/>
      <c r="GDZ60" s="543"/>
      <c r="GEA60" s="543"/>
      <c r="GEB60" s="543"/>
      <c r="GEC60" s="543"/>
      <c r="GED60" s="543"/>
      <c r="GEE60" s="543"/>
      <c r="GEF60" s="543"/>
      <c r="GEG60" s="543"/>
      <c r="GEH60" s="543"/>
      <c r="GEI60" s="543"/>
      <c r="GEJ60" s="543"/>
      <c r="GEK60" s="543"/>
      <c r="GEL60" s="543"/>
      <c r="GEM60" s="543"/>
      <c r="GEN60" s="543"/>
      <c r="GEO60" s="543"/>
      <c r="GEP60" s="543"/>
      <c r="GEQ60" s="543"/>
      <c r="GER60" s="543"/>
      <c r="GES60" s="543"/>
      <c r="GET60" s="543"/>
      <c r="GEU60" s="543"/>
      <c r="GEV60" s="543"/>
      <c r="GEW60" s="543"/>
      <c r="GEX60" s="543"/>
      <c r="GEY60" s="543"/>
      <c r="GEZ60" s="543"/>
      <c r="GFA60" s="543"/>
      <c r="GFB60" s="543"/>
      <c r="GFC60" s="543"/>
      <c r="GFD60" s="543"/>
      <c r="GFE60" s="543"/>
      <c r="GFF60" s="543"/>
      <c r="GFG60" s="543"/>
      <c r="GFH60" s="543"/>
      <c r="GFI60" s="543"/>
      <c r="GFJ60" s="543"/>
      <c r="GFK60" s="543"/>
      <c r="GFL60" s="543"/>
      <c r="GFM60" s="543"/>
      <c r="GFN60" s="543"/>
      <c r="GFO60" s="543"/>
      <c r="GFP60" s="543"/>
      <c r="GFQ60" s="543"/>
      <c r="GFR60" s="543"/>
      <c r="GFS60" s="543"/>
      <c r="GFT60" s="543"/>
      <c r="GFU60" s="543"/>
      <c r="GFV60" s="543"/>
      <c r="GFW60" s="543"/>
      <c r="GFX60" s="543"/>
      <c r="GFY60" s="543"/>
      <c r="GFZ60" s="543"/>
      <c r="GGA60" s="543"/>
      <c r="GGB60" s="543"/>
      <c r="GGC60" s="543"/>
      <c r="GGD60" s="543"/>
      <c r="GGE60" s="543"/>
      <c r="GGF60" s="543"/>
      <c r="GGG60" s="543"/>
      <c r="GGH60" s="543"/>
      <c r="GGI60" s="543"/>
      <c r="GGJ60" s="543"/>
      <c r="GGK60" s="543"/>
      <c r="GGL60" s="543"/>
      <c r="GGM60" s="543"/>
      <c r="GGN60" s="543"/>
      <c r="GGO60" s="543"/>
      <c r="GGP60" s="543"/>
      <c r="GGQ60" s="543"/>
      <c r="GGR60" s="543"/>
      <c r="GGS60" s="543"/>
      <c r="GGT60" s="543"/>
      <c r="GGU60" s="543"/>
      <c r="GGV60" s="543"/>
      <c r="GGW60" s="543"/>
      <c r="GGX60" s="543"/>
      <c r="GGY60" s="543"/>
      <c r="GGZ60" s="543"/>
      <c r="GHA60" s="543"/>
      <c r="GHB60" s="543"/>
      <c r="GHC60" s="543"/>
      <c r="GHD60" s="543"/>
      <c r="GHE60" s="543"/>
      <c r="GHF60" s="543"/>
      <c r="GHG60" s="543"/>
      <c r="GHH60" s="543"/>
      <c r="GHI60" s="543"/>
      <c r="GHJ60" s="543"/>
      <c r="GHK60" s="543"/>
      <c r="GHL60" s="543"/>
      <c r="GHM60" s="543"/>
      <c r="GHN60" s="543"/>
      <c r="GHO60" s="543"/>
      <c r="GHP60" s="543"/>
      <c r="GHQ60" s="543"/>
      <c r="GHR60" s="543"/>
      <c r="GHS60" s="543"/>
      <c r="GHT60" s="543"/>
      <c r="GHU60" s="543"/>
      <c r="GHV60" s="543"/>
      <c r="GHW60" s="543"/>
      <c r="GHX60" s="543"/>
      <c r="GHY60" s="543"/>
      <c r="GHZ60" s="543"/>
      <c r="GIA60" s="543"/>
      <c r="GIB60" s="543"/>
      <c r="GIC60" s="543"/>
      <c r="GID60" s="543"/>
      <c r="GIE60" s="543"/>
      <c r="GIF60" s="543"/>
      <c r="GIG60" s="543"/>
      <c r="GIH60" s="543"/>
      <c r="GII60" s="543"/>
      <c r="GIJ60" s="543"/>
      <c r="GIK60" s="543"/>
      <c r="GIL60" s="543"/>
      <c r="GIM60" s="543"/>
      <c r="GIN60" s="543"/>
      <c r="GIO60" s="543"/>
      <c r="GIP60" s="543"/>
      <c r="GIQ60" s="543"/>
      <c r="GIR60" s="543"/>
      <c r="GIS60" s="543"/>
      <c r="GIT60" s="543"/>
      <c r="GIU60" s="543"/>
      <c r="GIV60" s="543"/>
      <c r="GIW60" s="543"/>
      <c r="GIX60" s="543"/>
      <c r="GIY60" s="543"/>
      <c r="GIZ60" s="543"/>
      <c r="GJA60" s="543"/>
      <c r="GJB60" s="543"/>
      <c r="GJC60" s="543"/>
      <c r="GJD60" s="543"/>
      <c r="GJE60" s="543"/>
      <c r="GJF60" s="543"/>
      <c r="GJG60" s="543"/>
      <c r="GJH60" s="543"/>
      <c r="GJI60" s="543"/>
      <c r="GJJ60" s="543"/>
      <c r="GJK60" s="543"/>
      <c r="GJL60" s="543"/>
      <c r="GJM60" s="543"/>
      <c r="GJN60" s="543"/>
      <c r="GJO60" s="543"/>
      <c r="GJP60" s="543"/>
      <c r="GJQ60" s="543"/>
      <c r="GJR60" s="543"/>
      <c r="GJS60" s="543"/>
      <c r="GJT60" s="543"/>
      <c r="GJU60" s="543"/>
      <c r="GJV60" s="543"/>
      <c r="GJW60" s="543"/>
      <c r="GJX60" s="543"/>
      <c r="GJY60" s="543"/>
      <c r="GJZ60" s="543"/>
      <c r="GKA60" s="543"/>
      <c r="GKB60" s="543"/>
      <c r="GKC60" s="543"/>
      <c r="GKD60" s="543"/>
      <c r="GKE60" s="543"/>
      <c r="GKF60" s="543"/>
      <c r="GKG60" s="543"/>
      <c r="GKH60" s="543"/>
      <c r="GKI60" s="543"/>
      <c r="GKJ60" s="543"/>
      <c r="GKK60" s="543"/>
      <c r="GKL60" s="543"/>
      <c r="GKM60" s="543"/>
      <c r="GKN60" s="543"/>
      <c r="GKO60" s="543"/>
      <c r="GKP60" s="543"/>
      <c r="GKQ60" s="543"/>
      <c r="GKR60" s="543"/>
      <c r="GKS60" s="543"/>
      <c r="GKT60" s="543"/>
      <c r="GKU60" s="543"/>
      <c r="GKV60" s="543"/>
      <c r="GKW60" s="543"/>
      <c r="GKX60" s="543"/>
      <c r="GKY60" s="543"/>
      <c r="GKZ60" s="543"/>
      <c r="GLA60" s="543"/>
      <c r="GLB60" s="543"/>
      <c r="GLC60" s="543"/>
      <c r="GLD60" s="543"/>
      <c r="GLE60" s="543"/>
      <c r="GLF60" s="543"/>
      <c r="GLG60" s="543"/>
      <c r="GLH60" s="543"/>
      <c r="GLI60" s="543"/>
      <c r="GLJ60" s="543"/>
      <c r="GLK60" s="543"/>
      <c r="GLL60" s="543"/>
      <c r="GLM60" s="543"/>
      <c r="GLN60" s="543"/>
      <c r="GLO60" s="543"/>
      <c r="GLP60" s="543"/>
      <c r="GLQ60" s="543"/>
      <c r="GLR60" s="543"/>
      <c r="GLS60" s="543"/>
      <c r="GLT60" s="543"/>
      <c r="GLU60" s="543"/>
      <c r="GLV60" s="543"/>
      <c r="GLW60" s="543"/>
      <c r="GLX60" s="543"/>
      <c r="GLY60" s="543"/>
      <c r="GLZ60" s="543"/>
      <c r="GMA60" s="543"/>
      <c r="GMB60" s="543"/>
      <c r="GMC60" s="543"/>
      <c r="GMD60" s="543"/>
      <c r="GME60" s="543"/>
      <c r="GMF60" s="543"/>
      <c r="GMG60" s="543"/>
      <c r="GMH60" s="543"/>
      <c r="GMI60" s="543"/>
      <c r="GMJ60" s="543"/>
      <c r="GMK60" s="543"/>
      <c r="GML60" s="543"/>
      <c r="GMM60" s="543"/>
      <c r="GMN60" s="543"/>
      <c r="GMO60" s="543"/>
      <c r="GMP60" s="543"/>
      <c r="GMQ60" s="543"/>
      <c r="GMR60" s="543"/>
      <c r="GMS60" s="543"/>
      <c r="GMT60" s="543"/>
      <c r="GMU60" s="543"/>
      <c r="GMV60" s="543"/>
      <c r="GMW60" s="543"/>
      <c r="GMX60" s="543"/>
      <c r="GMY60" s="543"/>
      <c r="GMZ60" s="543"/>
      <c r="GNA60" s="543"/>
      <c r="GNB60" s="543"/>
      <c r="GNC60" s="543"/>
      <c r="GND60" s="543"/>
      <c r="GNE60" s="543"/>
      <c r="GNF60" s="543"/>
      <c r="GNG60" s="543"/>
      <c r="GNH60" s="543"/>
      <c r="GNI60" s="543"/>
      <c r="GNJ60" s="543"/>
      <c r="GNK60" s="543"/>
      <c r="GNL60" s="543"/>
      <c r="GNM60" s="543"/>
      <c r="GNN60" s="543"/>
      <c r="GNO60" s="543"/>
      <c r="GNP60" s="543"/>
      <c r="GNQ60" s="543"/>
      <c r="GNR60" s="543"/>
      <c r="GNS60" s="543"/>
      <c r="GNT60" s="543"/>
      <c r="GNU60" s="543"/>
      <c r="GNV60" s="543"/>
      <c r="GNW60" s="543"/>
      <c r="GNX60" s="543"/>
      <c r="GNY60" s="543"/>
      <c r="GNZ60" s="543"/>
      <c r="GOA60" s="543"/>
      <c r="GOB60" s="543"/>
      <c r="GOC60" s="543"/>
      <c r="GOD60" s="543"/>
      <c r="GOE60" s="543"/>
      <c r="GOF60" s="543"/>
      <c r="GOG60" s="543"/>
      <c r="GOH60" s="543"/>
      <c r="GOI60" s="543"/>
      <c r="GOJ60" s="543"/>
      <c r="GOK60" s="543"/>
      <c r="GOL60" s="543"/>
      <c r="GOM60" s="543"/>
      <c r="GON60" s="543"/>
      <c r="GOO60" s="543"/>
      <c r="GOP60" s="543"/>
      <c r="GOQ60" s="543"/>
      <c r="GOR60" s="543"/>
      <c r="GOS60" s="543"/>
      <c r="GOT60" s="543"/>
      <c r="GOU60" s="543"/>
      <c r="GOV60" s="543"/>
      <c r="GOW60" s="543"/>
      <c r="GOX60" s="543"/>
      <c r="GOY60" s="543"/>
      <c r="GOZ60" s="543"/>
      <c r="GPA60" s="543"/>
      <c r="GPB60" s="543"/>
      <c r="GPC60" s="543"/>
      <c r="GPD60" s="543"/>
      <c r="GPE60" s="543"/>
      <c r="GPF60" s="543"/>
      <c r="GPG60" s="543"/>
      <c r="GPH60" s="543"/>
      <c r="GPI60" s="543"/>
      <c r="GPJ60" s="543"/>
      <c r="GPK60" s="543"/>
      <c r="GPL60" s="543"/>
      <c r="GPM60" s="543"/>
      <c r="GPN60" s="543"/>
      <c r="GPO60" s="543"/>
      <c r="GPP60" s="543"/>
      <c r="GPQ60" s="543"/>
      <c r="GPR60" s="543"/>
      <c r="GPS60" s="543"/>
      <c r="GPT60" s="543"/>
      <c r="GPU60" s="543"/>
      <c r="GPV60" s="543"/>
      <c r="GPW60" s="543"/>
      <c r="GPX60" s="543"/>
      <c r="GPY60" s="543"/>
      <c r="GPZ60" s="543"/>
      <c r="GQA60" s="543"/>
      <c r="GQB60" s="543"/>
      <c r="GQC60" s="543"/>
      <c r="GQD60" s="543"/>
      <c r="GQE60" s="543"/>
      <c r="GQF60" s="543"/>
      <c r="GQG60" s="543"/>
      <c r="GQH60" s="543"/>
      <c r="GQI60" s="543"/>
      <c r="GQJ60" s="543"/>
      <c r="GQK60" s="543"/>
      <c r="GQL60" s="543"/>
      <c r="GQM60" s="543"/>
      <c r="GQN60" s="543"/>
      <c r="GQO60" s="543"/>
      <c r="GQP60" s="543"/>
      <c r="GQQ60" s="543"/>
      <c r="GQR60" s="543"/>
      <c r="GQS60" s="543"/>
      <c r="GQT60" s="543"/>
      <c r="GQU60" s="543"/>
      <c r="GQV60" s="543"/>
      <c r="GQW60" s="543"/>
      <c r="GQX60" s="543"/>
      <c r="GQY60" s="543"/>
      <c r="GQZ60" s="543"/>
      <c r="GRA60" s="543"/>
      <c r="GRB60" s="543"/>
      <c r="GRC60" s="543"/>
      <c r="GRD60" s="543"/>
      <c r="GRE60" s="543"/>
      <c r="GRF60" s="543"/>
      <c r="GRG60" s="543"/>
      <c r="GRH60" s="543"/>
      <c r="GRI60" s="543"/>
      <c r="GRJ60" s="543"/>
      <c r="GRK60" s="543"/>
      <c r="GRL60" s="543"/>
      <c r="GRM60" s="543"/>
      <c r="GRN60" s="543"/>
      <c r="GRO60" s="543"/>
      <c r="GRP60" s="543"/>
      <c r="GRQ60" s="543"/>
      <c r="GRR60" s="543"/>
      <c r="GRS60" s="543"/>
      <c r="GRT60" s="543"/>
      <c r="GRU60" s="543"/>
      <c r="GRV60" s="543"/>
      <c r="GRW60" s="543"/>
      <c r="GRX60" s="543"/>
      <c r="GRY60" s="543"/>
      <c r="GRZ60" s="543"/>
      <c r="GSA60" s="543"/>
      <c r="GSB60" s="543"/>
      <c r="GSC60" s="543"/>
      <c r="GSD60" s="543"/>
      <c r="GSE60" s="543"/>
      <c r="GSF60" s="543"/>
      <c r="GSG60" s="543"/>
      <c r="GSH60" s="543"/>
      <c r="GSI60" s="543"/>
      <c r="GSJ60" s="543"/>
      <c r="GSK60" s="543"/>
      <c r="GSL60" s="543"/>
      <c r="GSM60" s="543"/>
      <c r="GSN60" s="543"/>
      <c r="GSO60" s="543"/>
      <c r="GSP60" s="543"/>
      <c r="GSQ60" s="543"/>
      <c r="GSR60" s="543"/>
      <c r="GSS60" s="543"/>
      <c r="GST60" s="543"/>
      <c r="GSU60" s="543"/>
      <c r="GSV60" s="543"/>
      <c r="GSW60" s="543"/>
      <c r="GSX60" s="543"/>
      <c r="GSY60" s="543"/>
      <c r="GSZ60" s="543"/>
      <c r="GTA60" s="543"/>
      <c r="GTB60" s="543"/>
      <c r="GTC60" s="543"/>
      <c r="GTD60" s="543"/>
      <c r="GTE60" s="543"/>
      <c r="GTF60" s="543"/>
      <c r="GTG60" s="543"/>
      <c r="GTH60" s="543"/>
      <c r="GTI60" s="543"/>
      <c r="GTJ60" s="543"/>
      <c r="GTK60" s="543"/>
      <c r="GTL60" s="543"/>
      <c r="GTM60" s="543"/>
      <c r="GTN60" s="543"/>
      <c r="GTO60" s="543"/>
      <c r="GTP60" s="543"/>
      <c r="GTQ60" s="543"/>
      <c r="GTR60" s="543"/>
      <c r="GTS60" s="543"/>
      <c r="GTT60" s="543"/>
      <c r="GTU60" s="543"/>
      <c r="GTV60" s="543"/>
      <c r="GTW60" s="543"/>
      <c r="GTX60" s="543"/>
      <c r="GTY60" s="543"/>
      <c r="GTZ60" s="543"/>
      <c r="GUA60" s="543"/>
      <c r="GUB60" s="543"/>
      <c r="GUC60" s="543"/>
      <c r="GUD60" s="543"/>
      <c r="GUE60" s="543"/>
      <c r="GUF60" s="543"/>
      <c r="GUG60" s="543"/>
      <c r="GUH60" s="543"/>
      <c r="GUI60" s="543"/>
      <c r="GUJ60" s="543"/>
      <c r="GUK60" s="543"/>
      <c r="GUL60" s="543"/>
      <c r="GUM60" s="543"/>
      <c r="GUN60" s="543"/>
      <c r="GUO60" s="543"/>
      <c r="GUP60" s="543"/>
      <c r="GUQ60" s="543"/>
      <c r="GUR60" s="543"/>
      <c r="GUS60" s="543"/>
      <c r="GUT60" s="543"/>
      <c r="GUU60" s="543"/>
      <c r="GUV60" s="543"/>
      <c r="GUW60" s="543"/>
      <c r="GUX60" s="543"/>
      <c r="GUY60" s="543"/>
      <c r="GUZ60" s="543"/>
      <c r="GVA60" s="543"/>
      <c r="GVB60" s="543"/>
      <c r="GVC60" s="543"/>
      <c r="GVD60" s="543"/>
      <c r="GVE60" s="543"/>
      <c r="GVF60" s="543"/>
      <c r="GVG60" s="543"/>
      <c r="GVH60" s="543"/>
      <c r="GVI60" s="543"/>
      <c r="GVJ60" s="543"/>
      <c r="GVK60" s="543"/>
      <c r="GVL60" s="543"/>
      <c r="GVM60" s="543"/>
      <c r="GVN60" s="543"/>
      <c r="GVO60" s="543"/>
      <c r="GVP60" s="543"/>
      <c r="GVQ60" s="543"/>
      <c r="GVR60" s="543"/>
      <c r="GVS60" s="543"/>
      <c r="GVT60" s="543"/>
      <c r="GVU60" s="543"/>
      <c r="GVV60" s="543"/>
      <c r="GVW60" s="543"/>
      <c r="GVX60" s="543"/>
      <c r="GVY60" s="543"/>
      <c r="GVZ60" s="543"/>
      <c r="GWA60" s="543"/>
      <c r="GWB60" s="543"/>
      <c r="GWC60" s="543"/>
      <c r="GWD60" s="543"/>
      <c r="GWE60" s="543"/>
      <c r="GWF60" s="543"/>
      <c r="GWG60" s="543"/>
      <c r="GWH60" s="543"/>
      <c r="GWI60" s="543"/>
      <c r="GWJ60" s="543"/>
      <c r="GWK60" s="543"/>
      <c r="GWL60" s="543"/>
      <c r="GWM60" s="543"/>
      <c r="GWN60" s="543"/>
      <c r="GWO60" s="543"/>
      <c r="GWP60" s="543"/>
      <c r="GWQ60" s="543"/>
      <c r="GWR60" s="543"/>
      <c r="GWS60" s="543"/>
      <c r="GWT60" s="543"/>
      <c r="GWU60" s="543"/>
      <c r="GWV60" s="543"/>
      <c r="GWW60" s="543"/>
      <c r="GWX60" s="543"/>
      <c r="GWY60" s="543"/>
      <c r="GWZ60" s="543"/>
      <c r="GXA60" s="543"/>
      <c r="GXB60" s="543"/>
      <c r="GXC60" s="543"/>
      <c r="GXD60" s="543"/>
      <c r="GXE60" s="543"/>
      <c r="GXF60" s="543"/>
      <c r="GXG60" s="543"/>
      <c r="GXH60" s="543"/>
      <c r="GXI60" s="543"/>
      <c r="GXJ60" s="543"/>
      <c r="GXK60" s="543"/>
      <c r="GXL60" s="543"/>
      <c r="GXM60" s="543"/>
      <c r="GXN60" s="543"/>
      <c r="GXO60" s="543"/>
      <c r="GXP60" s="543"/>
      <c r="GXQ60" s="543"/>
      <c r="GXR60" s="543"/>
      <c r="GXS60" s="543"/>
      <c r="GXT60" s="543"/>
      <c r="GXU60" s="543"/>
      <c r="GXV60" s="543"/>
      <c r="GXW60" s="543"/>
      <c r="GXX60" s="543"/>
      <c r="GXY60" s="543"/>
      <c r="GXZ60" s="543"/>
      <c r="GYA60" s="543"/>
      <c r="GYB60" s="543"/>
      <c r="GYC60" s="543"/>
      <c r="GYD60" s="543"/>
      <c r="GYE60" s="543"/>
      <c r="GYF60" s="543"/>
      <c r="GYG60" s="543"/>
      <c r="GYH60" s="543"/>
      <c r="GYI60" s="543"/>
      <c r="GYJ60" s="543"/>
      <c r="GYK60" s="543"/>
      <c r="GYL60" s="543"/>
      <c r="GYM60" s="543"/>
      <c r="GYN60" s="543"/>
      <c r="GYO60" s="543"/>
      <c r="GYP60" s="543"/>
      <c r="GYQ60" s="543"/>
      <c r="GYR60" s="543"/>
      <c r="GYS60" s="543"/>
      <c r="GYT60" s="543"/>
      <c r="GYU60" s="543"/>
      <c r="GYV60" s="543"/>
      <c r="GYW60" s="543"/>
      <c r="GYX60" s="543"/>
      <c r="GYY60" s="543"/>
      <c r="GYZ60" s="543"/>
      <c r="GZA60" s="543"/>
      <c r="GZB60" s="543"/>
      <c r="GZC60" s="543"/>
      <c r="GZD60" s="543"/>
      <c r="GZE60" s="543"/>
      <c r="GZF60" s="543"/>
      <c r="GZG60" s="543"/>
      <c r="GZH60" s="543"/>
      <c r="GZI60" s="543"/>
      <c r="GZJ60" s="543"/>
      <c r="GZK60" s="543"/>
      <c r="GZL60" s="543"/>
      <c r="GZM60" s="543"/>
      <c r="GZN60" s="543"/>
      <c r="GZO60" s="543"/>
      <c r="GZP60" s="543"/>
      <c r="GZQ60" s="543"/>
      <c r="GZR60" s="543"/>
      <c r="GZS60" s="543"/>
      <c r="GZT60" s="543"/>
      <c r="GZU60" s="543"/>
      <c r="GZV60" s="543"/>
      <c r="GZW60" s="543"/>
      <c r="GZX60" s="543"/>
      <c r="GZY60" s="543"/>
      <c r="GZZ60" s="543"/>
      <c r="HAA60" s="543"/>
      <c r="HAB60" s="543"/>
      <c r="HAC60" s="543"/>
      <c r="HAD60" s="543"/>
      <c r="HAE60" s="543"/>
      <c r="HAF60" s="543"/>
      <c r="HAG60" s="543"/>
      <c r="HAH60" s="543"/>
      <c r="HAI60" s="543"/>
      <c r="HAJ60" s="543"/>
      <c r="HAK60" s="543"/>
      <c r="HAL60" s="543"/>
      <c r="HAM60" s="543"/>
      <c r="HAN60" s="543"/>
      <c r="HAO60" s="543"/>
      <c r="HAP60" s="543"/>
      <c r="HAQ60" s="543"/>
      <c r="HAR60" s="543"/>
      <c r="HAS60" s="543"/>
      <c r="HAT60" s="543"/>
      <c r="HAU60" s="543"/>
      <c r="HAV60" s="543"/>
      <c r="HAW60" s="543"/>
      <c r="HAX60" s="543"/>
      <c r="HAY60" s="543"/>
      <c r="HAZ60" s="543"/>
      <c r="HBA60" s="543"/>
      <c r="HBB60" s="543"/>
      <c r="HBC60" s="543"/>
      <c r="HBD60" s="543"/>
      <c r="HBE60" s="543"/>
      <c r="HBF60" s="543"/>
      <c r="HBG60" s="543"/>
      <c r="HBH60" s="543"/>
      <c r="HBI60" s="543"/>
      <c r="HBJ60" s="543"/>
      <c r="HBK60" s="543"/>
      <c r="HBL60" s="543"/>
      <c r="HBM60" s="543"/>
      <c r="HBN60" s="543"/>
      <c r="HBO60" s="543"/>
      <c r="HBP60" s="543"/>
      <c r="HBQ60" s="543"/>
      <c r="HBR60" s="543"/>
      <c r="HBS60" s="543"/>
      <c r="HBT60" s="543"/>
      <c r="HBU60" s="543"/>
      <c r="HBV60" s="543"/>
      <c r="HBW60" s="543"/>
      <c r="HBX60" s="543"/>
      <c r="HBY60" s="543"/>
      <c r="HBZ60" s="543"/>
      <c r="HCA60" s="543"/>
      <c r="HCB60" s="543"/>
      <c r="HCC60" s="543"/>
      <c r="HCD60" s="543"/>
      <c r="HCE60" s="543"/>
      <c r="HCF60" s="543"/>
      <c r="HCG60" s="543"/>
      <c r="HCH60" s="543"/>
      <c r="HCI60" s="543"/>
      <c r="HCJ60" s="543"/>
      <c r="HCK60" s="543"/>
      <c r="HCL60" s="543"/>
      <c r="HCM60" s="543"/>
      <c r="HCN60" s="543"/>
      <c r="HCO60" s="543"/>
      <c r="HCP60" s="543"/>
      <c r="HCQ60" s="543"/>
      <c r="HCR60" s="543"/>
      <c r="HCS60" s="543"/>
      <c r="HCT60" s="543"/>
      <c r="HCU60" s="543"/>
      <c r="HCV60" s="543"/>
      <c r="HCW60" s="543"/>
      <c r="HCX60" s="543"/>
      <c r="HCY60" s="543"/>
      <c r="HCZ60" s="543"/>
      <c r="HDA60" s="543"/>
      <c r="HDB60" s="543"/>
      <c r="HDC60" s="543"/>
      <c r="HDD60" s="543"/>
      <c r="HDE60" s="543"/>
      <c r="HDF60" s="543"/>
      <c r="HDG60" s="543"/>
      <c r="HDH60" s="543"/>
      <c r="HDI60" s="543"/>
      <c r="HDJ60" s="543"/>
      <c r="HDK60" s="543"/>
      <c r="HDL60" s="543"/>
      <c r="HDM60" s="543"/>
      <c r="HDN60" s="543"/>
      <c r="HDO60" s="543"/>
      <c r="HDP60" s="543"/>
      <c r="HDQ60" s="543"/>
      <c r="HDR60" s="543"/>
      <c r="HDS60" s="543"/>
      <c r="HDT60" s="543"/>
      <c r="HDU60" s="543"/>
      <c r="HDV60" s="543"/>
      <c r="HDW60" s="543"/>
      <c r="HDX60" s="543"/>
      <c r="HDY60" s="543"/>
      <c r="HDZ60" s="543"/>
      <c r="HEA60" s="543"/>
      <c r="HEB60" s="543"/>
      <c r="HEC60" s="543"/>
      <c r="HED60" s="543"/>
      <c r="HEE60" s="543"/>
      <c r="HEF60" s="543"/>
      <c r="HEG60" s="543"/>
      <c r="HEH60" s="543"/>
      <c r="HEI60" s="543"/>
      <c r="HEJ60" s="543"/>
      <c r="HEK60" s="543"/>
      <c r="HEL60" s="543"/>
      <c r="HEM60" s="543"/>
      <c r="HEN60" s="543"/>
      <c r="HEO60" s="543"/>
      <c r="HEP60" s="543"/>
      <c r="HEQ60" s="543"/>
      <c r="HER60" s="543"/>
      <c r="HES60" s="543"/>
      <c r="HET60" s="543"/>
      <c r="HEU60" s="543"/>
      <c r="HEV60" s="543"/>
      <c r="HEW60" s="543"/>
      <c r="HEX60" s="543"/>
      <c r="HEY60" s="543"/>
      <c r="HEZ60" s="543"/>
      <c r="HFA60" s="543"/>
      <c r="HFB60" s="543"/>
      <c r="HFC60" s="543"/>
      <c r="HFD60" s="543"/>
      <c r="HFE60" s="543"/>
      <c r="HFF60" s="543"/>
      <c r="HFG60" s="543"/>
      <c r="HFH60" s="543"/>
      <c r="HFI60" s="543"/>
      <c r="HFJ60" s="543"/>
      <c r="HFK60" s="543"/>
      <c r="HFL60" s="543"/>
      <c r="HFM60" s="543"/>
      <c r="HFN60" s="543"/>
      <c r="HFO60" s="543"/>
      <c r="HFP60" s="543"/>
      <c r="HFQ60" s="543"/>
      <c r="HFR60" s="543"/>
      <c r="HFS60" s="543"/>
      <c r="HFT60" s="543"/>
      <c r="HFU60" s="543"/>
      <c r="HFV60" s="543"/>
      <c r="HFW60" s="543"/>
      <c r="HFX60" s="543"/>
      <c r="HFY60" s="543"/>
      <c r="HFZ60" s="543"/>
      <c r="HGA60" s="543"/>
      <c r="HGB60" s="543"/>
      <c r="HGC60" s="543"/>
      <c r="HGD60" s="543"/>
      <c r="HGE60" s="543"/>
      <c r="HGF60" s="543"/>
      <c r="HGG60" s="543"/>
      <c r="HGH60" s="543"/>
      <c r="HGI60" s="543"/>
      <c r="HGJ60" s="543"/>
      <c r="HGK60" s="543"/>
      <c r="HGL60" s="543"/>
      <c r="HGM60" s="543"/>
      <c r="HGN60" s="543"/>
      <c r="HGO60" s="543"/>
      <c r="HGP60" s="543"/>
      <c r="HGQ60" s="543"/>
      <c r="HGR60" s="543"/>
      <c r="HGS60" s="543"/>
      <c r="HGT60" s="543"/>
      <c r="HGU60" s="543"/>
      <c r="HGV60" s="543"/>
      <c r="HGW60" s="543"/>
      <c r="HGX60" s="543"/>
      <c r="HGY60" s="543"/>
      <c r="HGZ60" s="543"/>
      <c r="HHA60" s="543"/>
      <c r="HHB60" s="543"/>
      <c r="HHC60" s="543"/>
      <c r="HHD60" s="543"/>
      <c r="HHE60" s="543"/>
      <c r="HHF60" s="543"/>
      <c r="HHG60" s="543"/>
      <c r="HHH60" s="543"/>
      <c r="HHI60" s="543"/>
      <c r="HHJ60" s="543"/>
      <c r="HHK60" s="543"/>
      <c r="HHL60" s="543"/>
      <c r="HHM60" s="543"/>
      <c r="HHN60" s="543"/>
      <c r="HHO60" s="543"/>
      <c r="HHP60" s="543"/>
      <c r="HHQ60" s="543"/>
      <c r="HHR60" s="543"/>
      <c r="HHS60" s="543"/>
      <c r="HHT60" s="543"/>
      <c r="HHU60" s="543"/>
      <c r="HHV60" s="543"/>
      <c r="HHW60" s="543"/>
      <c r="HHX60" s="543"/>
      <c r="HHY60" s="543"/>
      <c r="HHZ60" s="543"/>
      <c r="HIA60" s="543"/>
      <c r="HIB60" s="543"/>
      <c r="HIC60" s="543"/>
      <c r="HID60" s="543"/>
      <c r="HIE60" s="543"/>
      <c r="HIF60" s="543"/>
      <c r="HIG60" s="543"/>
      <c r="HIH60" s="543"/>
      <c r="HII60" s="543"/>
      <c r="HIJ60" s="543"/>
      <c r="HIK60" s="543"/>
      <c r="HIL60" s="543"/>
      <c r="HIM60" s="543"/>
      <c r="HIN60" s="543"/>
      <c r="HIO60" s="543"/>
      <c r="HIP60" s="543"/>
      <c r="HIQ60" s="543"/>
      <c r="HIR60" s="543"/>
      <c r="HIS60" s="543"/>
      <c r="HIT60" s="543"/>
      <c r="HIU60" s="543"/>
      <c r="HIV60" s="543"/>
      <c r="HIW60" s="543"/>
      <c r="HIX60" s="543"/>
      <c r="HIY60" s="543"/>
      <c r="HIZ60" s="543"/>
      <c r="HJA60" s="543"/>
      <c r="HJB60" s="543"/>
      <c r="HJC60" s="543"/>
      <c r="HJD60" s="543"/>
      <c r="HJE60" s="543"/>
      <c r="HJF60" s="543"/>
      <c r="HJG60" s="543"/>
      <c r="HJH60" s="543"/>
      <c r="HJI60" s="543"/>
      <c r="HJJ60" s="543"/>
      <c r="HJK60" s="543"/>
      <c r="HJL60" s="543"/>
      <c r="HJM60" s="543"/>
      <c r="HJN60" s="543"/>
      <c r="HJO60" s="543"/>
      <c r="HJP60" s="543"/>
      <c r="HJQ60" s="543"/>
      <c r="HJR60" s="543"/>
      <c r="HJS60" s="543"/>
      <c r="HJT60" s="543"/>
      <c r="HJU60" s="543"/>
      <c r="HJV60" s="543"/>
      <c r="HJW60" s="543"/>
      <c r="HJX60" s="543"/>
      <c r="HJY60" s="543"/>
      <c r="HJZ60" s="543"/>
      <c r="HKA60" s="543"/>
      <c r="HKB60" s="543"/>
      <c r="HKC60" s="543"/>
      <c r="HKD60" s="543"/>
      <c r="HKE60" s="543"/>
      <c r="HKF60" s="543"/>
      <c r="HKG60" s="543"/>
      <c r="HKH60" s="543"/>
      <c r="HKI60" s="543"/>
      <c r="HKJ60" s="543"/>
      <c r="HKK60" s="543"/>
      <c r="HKL60" s="543"/>
      <c r="HKM60" s="543"/>
      <c r="HKN60" s="543"/>
      <c r="HKO60" s="543"/>
      <c r="HKP60" s="543"/>
      <c r="HKQ60" s="543"/>
      <c r="HKR60" s="543"/>
      <c r="HKS60" s="543"/>
      <c r="HKT60" s="543"/>
      <c r="HKU60" s="543"/>
      <c r="HKV60" s="543"/>
      <c r="HKW60" s="543"/>
      <c r="HKX60" s="543"/>
      <c r="HKY60" s="543"/>
      <c r="HKZ60" s="543"/>
      <c r="HLA60" s="543"/>
      <c r="HLB60" s="543"/>
      <c r="HLC60" s="543"/>
      <c r="HLD60" s="543"/>
      <c r="HLE60" s="543"/>
      <c r="HLF60" s="543"/>
      <c r="HLG60" s="543"/>
      <c r="HLH60" s="543"/>
      <c r="HLI60" s="543"/>
      <c r="HLJ60" s="543"/>
      <c r="HLK60" s="543"/>
      <c r="HLL60" s="543"/>
      <c r="HLM60" s="543"/>
      <c r="HLN60" s="543"/>
      <c r="HLO60" s="543"/>
      <c r="HLP60" s="543"/>
      <c r="HLQ60" s="543"/>
      <c r="HLR60" s="543"/>
      <c r="HLS60" s="543"/>
      <c r="HLT60" s="543"/>
      <c r="HLU60" s="543"/>
      <c r="HLV60" s="543"/>
      <c r="HLW60" s="543"/>
      <c r="HLX60" s="543"/>
      <c r="HLY60" s="543"/>
      <c r="HLZ60" s="543"/>
      <c r="HMA60" s="543"/>
      <c r="HMB60" s="543"/>
      <c r="HMC60" s="543"/>
      <c r="HMD60" s="543"/>
      <c r="HME60" s="543"/>
      <c r="HMF60" s="543"/>
      <c r="HMG60" s="543"/>
      <c r="HMH60" s="543"/>
      <c r="HMI60" s="543"/>
      <c r="HMJ60" s="543"/>
      <c r="HMK60" s="543"/>
      <c r="HML60" s="543"/>
      <c r="HMM60" s="543"/>
      <c r="HMN60" s="543"/>
      <c r="HMO60" s="543"/>
      <c r="HMP60" s="543"/>
      <c r="HMQ60" s="543"/>
      <c r="HMR60" s="543"/>
      <c r="HMS60" s="543"/>
      <c r="HMT60" s="543"/>
      <c r="HMU60" s="543"/>
      <c r="HMV60" s="543"/>
      <c r="HMW60" s="543"/>
      <c r="HMX60" s="543"/>
      <c r="HMY60" s="543"/>
      <c r="HMZ60" s="543"/>
      <c r="HNA60" s="543"/>
      <c r="HNB60" s="543"/>
      <c r="HNC60" s="543"/>
      <c r="HND60" s="543"/>
      <c r="HNE60" s="543"/>
      <c r="HNF60" s="543"/>
      <c r="HNG60" s="543"/>
      <c r="HNH60" s="543"/>
      <c r="HNI60" s="543"/>
      <c r="HNJ60" s="543"/>
      <c r="HNK60" s="543"/>
      <c r="HNL60" s="543"/>
      <c r="HNM60" s="543"/>
      <c r="HNN60" s="543"/>
      <c r="HNO60" s="543"/>
      <c r="HNP60" s="543"/>
      <c r="HNQ60" s="543"/>
      <c r="HNR60" s="543"/>
      <c r="HNS60" s="543"/>
      <c r="HNT60" s="543"/>
      <c r="HNU60" s="543"/>
      <c r="HNV60" s="543"/>
      <c r="HNW60" s="543"/>
      <c r="HNX60" s="543"/>
      <c r="HNY60" s="543"/>
      <c r="HNZ60" s="543"/>
      <c r="HOA60" s="543"/>
      <c r="HOB60" s="543"/>
      <c r="HOC60" s="543"/>
      <c r="HOD60" s="543"/>
      <c r="HOE60" s="543"/>
      <c r="HOF60" s="543"/>
      <c r="HOG60" s="543"/>
      <c r="HOH60" s="543"/>
      <c r="HOI60" s="543"/>
      <c r="HOJ60" s="543"/>
      <c r="HOK60" s="543"/>
      <c r="HOL60" s="543"/>
      <c r="HOM60" s="543"/>
      <c r="HON60" s="543"/>
      <c r="HOO60" s="543"/>
      <c r="HOP60" s="543"/>
      <c r="HOQ60" s="543"/>
      <c r="HOR60" s="543"/>
      <c r="HOS60" s="543"/>
      <c r="HOT60" s="543"/>
      <c r="HOU60" s="543"/>
      <c r="HOV60" s="543"/>
      <c r="HOW60" s="543"/>
      <c r="HOX60" s="543"/>
      <c r="HOY60" s="543"/>
      <c r="HOZ60" s="543"/>
      <c r="HPA60" s="543"/>
      <c r="HPB60" s="543"/>
      <c r="HPC60" s="543"/>
      <c r="HPD60" s="543"/>
      <c r="HPE60" s="543"/>
      <c r="HPF60" s="543"/>
      <c r="HPG60" s="543"/>
      <c r="HPH60" s="543"/>
      <c r="HPI60" s="543"/>
      <c r="HPJ60" s="543"/>
      <c r="HPK60" s="543"/>
      <c r="HPL60" s="543"/>
      <c r="HPM60" s="543"/>
      <c r="HPN60" s="543"/>
      <c r="HPO60" s="543"/>
      <c r="HPP60" s="543"/>
      <c r="HPQ60" s="543"/>
      <c r="HPR60" s="543"/>
      <c r="HPS60" s="543"/>
      <c r="HPT60" s="543"/>
      <c r="HPU60" s="543"/>
      <c r="HPV60" s="543"/>
      <c r="HPW60" s="543"/>
      <c r="HPX60" s="543"/>
      <c r="HPY60" s="543"/>
      <c r="HPZ60" s="543"/>
      <c r="HQA60" s="543"/>
      <c r="HQB60" s="543"/>
      <c r="HQC60" s="543"/>
      <c r="HQD60" s="543"/>
      <c r="HQE60" s="543"/>
      <c r="HQF60" s="543"/>
      <c r="HQG60" s="543"/>
      <c r="HQH60" s="543"/>
      <c r="HQI60" s="543"/>
      <c r="HQJ60" s="543"/>
      <c r="HQK60" s="543"/>
      <c r="HQL60" s="543"/>
      <c r="HQM60" s="543"/>
      <c r="HQN60" s="543"/>
      <c r="HQO60" s="543"/>
      <c r="HQP60" s="543"/>
      <c r="HQQ60" s="543"/>
      <c r="HQR60" s="543"/>
      <c r="HQS60" s="543"/>
      <c r="HQT60" s="543"/>
      <c r="HQU60" s="543"/>
      <c r="HQV60" s="543"/>
      <c r="HQW60" s="543"/>
      <c r="HQX60" s="543"/>
      <c r="HQY60" s="543"/>
      <c r="HQZ60" s="543"/>
      <c r="HRA60" s="543"/>
      <c r="HRB60" s="543"/>
      <c r="HRC60" s="543"/>
      <c r="HRD60" s="543"/>
      <c r="HRE60" s="543"/>
      <c r="HRF60" s="543"/>
      <c r="HRG60" s="543"/>
      <c r="HRH60" s="543"/>
      <c r="HRI60" s="543"/>
      <c r="HRJ60" s="543"/>
      <c r="HRK60" s="543"/>
      <c r="HRL60" s="543"/>
      <c r="HRM60" s="543"/>
      <c r="HRN60" s="543"/>
      <c r="HRO60" s="543"/>
      <c r="HRP60" s="543"/>
      <c r="HRQ60" s="543"/>
      <c r="HRR60" s="543"/>
      <c r="HRS60" s="543"/>
      <c r="HRT60" s="543"/>
      <c r="HRU60" s="543"/>
      <c r="HRV60" s="543"/>
      <c r="HRW60" s="543"/>
      <c r="HRX60" s="543"/>
      <c r="HRY60" s="543"/>
      <c r="HRZ60" s="543"/>
      <c r="HSA60" s="543"/>
      <c r="HSB60" s="543"/>
      <c r="HSC60" s="543"/>
      <c r="HSD60" s="543"/>
      <c r="HSE60" s="543"/>
      <c r="HSF60" s="543"/>
      <c r="HSG60" s="543"/>
      <c r="HSH60" s="543"/>
      <c r="HSI60" s="543"/>
      <c r="HSJ60" s="543"/>
      <c r="HSK60" s="543"/>
      <c r="HSL60" s="543"/>
      <c r="HSM60" s="543"/>
      <c r="HSN60" s="543"/>
      <c r="HSO60" s="543"/>
      <c r="HSP60" s="543"/>
      <c r="HSQ60" s="543"/>
      <c r="HSR60" s="543"/>
      <c r="HSS60" s="543"/>
      <c r="HST60" s="543"/>
      <c r="HSU60" s="543"/>
      <c r="HSV60" s="543"/>
      <c r="HSW60" s="543"/>
      <c r="HSX60" s="543"/>
      <c r="HSY60" s="543"/>
      <c r="HSZ60" s="543"/>
      <c r="HTA60" s="543"/>
      <c r="HTB60" s="543"/>
      <c r="HTC60" s="543"/>
      <c r="HTD60" s="543"/>
      <c r="HTE60" s="543"/>
      <c r="HTF60" s="543"/>
      <c r="HTG60" s="543"/>
      <c r="HTH60" s="543"/>
      <c r="HTI60" s="543"/>
      <c r="HTJ60" s="543"/>
      <c r="HTK60" s="543"/>
      <c r="HTL60" s="543"/>
      <c r="HTM60" s="543"/>
      <c r="HTN60" s="543"/>
      <c r="HTO60" s="543"/>
      <c r="HTP60" s="543"/>
      <c r="HTQ60" s="543"/>
      <c r="HTR60" s="543"/>
      <c r="HTS60" s="543"/>
      <c r="HTT60" s="543"/>
      <c r="HTU60" s="543"/>
      <c r="HTV60" s="543"/>
      <c r="HTW60" s="543"/>
      <c r="HTX60" s="543"/>
      <c r="HTY60" s="543"/>
      <c r="HTZ60" s="543"/>
      <c r="HUA60" s="543"/>
      <c r="HUB60" s="543"/>
      <c r="HUC60" s="543"/>
      <c r="HUD60" s="543"/>
      <c r="HUE60" s="543"/>
      <c r="HUF60" s="543"/>
      <c r="HUG60" s="543"/>
      <c r="HUH60" s="543"/>
      <c r="HUI60" s="543"/>
      <c r="HUJ60" s="543"/>
      <c r="HUK60" s="543"/>
      <c r="HUL60" s="543"/>
      <c r="HUM60" s="543"/>
      <c r="HUN60" s="543"/>
      <c r="HUO60" s="543"/>
      <c r="HUP60" s="543"/>
      <c r="HUQ60" s="543"/>
      <c r="HUR60" s="543"/>
      <c r="HUS60" s="543"/>
      <c r="HUT60" s="543"/>
      <c r="HUU60" s="543"/>
      <c r="HUV60" s="543"/>
      <c r="HUW60" s="543"/>
      <c r="HUX60" s="543"/>
      <c r="HUY60" s="543"/>
      <c r="HUZ60" s="543"/>
      <c r="HVA60" s="543"/>
      <c r="HVB60" s="543"/>
      <c r="HVC60" s="543"/>
      <c r="HVD60" s="543"/>
      <c r="HVE60" s="543"/>
      <c r="HVF60" s="543"/>
      <c r="HVG60" s="543"/>
      <c r="HVH60" s="543"/>
      <c r="HVI60" s="543"/>
      <c r="HVJ60" s="543"/>
      <c r="HVK60" s="543"/>
      <c r="HVL60" s="543"/>
      <c r="HVM60" s="543"/>
      <c r="HVN60" s="543"/>
      <c r="HVO60" s="543"/>
      <c r="HVP60" s="543"/>
      <c r="HVQ60" s="543"/>
      <c r="HVR60" s="543"/>
      <c r="HVS60" s="543"/>
      <c r="HVT60" s="543"/>
      <c r="HVU60" s="543"/>
      <c r="HVV60" s="543"/>
      <c r="HVW60" s="543"/>
      <c r="HVX60" s="543"/>
      <c r="HVY60" s="543"/>
      <c r="HVZ60" s="543"/>
      <c r="HWA60" s="543"/>
      <c r="HWB60" s="543"/>
      <c r="HWC60" s="543"/>
      <c r="HWD60" s="543"/>
      <c r="HWE60" s="543"/>
      <c r="HWF60" s="543"/>
      <c r="HWG60" s="543"/>
      <c r="HWH60" s="543"/>
      <c r="HWI60" s="543"/>
      <c r="HWJ60" s="543"/>
      <c r="HWK60" s="543"/>
      <c r="HWL60" s="543"/>
      <c r="HWM60" s="543"/>
      <c r="HWN60" s="543"/>
      <c r="HWO60" s="543"/>
      <c r="HWP60" s="543"/>
      <c r="HWQ60" s="543"/>
      <c r="HWR60" s="543"/>
      <c r="HWS60" s="543"/>
      <c r="HWT60" s="543"/>
      <c r="HWU60" s="543"/>
      <c r="HWV60" s="543"/>
      <c r="HWW60" s="543"/>
      <c r="HWX60" s="543"/>
      <c r="HWY60" s="543"/>
      <c r="HWZ60" s="543"/>
      <c r="HXA60" s="543"/>
      <c r="HXB60" s="543"/>
      <c r="HXC60" s="543"/>
      <c r="HXD60" s="543"/>
      <c r="HXE60" s="543"/>
      <c r="HXF60" s="543"/>
      <c r="HXG60" s="543"/>
      <c r="HXH60" s="543"/>
      <c r="HXI60" s="543"/>
      <c r="HXJ60" s="543"/>
      <c r="HXK60" s="543"/>
      <c r="HXL60" s="543"/>
      <c r="HXM60" s="543"/>
      <c r="HXN60" s="543"/>
      <c r="HXO60" s="543"/>
      <c r="HXP60" s="543"/>
      <c r="HXQ60" s="543"/>
      <c r="HXR60" s="543"/>
      <c r="HXS60" s="543"/>
      <c r="HXT60" s="543"/>
      <c r="HXU60" s="543"/>
      <c r="HXV60" s="543"/>
      <c r="HXW60" s="543"/>
      <c r="HXX60" s="543"/>
      <c r="HXY60" s="543"/>
      <c r="HXZ60" s="543"/>
      <c r="HYA60" s="543"/>
      <c r="HYB60" s="543"/>
      <c r="HYC60" s="543"/>
      <c r="HYD60" s="543"/>
      <c r="HYE60" s="543"/>
      <c r="HYF60" s="543"/>
      <c r="HYG60" s="543"/>
      <c r="HYH60" s="543"/>
      <c r="HYI60" s="543"/>
      <c r="HYJ60" s="543"/>
      <c r="HYK60" s="543"/>
      <c r="HYL60" s="543"/>
      <c r="HYM60" s="543"/>
      <c r="HYN60" s="543"/>
      <c r="HYO60" s="543"/>
      <c r="HYP60" s="543"/>
      <c r="HYQ60" s="543"/>
      <c r="HYR60" s="543"/>
      <c r="HYS60" s="543"/>
      <c r="HYT60" s="543"/>
      <c r="HYU60" s="543"/>
      <c r="HYV60" s="543"/>
      <c r="HYW60" s="543"/>
      <c r="HYX60" s="543"/>
      <c r="HYY60" s="543"/>
      <c r="HYZ60" s="543"/>
      <c r="HZA60" s="543"/>
      <c r="HZB60" s="543"/>
      <c r="HZC60" s="543"/>
      <c r="HZD60" s="543"/>
      <c r="HZE60" s="543"/>
      <c r="HZF60" s="543"/>
      <c r="HZG60" s="543"/>
      <c r="HZH60" s="543"/>
      <c r="HZI60" s="543"/>
      <c r="HZJ60" s="543"/>
      <c r="HZK60" s="543"/>
      <c r="HZL60" s="543"/>
      <c r="HZM60" s="543"/>
      <c r="HZN60" s="543"/>
      <c r="HZO60" s="543"/>
      <c r="HZP60" s="543"/>
      <c r="HZQ60" s="543"/>
      <c r="HZR60" s="543"/>
      <c r="HZS60" s="543"/>
      <c r="HZT60" s="543"/>
      <c r="HZU60" s="543"/>
      <c r="HZV60" s="543"/>
      <c r="HZW60" s="543"/>
      <c r="HZX60" s="543"/>
      <c r="HZY60" s="543"/>
      <c r="HZZ60" s="543"/>
      <c r="IAA60" s="543"/>
      <c r="IAB60" s="543"/>
      <c r="IAC60" s="543"/>
      <c r="IAD60" s="543"/>
      <c r="IAE60" s="543"/>
      <c r="IAF60" s="543"/>
      <c r="IAG60" s="543"/>
      <c r="IAH60" s="543"/>
      <c r="IAI60" s="543"/>
      <c r="IAJ60" s="543"/>
      <c r="IAK60" s="543"/>
      <c r="IAL60" s="543"/>
      <c r="IAM60" s="543"/>
      <c r="IAN60" s="543"/>
      <c r="IAO60" s="543"/>
      <c r="IAP60" s="543"/>
      <c r="IAQ60" s="543"/>
      <c r="IAR60" s="543"/>
      <c r="IAS60" s="543"/>
      <c r="IAT60" s="543"/>
      <c r="IAU60" s="543"/>
      <c r="IAV60" s="543"/>
      <c r="IAW60" s="543"/>
      <c r="IAX60" s="543"/>
      <c r="IAY60" s="543"/>
      <c r="IAZ60" s="543"/>
      <c r="IBA60" s="543"/>
      <c r="IBB60" s="543"/>
      <c r="IBC60" s="543"/>
      <c r="IBD60" s="543"/>
      <c r="IBE60" s="543"/>
      <c r="IBF60" s="543"/>
      <c r="IBG60" s="543"/>
      <c r="IBH60" s="543"/>
      <c r="IBI60" s="543"/>
      <c r="IBJ60" s="543"/>
      <c r="IBK60" s="543"/>
      <c r="IBL60" s="543"/>
      <c r="IBM60" s="543"/>
      <c r="IBN60" s="543"/>
      <c r="IBO60" s="543"/>
      <c r="IBP60" s="543"/>
      <c r="IBQ60" s="543"/>
      <c r="IBR60" s="543"/>
      <c r="IBS60" s="543"/>
      <c r="IBT60" s="543"/>
      <c r="IBU60" s="543"/>
      <c r="IBV60" s="543"/>
      <c r="IBW60" s="543"/>
      <c r="IBX60" s="543"/>
      <c r="IBY60" s="543"/>
      <c r="IBZ60" s="543"/>
      <c r="ICA60" s="543"/>
      <c r="ICB60" s="543"/>
      <c r="ICC60" s="543"/>
      <c r="ICD60" s="543"/>
      <c r="ICE60" s="543"/>
      <c r="ICF60" s="543"/>
      <c r="ICG60" s="543"/>
      <c r="ICH60" s="543"/>
      <c r="ICI60" s="543"/>
      <c r="ICJ60" s="543"/>
      <c r="ICK60" s="543"/>
      <c r="ICL60" s="543"/>
      <c r="ICM60" s="543"/>
      <c r="ICN60" s="543"/>
      <c r="ICO60" s="543"/>
      <c r="ICP60" s="543"/>
      <c r="ICQ60" s="543"/>
      <c r="ICR60" s="543"/>
      <c r="ICS60" s="543"/>
      <c r="ICT60" s="543"/>
      <c r="ICU60" s="543"/>
      <c r="ICV60" s="543"/>
      <c r="ICW60" s="543"/>
      <c r="ICX60" s="543"/>
      <c r="ICY60" s="543"/>
      <c r="ICZ60" s="543"/>
      <c r="IDA60" s="543"/>
      <c r="IDB60" s="543"/>
      <c r="IDC60" s="543"/>
      <c r="IDD60" s="543"/>
      <c r="IDE60" s="543"/>
      <c r="IDF60" s="543"/>
      <c r="IDG60" s="543"/>
      <c r="IDH60" s="543"/>
      <c r="IDI60" s="543"/>
      <c r="IDJ60" s="543"/>
      <c r="IDK60" s="543"/>
      <c r="IDL60" s="543"/>
      <c r="IDM60" s="543"/>
      <c r="IDN60" s="543"/>
      <c r="IDO60" s="543"/>
      <c r="IDP60" s="543"/>
      <c r="IDQ60" s="543"/>
      <c r="IDR60" s="543"/>
      <c r="IDS60" s="543"/>
      <c r="IDT60" s="543"/>
      <c r="IDU60" s="543"/>
      <c r="IDV60" s="543"/>
      <c r="IDW60" s="543"/>
      <c r="IDX60" s="543"/>
      <c r="IDY60" s="543"/>
      <c r="IDZ60" s="543"/>
      <c r="IEA60" s="543"/>
      <c r="IEB60" s="543"/>
      <c r="IEC60" s="543"/>
      <c r="IED60" s="543"/>
      <c r="IEE60" s="543"/>
      <c r="IEF60" s="543"/>
      <c r="IEG60" s="543"/>
      <c r="IEH60" s="543"/>
      <c r="IEI60" s="543"/>
      <c r="IEJ60" s="543"/>
      <c r="IEK60" s="543"/>
      <c r="IEL60" s="543"/>
      <c r="IEM60" s="543"/>
      <c r="IEN60" s="543"/>
      <c r="IEO60" s="543"/>
      <c r="IEP60" s="543"/>
      <c r="IEQ60" s="543"/>
      <c r="IER60" s="543"/>
      <c r="IES60" s="543"/>
      <c r="IET60" s="543"/>
      <c r="IEU60" s="543"/>
      <c r="IEV60" s="543"/>
      <c r="IEW60" s="543"/>
      <c r="IEX60" s="543"/>
      <c r="IEY60" s="543"/>
      <c r="IEZ60" s="543"/>
      <c r="IFA60" s="543"/>
      <c r="IFB60" s="543"/>
      <c r="IFC60" s="543"/>
      <c r="IFD60" s="543"/>
      <c r="IFE60" s="543"/>
      <c r="IFF60" s="543"/>
      <c r="IFG60" s="543"/>
      <c r="IFH60" s="543"/>
      <c r="IFI60" s="543"/>
      <c r="IFJ60" s="543"/>
      <c r="IFK60" s="543"/>
      <c r="IFL60" s="543"/>
      <c r="IFM60" s="543"/>
      <c r="IFN60" s="543"/>
      <c r="IFO60" s="543"/>
      <c r="IFP60" s="543"/>
      <c r="IFQ60" s="543"/>
      <c r="IFR60" s="543"/>
      <c r="IFS60" s="543"/>
      <c r="IFT60" s="543"/>
      <c r="IFU60" s="543"/>
      <c r="IFV60" s="543"/>
      <c r="IFW60" s="543"/>
      <c r="IFX60" s="543"/>
      <c r="IFY60" s="543"/>
      <c r="IFZ60" s="543"/>
      <c r="IGA60" s="543"/>
      <c r="IGB60" s="543"/>
      <c r="IGC60" s="543"/>
      <c r="IGD60" s="543"/>
      <c r="IGE60" s="543"/>
      <c r="IGF60" s="543"/>
      <c r="IGG60" s="543"/>
      <c r="IGH60" s="543"/>
      <c r="IGI60" s="543"/>
      <c r="IGJ60" s="543"/>
      <c r="IGK60" s="543"/>
      <c r="IGL60" s="543"/>
      <c r="IGM60" s="543"/>
      <c r="IGN60" s="543"/>
      <c r="IGO60" s="543"/>
      <c r="IGP60" s="543"/>
      <c r="IGQ60" s="543"/>
      <c r="IGR60" s="543"/>
      <c r="IGS60" s="543"/>
      <c r="IGT60" s="543"/>
      <c r="IGU60" s="543"/>
      <c r="IGV60" s="543"/>
      <c r="IGW60" s="543"/>
      <c r="IGX60" s="543"/>
      <c r="IGY60" s="543"/>
      <c r="IGZ60" s="543"/>
      <c r="IHA60" s="543"/>
      <c r="IHB60" s="543"/>
      <c r="IHC60" s="543"/>
      <c r="IHD60" s="543"/>
      <c r="IHE60" s="543"/>
      <c r="IHF60" s="543"/>
      <c r="IHG60" s="543"/>
      <c r="IHH60" s="543"/>
      <c r="IHI60" s="543"/>
      <c r="IHJ60" s="543"/>
      <c r="IHK60" s="543"/>
      <c r="IHL60" s="543"/>
      <c r="IHM60" s="543"/>
      <c r="IHN60" s="543"/>
      <c r="IHO60" s="543"/>
      <c r="IHP60" s="543"/>
      <c r="IHQ60" s="543"/>
      <c r="IHR60" s="543"/>
      <c r="IHS60" s="543"/>
      <c r="IHT60" s="543"/>
      <c r="IHU60" s="543"/>
      <c r="IHV60" s="543"/>
      <c r="IHW60" s="543"/>
      <c r="IHX60" s="543"/>
      <c r="IHY60" s="543"/>
      <c r="IHZ60" s="543"/>
      <c r="IIA60" s="543"/>
      <c r="IIB60" s="543"/>
      <c r="IIC60" s="543"/>
      <c r="IID60" s="543"/>
      <c r="IIE60" s="543"/>
      <c r="IIF60" s="543"/>
      <c r="IIG60" s="543"/>
      <c r="IIH60" s="543"/>
      <c r="III60" s="543"/>
      <c r="IIJ60" s="543"/>
      <c r="IIK60" s="543"/>
      <c r="IIL60" s="543"/>
      <c r="IIM60" s="543"/>
      <c r="IIN60" s="543"/>
      <c r="IIO60" s="543"/>
      <c r="IIP60" s="543"/>
      <c r="IIQ60" s="543"/>
      <c r="IIR60" s="543"/>
      <c r="IIS60" s="543"/>
      <c r="IIT60" s="543"/>
      <c r="IIU60" s="543"/>
      <c r="IIV60" s="543"/>
      <c r="IIW60" s="543"/>
      <c r="IIX60" s="543"/>
      <c r="IIY60" s="543"/>
      <c r="IIZ60" s="543"/>
      <c r="IJA60" s="543"/>
      <c r="IJB60" s="543"/>
      <c r="IJC60" s="543"/>
      <c r="IJD60" s="543"/>
      <c r="IJE60" s="543"/>
      <c r="IJF60" s="543"/>
      <c r="IJG60" s="543"/>
      <c r="IJH60" s="543"/>
      <c r="IJI60" s="543"/>
      <c r="IJJ60" s="543"/>
      <c r="IJK60" s="543"/>
      <c r="IJL60" s="543"/>
      <c r="IJM60" s="543"/>
      <c r="IJN60" s="543"/>
      <c r="IJO60" s="543"/>
      <c r="IJP60" s="543"/>
      <c r="IJQ60" s="543"/>
      <c r="IJR60" s="543"/>
      <c r="IJS60" s="543"/>
      <c r="IJT60" s="543"/>
      <c r="IJU60" s="543"/>
      <c r="IJV60" s="543"/>
      <c r="IJW60" s="543"/>
      <c r="IJX60" s="543"/>
      <c r="IJY60" s="543"/>
      <c r="IJZ60" s="543"/>
      <c r="IKA60" s="543"/>
      <c r="IKB60" s="543"/>
      <c r="IKC60" s="543"/>
      <c r="IKD60" s="543"/>
      <c r="IKE60" s="543"/>
      <c r="IKF60" s="543"/>
      <c r="IKG60" s="543"/>
      <c r="IKH60" s="543"/>
      <c r="IKI60" s="543"/>
      <c r="IKJ60" s="543"/>
      <c r="IKK60" s="543"/>
      <c r="IKL60" s="543"/>
      <c r="IKM60" s="543"/>
      <c r="IKN60" s="543"/>
      <c r="IKO60" s="543"/>
      <c r="IKP60" s="543"/>
      <c r="IKQ60" s="543"/>
      <c r="IKR60" s="543"/>
      <c r="IKS60" s="543"/>
      <c r="IKT60" s="543"/>
      <c r="IKU60" s="543"/>
      <c r="IKV60" s="543"/>
      <c r="IKW60" s="543"/>
      <c r="IKX60" s="543"/>
      <c r="IKY60" s="543"/>
      <c r="IKZ60" s="543"/>
      <c r="ILA60" s="543"/>
      <c r="ILB60" s="543"/>
      <c r="ILC60" s="543"/>
      <c r="ILD60" s="543"/>
      <c r="ILE60" s="543"/>
      <c r="ILF60" s="543"/>
      <c r="ILG60" s="543"/>
      <c r="ILH60" s="543"/>
      <c r="ILI60" s="543"/>
      <c r="ILJ60" s="543"/>
      <c r="ILK60" s="543"/>
      <c r="ILL60" s="543"/>
      <c r="ILM60" s="543"/>
      <c r="ILN60" s="543"/>
      <c r="ILO60" s="543"/>
      <c r="ILP60" s="543"/>
      <c r="ILQ60" s="543"/>
      <c r="ILR60" s="543"/>
      <c r="ILS60" s="543"/>
      <c r="ILT60" s="543"/>
      <c r="ILU60" s="543"/>
      <c r="ILV60" s="543"/>
      <c r="ILW60" s="543"/>
      <c r="ILX60" s="543"/>
      <c r="ILY60" s="543"/>
      <c r="ILZ60" s="543"/>
      <c r="IMA60" s="543"/>
      <c r="IMB60" s="543"/>
      <c r="IMC60" s="543"/>
      <c r="IMD60" s="543"/>
      <c r="IME60" s="543"/>
      <c r="IMF60" s="543"/>
      <c r="IMG60" s="543"/>
      <c r="IMH60" s="543"/>
      <c r="IMI60" s="543"/>
      <c r="IMJ60" s="543"/>
      <c r="IMK60" s="543"/>
      <c r="IML60" s="543"/>
      <c r="IMM60" s="543"/>
      <c r="IMN60" s="543"/>
      <c r="IMO60" s="543"/>
      <c r="IMP60" s="543"/>
      <c r="IMQ60" s="543"/>
      <c r="IMR60" s="543"/>
      <c r="IMS60" s="543"/>
      <c r="IMT60" s="543"/>
      <c r="IMU60" s="543"/>
      <c r="IMV60" s="543"/>
      <c r="IMW60" s="543"/>
      <c r="IMX60" s="543"/>
      <c r="IMY60" s="543"/>
      <c r="IMZ60" s="543"/>
      <c r="INA60" s="543"/>
      <c r="INB60" s="543"/>
      <c r="INC60" s="543"/>
      <c r="IND60" s="543"/>
      <c r="INE60" s="543"/>
      <c r="INF60" s="543"/>
      <c r="ING60" s="543"/>
      <c r="INH60" s="543"/>
      <c r="INI60" s="543"/>
      <c r="INJ60" s="543"/>
      <c r="INK60" s="543"/>
      <c r="INL60" s="543"/>
      <c r="INM60" s="543"/>
      <c r="INN60" s="543"/>
      <c r="INO60" s="543"/>
      <c r="INP60" s="543"/>
      <c r="INQ60" s="543"/>
      <c r="INR60" s="543"/>
      <c r="INS60" s="543"/>
      <c r="INT60" s="543"/>
      <c r="INU60" s="543"/>
      <c r="INV60" s="543"/>
      <c r="INW60" s="543"/>
      <c r="INX60" s="543"/>
      <c r="INY60" s="543"/>
      <c r="INZ60" s="543"/>
      <c r="IOA60" s="543"/>
      <c r="IOB60" s="543"/>
      <c r="IOC60" s="543"/>
      <c r="IOD60" s="543"/>
      <c r="IOE60" s="543"/>
      <c r="IOF60" s="543"/>
      <c r="IOG60" s="543"/>
      <c r="IOH60" s="543"/>
      <c r="IOI60" s="543"/>
      <c r="IOJ60" s="543"/>
      <c r="IOK60" s="543"/>
      <c r="IOL60" s="543"/>
      <c r="IOM60" s="543"/>
      <c r="ION60" s="543"/>
      <c r="IOO60" s="543"/>
      <c r="IOP60" s="543"/>
      <c r="IOQ60" s="543"/>
      <c r="IOR60" s="543"/>
      <c r="IOS60" s="543"/>
      <c r="IOT60" s="543"/>
      <c r="IOU60" s="543"/>
      <c r="IOV60" s="543"/>
      <c r="IOW60" s="543"/>
      <c r="IOX60" s="543"/>
      <c r="IOY60" s="543"/>
      <c r="IOZ60" s="543"/>
      <c r="IPA60" s="543"/>
      <c r="IPB60" s="543"/>
      <c r="IPC60" s="543"/>
      <c r="IPD60" s="543"/>
      <c r="IPE60" s="543"/>
      <c r="IPF60" s="543"/>
      <c r="IPG60" s="543"/>
      <c r="IPH60" s="543"/>
      <c r="IPI60" s="543"/>
      <c r="IPJ60" s="543"/>
      <c r="IPK60" s="543"/>
      <c r="IPL60" s="543"/>
      <c r="IPM60" s="543"/>
      <c r="IPN60" s="543"/>
      <c r="IPO60" s="543"/>
      <c r="IPP60" s="543"/>
      <c r="IPQ60" s="543"/>
      <c r="IPR60" s="543"/>
      <c r="IPS60" s="543"/>
      <c r="IPT60" s="543"/>
      <c r="IPU60" s="543"/>
      <c r="IPV60" s="543"/>
      <c r="IPW60" s="543"/>
      <c r="IPX60" s="543"/>
      <c r="IPY60" s="543"/>
      <c r="IPZ60" s="543"/>
      <c r="IQA60" s="543"/>
      <c r="IQB60" s="543"/>
      <c r="IQC60" s="543"/>
      <c r="IQD60" s="543"/>
      <c r="IQE60" s="543"/>
      <c r="IQF60" s="543"/>
      <c r="IQG60" s="543"/>
      <c r="IQH60" s="543"/>
      <c r="IQI60" s="543"/>
      <c r="IQJ60" s="543"/>
      <c r="IQK60" s="543"/>
      <c r="IQL60" s="543"/>
      <c r="IQM60" s="543"/>
      <c r="IQN60" s="543"/>
      <c r="IQO60" s="543"/>
      <c r="IQP60" s="543"/>
      <c r="IQQ60" s="543"/>
      <c r="IQR60" s="543"/>
      <c r="IQS60" s="543"/>
      <c r="IQT60" s="543"/>
      <c r="IQU60" s="543"/>
      <c r="IQV60" s="543"/>
      <c r="IQW60" s="543"/>
      <c r="IQX60" s="543"/>
      <c r="IQY60" s="543"/>
      <c r="IQZ60" s="543"/>
      <c r="IRA60" s="543"/>
      <c r="IRB60" s="543"/>
      <c r="IRC60" s="543"/>
      <c r="IRD60" s="543"/>
      <c r="IRE60" s="543"/>
      <c r="IRF60" s="543"/>
      <c r="IRG60" s="543"/>
      <c r="IRH60" s="543"/>
      <c r="IRI60" s="543"/>
      <c r="IRJ60" s="543"/>
      <c r="IRK60" s="543"/>
      <c r="IRL60" s="543"/>
      <c r="IRM60" s="543"/>
      <c r="IRN60" s="543"/>
      <c r="IRO60" s="543"/>
      <c r="IRP60" s="543"/>
      <c r="IRQ60" s="543"/>
      <c r="IRR60" s="543"/>
      <c r="IRS60" s="543"/>
      <c r="IRT60" s="543"/>
      <c r="IRU60" s="543"/>
      <c r="IRV60" s="543"/>
      <c r="IRW60" s="543"/>
      <c r="IRX60" s="543"/>
      <c r="IRY60" s="543"/>
      <c r="IRZ60" s="543"/>
      <c r="ISA60" s="543"/>
      <c r="ISB60" s="543"/>
      <c r="ISC60" s="543"/>
      <c r="ISD60" s="543"/>
      <c r="ISE60" s="543"/>
      <c r="ISF60" s="543"/>
      <c r="ISG60" s="543"/>
      <c r="ISH60" s="543"/>
      <c r="ISI60" s="543"/>
      <c r="ISJ60" s="543"/>
      <c r="ISK60" s="543"/>
      <c r="ISL60" s="543"/>
      <c r="ISM60" s="543"/>
      <c r="ISN60" s="543"/>
      <c r="ISO60" s="543"/>
      <c r="ISP60" s="543"/>
      <c r="ISQ60" s="543"/>
      <c r="ISR60" s="543"/>
      <c r="ISS60" s="543"/>
      <c r="IST60" s="543"/>
      <c r="ISU60" s="543"/>
      <c r="ISV60" s="543"/>
      <c r="ISW60" s="543"/>
      <c r="ISX60" s="543"/>
      <c r="ISY60" s="543"/>
      <c r="ISZ60" s="543"/>
      <c r="ITA60" s="543"/>
      <c r="ITB60" s="543"/>
      <c r="ITC60" s="543"/>
      <c r="ITD60" s="543"/>
      <c r="ITE60" s="543"/>
      <c r="ITF60" s="543"/>
      <c r="ITG60" s="543"/>
      <c r="ITH60" s="543"/>
      <c r="ITI60" s="543"/>
      <c r="ITJ60" s="543"/>
      <c r="ITK60" s="543"/>
      <c r="ITL60" s="543"/>
      <c r="ITM60" s="543"/>
      <c r="ITN60" s="543"/>
      <c r="ITO60" s="543"/>
      <c r="ITP60" s="543"/>
      <c r="ITQ60" s="543"/>
      <c r="ITR60" s="543"/>
      <c r="ITS60" s="543"/>
      <c r="ITT60" s="543"/>
      <c r="ITU60" s="543"/>
      <c r="ITV60" s="543"/>
      <c r="ITW60" s="543"/>
      <c r="ITX60" s="543"/>
      <c r="ITY60" s="543"/>
      <c r="ITZ60" s="543"/>
      <c r="IUA60" s="543"/>
      <c r="IUB60" s="543"/>
      <c r="IUC60" s="543"/>
      <c r="IUD60" s="543"/>
      <c r="IUE60" s="543"/>
      <c r="IUF60" s="543"/>
      <c r="IUG60" s="543"/>
      <c r="IUH60" s="543"/>
      <c r="IUI60" s="543"/>
      <c r="IUJ60" s="543"/>
      <c r="IUK60" s="543"/>
      <c r="IUL60" s="543"/>
      <c r="IUM60" s="543"/>
      <c r="IUN60" s="543"/>
      <c r="IUO60" s="543"/>
      <c r="IUP60" s="543"/>
      <c r="IUQ60" s="543"/>
      <c r="IUR60" s="543"/>
      <c r="IUS60" s="543"/>
      <c r="IUT60" s="543"/>
      <c r="IUU60" s="543"/>
      <c r="IUV60" s="543"/>
      <c r="IUW60" s="543"/>
      <c r="IUX60" s="543"/>
      <c r="IUY60" s="543"/>
      <c r="IUZ60" s="543"/>
      <c r="IVA60" s="543"/>
      <c r="IVB60" s="543"/>
      <c r="IVC60" s="543"/>
      <c r="IVD60" s="543"/>
      <c r="IVE60" s="543"/>
      <c r="IVF60" s="543"/>
      <c r="IVG60" s="543"/>
      <c r="IVH60" s="543"/>
      <c r="IVI60" s="543"/>
      <c r="IVJ60" s="543"/>
      <c r="IVK60" s="543"/>
      <c r="IVL60" s="543"/>
      <c r="IVM60" s="543"/>
      <c r="IVN60" s="543"/>
      <c r="IVO60" s="543"/>
      <c r="IVP60" s="543"/>
      <c r="IVQ60" s="543"/>
      <c r="IVR60" s="543"/>
      <c r="IVS60" s="543"/>
      <c r="IVT60" s="543"/>
      <c r="IVU60" s="543"/>
      <c r="IVV60" s="543"/>
      <c r="IVW60" s="543"/>
      <c r="IVX60" s="543"/>
      <c r="IVY60" s="543"/>
      <c r="IVZ60" s="543"/>
      <c r="IWA60" s="543"/>
      <c r="IWB60" s="543"/>
      <c r="IWC60" s="543"/>
      <c r="IWD60" s="543"/>
      <c r="IWE60" s="543"/>
      <c r="IWF60" s="543"/>
      <c r="IWG60" s="543"/>
      <c r="IWH60" s="543"/>
      <c r="IWI60" s="543"/>
      <c r="IWJ60" s="543"/>
      <c r="IWK60" s="543"/>
      <c r="IWL60" s="543"/>
      <c r="IWM60" s="543"/>
      <c r="IWN60" s="543"/>
      <c r="IWO60" s="543"/>
      <c r="IWP60" s="543"/>
      <c r="IWQ60" s="543"/>
      <c r="IWR60" s="543"/>
      <c r="IWS60" s="543"/>
      <c r="IWT60" s="543"/>
      <c r="IWU60" s="543"/>
      <c r="IWV60" s="543"/>
      <c r="IWW60" s="543"/>
      <c r="IWX60" s="543"/>
      <c r="IWY60" s="543"/>
      <c r="IWZ60" s="543"/>
      <c r="IXA60" s="543"/>
      <c r="IXB60" s="543"/>
      <c r="IXC60" s="543"/>
      <c r="IXD60" s="543"/>
      <c r="IXE60" s="543"/>
      <c r="IXF60" s="543"/>
      <c r="IXG60" s="543"/>
      <c r="IXH60" s="543"/>
      <c r="IXI60" s="543"/>
      <c r="IXJ60" s="543"/>
      <c r="IXK60" s="543"/>
      <c r="IXL60" s="543"/>
      <c r="IXM60" s="543"/>
      <c r="IXN60" s="543"/>
      <c r="IXO60" s="543"/>
      <c r="IXP60" s="543"/>
      <c r="IXQ60" s="543"/>
      <c r="IXR60" s="543"/>
      <c r="IXS60" s="543"/>
      <c r="IXT60" s="543"/>
      <c r="IXU60" s="543"/>
      <c r="IXV60" s="543"/>
      <c r="IXW60" s="543"/>
      <c r="IXX60" s="543"/>
      <c r="IXY60" s="543"/>
      <c r="IXZ60" s="543"/>
      <c r="IYA60" s="543"/>
      <c r="IYB60" s="543"/>
      <c r="IYC60" s="543"/>
      <c r="IYD60" s="543"/>
      <c r="IYE60" s="543"/>
      <c r="IYF60" s="543"/>
      <c r="IYG60" s="543"/>
      <c r="IYH60" s="543"/>
      <c r="IYI60" s="543"/>
      <c r="IYJ60" s="543"/>
      <c r="IYK60" s="543"/>
      <c r="IYL60" s="543"/>
      <c r="IYM60" s="543"/>
      <c r="IYN60" s="543"/>
      <c r="IYO60" s="543"/>
      <c r="IYP60" s="543"/>
      <c r="IYQ60" s="543"/>
      <c r="IYR60" s="543"/>
      <c r="IYS60" s="543"/>
      <c r="IYT60" s="543"/>
      <c r="IYU60" s="543"/>
      <c r="IYV60" s="543"/>
      <c r="IYW60" s="543"/>
      <c r="IYX60" s="543"/>
      <c r="IYY60" s="543"/>
      <c r="IYZ60" s="543"/>
      <c r="IZA60" s="543"/>
      <c r="IZB60" s="543"/>
      <c r="IZC60" s="543"/>
      <c r="IZD60" s="543"/>
      <c r="IZE60" s="543"/>
      <c r="IZF60" s="543"/>
      <c r="IZG60" s="543"/>
      <c r="IZH60" s="543"/>
      <c r="IZI60" s="543"/>
      <c r="IZJ60" s="543"/>
      <c r="IZK60" s="543"/>
      <c r="IZL60" s="543"/>
      <c r="IZM60" s="543"/>
      <c r="IZN60" s="543"/>
      <c r="IZO60" s="543"/>
      <c r="IZP60" s="543"/>
      <c r="IZQ60" s="543"/>
      <c r="IZR60" s="543"/>
      <c r="IZS60" s="543"/>
      <c r="IZT60" s="543"/>
      <c r="IZU60" s="543"/>
      <c r="IZV60" s="543"/>
      <c r="IZW60" s="543"/>
      <c r="IZX60" s="543"/>
      <c r="IZY60" s="543"/>
      <c r="IZZ60" s="543"/>
      <c r="JAA60" s="543"/>
      <c r="JAB60" s="543"/>
      <c r="JAC60" s="543"/>
      <c r="JAD60" s="543"/>
      <c r="JAE60" s="543"/>
      <c r="JAF60" s="543"/>
      <c r="JAG60" s="543"/>
      <c r="JAH60" s="543"/>
      <c r="JAI60" s="543"/>
      <c r="JAJ60" s="543"/>
      <c r="JAK60" s="543"/>
      <c r="JAL60" s="543"/>
      <c r="JAM60" s="543"/>
      <c r="JAN60" s="543"/>
      <c r="JAO60" s="543"/>
      <c r="JAP60" s="543"/>
      <c r="JAQ60" s="543"/>
      <c r="JAR60" s="543"/>
      <c r="JAS60" s="543"/>
      <c r="JAT60" s="543"/>
      <c r="JAU60" s="543"/>
      <c r="JAV60" s="543"/>
      <c r="JAW60" s="543"/>
      <c r="JAX60" s="543"/>
      <c r="JAY60" s="543"/>
      <c r="JAZ60" s="543"/>
      <c r="JBA60" s="543"/>
      <c r="JBB60" s="543"/>
      <c r="JBC60" s="543"/>
      <c r="JBD60" s="543"/>
      <c r="JBE60" s="543"/>
      <c r="JBF60" s="543"/>
      <c r="JBG60" s="543"/>
      <c r="JBH60" s="543"/>
      <c r="JBI60" s="543"/>
      <c r="JBJ60" s="543"/>
      <c r="JBK60" s="543"/>
      <c r="JBL60" s="543"/>
      <c r="JBM60" s="543"/>
      <c r="JBN60" s="543"/>
      <c r="JBO60" s="543"/>
      <c r="JBP60" s="543"/>
      <c r="JBQ60" s="543"/>
      <c r="JBR60" s="543"/>
      <c r="JBS60" s="543"/>
      <c r="JBT60" s="543"/>
      <c r="JBU60" s="543"/>
      <c r="JBV60" s="543"/>
      <c r="JBW60" s="543"/>
      <c r="JBX60" s="543"/>
      <c r="JBY60" s="543"/>
      <c r="JBZ60" s="543"/>
      <c r="JCA60" s="543"/>
      <c r="JCB60" s="543"/>
      <c r="JCC60" s="543"/>
      <c r="JCD60" s="543"/>
      <c r="JCE60" s="543"/>
      <c r="JCF60" s="543"/>
      <c r="JCG60" s="543"/>
      <c r="JCH60" s="543"/>
      <c r="JCI60" s="543"/>
      <c r="JCJ60" s="543"/>
      <c r="JCK60" s="543"/>
      <c r="JCL60" s="543"/>
      <c r="JCM60" s="543"/>
      <c r="JCN60" s="543"/>
      <c r="JCO60" s="543"/>
      <c r="JCP60" s="543"/>
      <c r="JCQ60" s="543"/>
      <c r="JCR60" s="543"/>
      <c r="JCS60" s="543"/>
      <c r="JCT60" s="543"/>
      <c r="JCU60" s="543"/>
      <c r="JCV60" s="543"/>
      <c r="JCW60" s="543"/>
      <c r="JCX60" s="543"/>
      <c r="JCY60" s="543"/>
      <c r="JCZ60" s="543"/>
      <c r="JDA60" s="543"/>
      <c r="JDB60" s="543"/>
      <c r="JDC60" s="543"/>
      <c r="JDD60" s="543"/>
      <c r="JDE60" s="543"/>
      <c r="JDF60" s="543"/>
      <c r="JDG60" s="543"/>
      <c r="JDH60" s="543"/>
      <c r="JDI60" s="543"/>
      <c r="JDJ60" s="543"/>
      <c r="JDK60" s="543"/>
      <c r="JDL60" s="543"/>
      <c r="JDM60" s="543"/>
      <c r="JDN60" s="543"/>
      <c r="JDO60" s="543"/>
      <c r="JDP60" s="543"/>
      <c r="JDQ60" s="543"/>
      <c r="JDR60" s="543"/>
      <c r="JDS60" s="543"/>
      <c r="JDT60" s="543"/>
      <c r="JDU60" s="543"/>
      <c r="JDV60" s="543"/>
      <c r="JDW60" s="543"/>
      <c r="JDX60" s="543"/>
      <c r="JDY60" s="543"/>
      <c r="JDZ60" s="543"/>
      <c r="JEA60" s="543"/>
      <c r="JEB60" s="543"/>
      <c r="JEC60" s="543"/>
      <c r="JED60" s="543"/>
      <c r="JEE60" s="543"/>
      <c r="JEF60" s="543"/>
      <c r="JEG60" s="543"/>
      <c r="JEH60" s="543"/>
      <c r="JEI60" s="543"/>
      <c r="JEJ60" s="543"/>
      <c r="JEK60" s="543"/>
      <c r="JEL60" s="543"/>
      <c r="JEM60" s="543"/>
      <c r="JEN60" s="543"/>
      <c r="JEO60" s="543"/>
      <c r="JEP60" s="543"/>
      <c r="JEQ60" s="543"/>
      <c r="JER60" s="543"/>
      <c r="JES60" s="543"/>
      <c r="JET60" s="543"/>
      <c r="JEU60" s="543"/>
      <c r="JEV60" s="543"/>
      <c r="JEW60" s="543"/>
      <c r="JEX60" s="543"/>
      <c r="JEY60" s="543"/>
      <c r="JEZ60" s="543"/>
      <c r="JFA60" s="543"/>
      <c r="JFB60" s="543"/>
      <c r="JFC60" s="543"/>
      <c r="JFD60" s="543"/>
      <c r="JFE60" s="543"/>
      <c r="JFF60" s="543"/>
      <c r="JFG60" s="543"/>
      <c r="JFH60" s="543"/>
      <c r="JFI60" s="543"/>
      <c r="JFJ60" s="543"/>
      <c r="JFK60" s="543"/>
      <c r="JFL60" s="543"/>
      <c r="JFM60" s="543"/>
      <c r="JFN60" s="543"/>
      <c r="JFO60" s="543"/>
      <c r="JFP60" s="543"/>
      <c r="JFQ60" s="543"/>
      <c r="JFR60" s="543"/>
      <c r="JFS60" s="543"/>
      <c r="JFT60" s="543"/>
      <c r="JFU60" s="543"/>
      <c r="JFV60" s="543"/>
      <c r="JFW60" s="543"/>
      <c r="JFX60" s="543"/>
      <c r="JFY60" s="543"/>
      <c r="JFZ60" s="543"/>
      <c r="JGA60" s="543"/>
      <c r="JGB60" s="543"/>
      <c r="JGC60" s="543"/>
      <c r="JGD60" s="543"/>
      <c r="JGE60" s="543"/>
      <c r="JGF60" s="543"/>
      <c r="JGG60" s="543"/>
      <c r="JGH60" s="543"/>
      <c r="JGI60" s="543"/>
      <c r="JGJ60" s="543"/>
      <c r="JGK60" s="543"/>
      <c r="JGL60" s="543"/>
      <c r="JGM60" s="543"/>
      <c r="JGN60" s="543"/>
      <c r="JGO60" s="543"/>
      <c r="JGP60" s="543"/>
      <c r="JGQ60" s="543"/>
      <c r="JGR60" s="543"/>
      <c r="JGS60" s="543"/>
      <c r="JGT60" s="543"/>
      <c r="JGU60" s="543"/>
      <c r="JGV60" s="543"/>
      <c r="JGW60" s="543"/>
      <c r="JGX60" s="543"/>
      <c r="JGY60" s="543"/>
      <c r="JGZ60" s="543"/>
      <c r="JHA60" s="543"/>
      <c r="JHB60" s="543"/>
      <c r="JHC60" s="543"/>
      <c r="JHD60" s="543"/>
      <c r="JHE60" s="543"/>
      <c r="JHF60" s="543"/>
      <c r="JHG60" s="543"/>
      <c r="JHH60" s="543"/>
      <c r="JHI60" s="543"/>
      <c r="JHJ60" s="543"/>
      <c r="JHK60" s="543"/>
      <c r="JHL60" s="543"/>
      <c r="JHM60" s="543"/>
      <c r="JHN60" s="543"/>
      <c r="JHO60" s="543"/>
      <c r="JHP60" s="543"/>
      <c r="JHQ60" s="543"/>
      <c r="JHR60" s="543"/>
      <c r="JHS60" s="543"/>
      <c r="JHT60" s="543"/>
      <c r="JHU60" s="543"/>
      <c r="JHV60" s="543"/>
      <c r="JHW60" s="543"/>
      <c r="JHX60" s="543"/>
      <c r="JHY60" s="543"/>
      <c r="JHZ60" s="543"/>
      <c r="JIA60" s="543"/>
      <c r="JIB60" s="543"/>
      <c r="JIC60" s="543"/>
      <c r="JID60" s="543"/>
      <c r="JIE60" s="543"/>
      <c r="JIF60" s="543"/>
      <c r="JIG60" s="543"/>
      <c r="JIH60" s="543"/>
      <c r="JII60" s="543"/>
      <c r="JIJ60" s="543"/>
      <c r="JIK60" s="543"/>
      <c r="JIL60" s="543"/>
      <c r="JIM60" s="543"/>
      <c r="JIN60" s="543"/>
      <c r="JIO60" s="543"/>
      <c r="JIP60" s="543"/>
      <c r="JIQ60" s="543"/>
      <c r="JIR60" s="543"/>
      <c r="JIS60" s="543"/>
      <c r="JIT60" s="543"/>
      <c r="JIU60" s="543"/>
      <c r="JIV60" s="543"/>
      <c r="JIW60" s="543"/>
      <c r="JIX60" s="543"/>
      <c r="JIY60" s="543"/>
      <c r="JIZ60" s="543"/>
      <c r="JJA60" s="543"/>
      <c r="JJB60" s="543"/>
      <c r="JJC60" s="543"/>
      <c r="JJD60" s="543"/>
      <c r="JJE60" s="543"/>
      <c r="JJF60" s="543"/>
      <c r="JJG60" s="543"/>
      <c r="JJH60" s="543"/>
      <c r="JJI60" s="543"/>
      <c r="JJJ60" s="543"/>
      <c r="JJK60" s="543"/>
      <c r="JJL60" s="543"/>
      <c r="JJM60" s="543"/>
      <c r="JJN60" s="543"/>
      <c r="JJO60" s="543"/>
      <c r="JJP60" s="543"/>
      <c r="JJQ60" s="543"/>
      <c r="JJR60" s="543"/>
      <c r="JJS60" s="543"/>
      <c r="JJT60" s="543"/>
      <c r="JJU60" s="543"/>
      <c r="JJV60" s="543"/>
      <c r="JJW60" s="543"/>
      <c r="JJX60" s="543"/>
      <c r="JJY60" s="543"/>
      <c r="JJZ60" s="543"/>
      <c r="JKA60" s="543"/>
      <c r="JKB60" s="543"/>
      <c r="JKC60" s="543"/>
      <c r="JKD60" s="543"/>
      <c r="JKE60" s="543"/>
      <c r="JKF60" s="543"/>
      <c r="JKG60" s="543"/>
      <c r="JKH60" s="543"/>
      <c r="JKI60" s="543"/>
      <c r="JKJ60" s="543"/>
      <c r="JKK60" s="543"/>
      <c r="JKL60" s="543"/>
      <c r="JKM60" s="543"/>
      <c r="JKN60" s="543"/>
      <c r="JKO60" s="543"/>
      <c r="JKP60" s="543"/>
      <c r="JKQ60" s="543"/>
      <c r="JKR60" s="543"/>
      <c r="JKS60" s="543"/>
      <c r="JKT60" s="543"/>
      <c r="JKU60" s="543"/>
      <c r="JKV60" s="543"/>
      <c r="JKW60" s="543"/>
      <c r="JKX60" s="543"/>
      <c r="JKY60" s="543"/>
      <c r="JKZ60" s="543"/>
      <c r="JLA60" s="543"/>
      <c r="JLB60" s="543"/>
      <c r="JLC60" s="543"/>
      <c r="JLD60" s="543"/>
      <c r="JLE60" s="543"/>
      <c r="JLF60" s="543"/>
      <c r="JLG60" s="543"/>
      <c r="JLH60" s="543"/>
      <c r="JLI60" s="543"/>
      <c r="JLJ60" s="543"/>
      <c r="JLK60" s="543"/>
      <c r="JLL60" s="543"/>
      <c r="JLM60" s="543"/>
      <c r="JLN60" s="543"/>
      <c r="JLO60" s="543"/>
      <c r="JLP60" s="543"/>
      <c r="JLQ60" s="543"/>
      <c r="JLR60" s="543"/>
      <c r="JLS60" s="543"/>
      <c r="JLT60" s="543"/>
      <c r="JLU60" s="543"/>
      <c r="JLV60" s="543"/>
      <c r="JLW60" s="543"/>
      <c r="JLX60" s="543"/>
      <c r="JLY60" s="543"/>
      <c r="JLZ60" s="543"/>
      <c r="JMA60" s="543"/>
      <c r="JMB60" s="543"/>
      <c r="JMC60" s="543"/>
      <c r="JMD60" s="543"/>
      <c r="JME60" s="543"/>
      <c r="JMF60" s="543"/>
      <c r="JMG60" s="543"/>
      <c r="JMH60" s="543"/>
      <c r="JMI60" s="543"/>
      <c r="JMJ60" s="543"/>
      <c r="JMK60" s="543"/>
      <c r="JML60" s="543"/>
      <c r="JMM60" s="543"/>
      <c r="JMN60" s="543"/>
      <c r="JMO60" s="543"/>
      <c r="JMP60" s="543"/>
      <c r="JMQ60" s="543"/>
      <c r="JMR60" s="543"/>
      <c r="JMS60" s="543"/>
      <c r="JMT60" s="543"/>
      <c r="JMU60" s="543"/>
      <c r="JMV60" s="543"/>
      <c r="JMW60" s="543"/>
      <c r="JMX60" s="543"/>
      <c r="JMY60" s="543"/>
      <c r="JMZ60" s="543"/>
      <c r="JNA60" s="543"/>
      <c r="JNB60" s="543"/>
      <c r="JNC60" s="543"/>
      <c r="JND60" s="543"/>
      <c r="JNE60" s="543"/>
      <c r="JNF60" s="543"/>
      <c r="JNG60" s="543"/>
      <c r="JNH60" s="543"/>
      <c r="JNI60" s="543"/>
      <c r="JNJ60" s="543"/>
      <c r="JNK60" s="543"/>
      <c r="JNL60" s="543"/>
      <c r="JNM60" s="543"/>
      <c r="JNN60" s="543"/>
      <c r="JNO60" s="543"/>
      <c r="JNP60" s="543"/>
      <c r="JNQ60" s="543"/>
      <c r="JNR60" s="543"/>
      <c r="JNS60" s="543"/>
      <c r="JNT60" s="543"/>
      <c r="JNU60" s="543"/>
      <c r="JNV60" s="543"/>
      <c r="JNW60" s="543"/>
      <c r="JNX60" s="543"/>
      <c r="JNY60" s="543"/>
      <c r="JNZ60" s="543"/>
      <c r="JOA60" s="543"/>
      <c r="JOB60" s="543"/>
      <c r="JOC60" s="543"/>
      <c r="JOD60" s="543"/>
      <c r="JOE60" s="543"/>
      <c r="JOF60" s="543"/>
      <c r="JOG60" s="543"/>
      <c r="JOH60" s="543"/>
      <c r="JOI60" s="543"/>
      <c r="JOJ60" s="543"/>
      <c r="JOK60" s="543"/>
      <c r="JOL60" s="543"/>
      <c r="JOM60" s="543"/>
      <c r="JON60" s="543"/>
      <c r="JOO60" s="543"/>
      <c r="JOP60" s="543"/>
      <c r="JOQ60" s="543"/>
      <c r="JOR60" s="543"/>
      <c r="JOS60" s="543"/>
      <c r="JOT60" s="543"/>
      <c r="JOU60" s="543"/>
      <c r="JOV60" s="543"/>
      <c r="JOW60" s="543"/>
      <c r="JOX60" s="543"/>
      <c r="JOY60" s="543"/>
      <c r="JOZ60" s="543"/>
      <c r="JPA60" s="543"/>
      <c r="JPB60" s="543"/>
      <c r="JPC60" s="543"/>
      <c r="JPD60" s="543"/>
      <c r="JPE60" s="543"/>
      <c r="JPF60" s="543"/>
      <c r="JPG60" s="543"/>
      <c r="JPH60" s="543"/>
      <c r="JPI60" s="543"/>
      <c r="JPJ60" s="543"/>
      <c r="JPK60" s="543"/>
      <c r="JPL60" s="543"/>
      <c r="JPM60" s="543"/>
      <c r="JPN60" s="543"/>
      <c r="JPO60" s="543"/>
      <c r="JPP60" s="543"/>
      <c r="JPQ60" s="543"/>
      <c r="JPR60" s="543"/>
      <c r="JPS60" s="543"/>
      <c r="JPT60" s="543"/>
      <c r="JPU60" s="543"/>
      <c r="JPV60" s="543"/>
      <c r="JPW60" s="543"/>
      <c r="JPX60" s="543"/>
      <c r="JPY60" s="543"/>
      <c r="JPZ60" s="543"/>
      <c r="JQA60" s="543"/>
      <c r="JQB60" s="543"/>
      <c r="JQC60" s="543"/>
      <c r="JQD60" s="543"/>
      <c r="JQE60" s="543"/>
      <c r="JQF60" s="543"/>
      <c r="JQG60" s="543"/>
      <c r="JQH60" s="543"/>
      <c r="JQI60" s="543"/>
      <c r="JQJ60" s="543"/>
      <c r="JQK60" s="543"/>
      <c r="JQL60" s="543"/>
      <c r="JQM60" s="543"/>
      <c r="JQN60" s="543"/>
      <c r="JQO60" s="543"/>
      <c r="JQP60" s="543"/>
      <c r="JQQ60" s="543"/>
      <c r="JQR60" s="543"/>
      <c r="JQS60" s="543"/>
      <c r="JQT60" s="543"/>
      <c r="JQU60" s="543"/>
      <c r="JQV60" s="543"/>
      <c r="JQW60" s="543"/>
      <c r="JQX60" s="543"/>
      <c r="JQY60" s="543"/>
      <c r="JQZ60" s="543"/>
      <c r="JRA60" s="543"/>
      <c r="JRB60" s="543"/>
      <c r="JRC60" s="543"/>
      <c r="JRD60" s="543"/>
      <c r="JRE60" s="543"/>
      <c r="JRF60" s="543"/>
      <c r="JRG60" s="543"/>
      <c r="JRH60" s="543"/>
      <c r="JRI60" s="543"/>
      <c r="JRJ60" s="543"/>
      <c r="JRK60" s="543"/>
      <c r="JRL60" s="543"/>
      <c r="JRM60" s="543"/>
      <c r="JRN60" s="543"/>
      <c r="JRO60" s="543"/>
      <c r="JRP60" s="543"/>
      <c r="JRQ60" s="543"/>
      <c r="JRR60" s="543"/>
      <c r="JRS60" s="543"/>
      <c r="JRT60" s="543"/>
      <c r="JRU60" s="543"/>
      <c r="JRV60" s="543"/>
      <c r="JRW60" s="543"/>
      <c r="JRX60" s="543"/>
      <c r="JRY60" s="543"/>
      <c r="JRZ60" s="543"/>
      <c r="JSA60" s="543"/>
      <c r="JSB60" s="543"/>
      <c r="JSC60" s="543"/>
      <c r="JSD60" s="543"/>
      <c r="JSE60" s="543"/>
      <c r="JSF60" s="543"/>
      <c r="JSG60" s="543"/>
      <c r="JSH60" s="543"/>
      <c r="JSI60" s="543"/>
      <c r="JSJ60" s="543"/>
      <c r="JSK60" s="543"/>
      <c r="JSL60" s="543"/>
      <c r="JSM60" s="543"/>
      <c r="JSN60" s="543"/>
      <c r="JSO60" s="543"/>
      <c r="JSP60" s="543"/>
      <c r="JSQ60" s="543"/>
      <c r="JSR60" s="543"/>
      <c r="JSS60" s="543"/>
      <c r="JST60" s="543"/>
      <c r="JSU60" s="543"/>
      <c r="JSV60" s="543"/>
      <c r="JSW60" s="543"/>
      <c r="JSX60" s="543"/>
      <c r="JSY60" s="543"/>
      <c r="JSZ60" s="543"/>
      <c r="JTA60" s="543"/>
      <c r="JTB60" s="543"/>
      <c r="JTC60" s="543"/>
      <c r="JTD60" s="543"/>
      <c r="JTE60" s="543"/>
      <c r="JTF60" s="543"/>
      <c r="JTG60" s="543"/>
      <c r="JTH60" s="543"/>
      <c r="JTI60" s="543"/>
      <c r="JTJ60" s="543"/>
      <c r="JTK60" s="543"/>
      <c r="JTL60" s="543"/>
      <c r="JTM60" s="543"/>
      <c r="JTN60" s="543"/>
      <c r="JTO60" s="543"/>
      <c r="JTP60" s="543"/>
      <c r="JTQ60" s="543"/>
      <c r="JTR60" s="543"/>
      <c r="JTS60" s="543"/>
      <c r="JTT60" s="543"/>
      <c r="JTU60" s="543"/>
      <c r="JTV60" s="543"/>
      <c r="JTW60" s="543"/>
      <c r="JTX60" s="543"/>
      <c r="JTY60" s="543"/>
      <c r="JTZ60" s="543"/>
      <c r="JUA60" s="543"/>
      <c r="JUB60" s="543"/>
      <c r="JUC60" s="543"/>
      <c r="JUD60" s="543"/>
      <c r="JUE60" s="543"/>
      <c r="JUF60" s="543"/>
      <c r="JUG60" s="543"/>
      <c r="JUH60" s="543"/>
      <c r="JUI60" s="543"/>
      <c r="JUJ60" s="543"/>
      <c r="JUK60" s="543"/>
      <c r="JUL60" s="543"/>
      <c r="JUM60" s="543"/>
      <c r="JUN60" s="543"/>
      <c r="JUO60" s="543"/>
      <c r="JUP60" s="543"/>
      <c r="JUQ60" s="543"/>
      <c r="JUR60" s="543"/>
      <c r="JUS60" s="543"/>
      <c r="JUT60" s="543"/>
      <c r="JUU60" s="543"/>
      <c r="JUV60" s="543"/>
      <c r="JUW60" s="543"/>
      <c r="JUX60" s="543"/>
      <c r="JUY60" s="543"/>
      <c r="JUZ60" s="543"/>
      <c r="JVA60" s="543"/>
      <c r="JVB60" s="543"/>
      <c r="JVC60" s="543"/>
      <c r="JVD60" s="543"/>
      <c r="JVE60" s="543"/>
      <c r="JVF60" s="543"/>
      <c r="JVG60" s="543"/>
      <c r="JVH60" s="543"/>
      <c r="JVI60" s="543"/>
      <c r="JVJ60" s="543"/>
      <c r="JVK60" s="543"/>
      <c r="JVL60" s="543"/>
      <c r="JVM60" s="543"/>
      <c r="JVN60" s="543"/>
      <c r="JVO60" s="543"/>
      <c r="JVP60" s="543"/>
      <c r="JVQ60" s="543"/>
      <c r="JVR60" s="543"/>
      <c r="JVS60" s="543"/>
      <c r="JVT60" s="543"/>
      <c r="JVU60" s="543"/>
      <c r="JVV60" s="543"/>
      <c r="JVW60" s="543"/>
      <c r="JVX60" s="543"/>
      <c r="JVY60" s="543"/>
      <c r="JVZ60" s="543"/>
      <c r="JWA60" s="543"/>
      <c r="JWB60" s="543"/>
      <c r="JWC60" s="543"/>
      <c r="JWD60" s="543"/>
      <c r="JWE60" s="543"/>
      <c r="JWF60" s="543"/>
      <c r="JWG60" s="543"/>
      <c r="JWH60" s="543"/>
      <c r="JWI60" s="543"/>
      <c r="JWJ60" s="543"/>
      <c r="JWK60" s="543"/>
      <c r="JWL60" s="543"/>
      <c r="JWM60" s="543"/>
      <c r="JWN60" s="543"/>
      <c r="JWO60" s="543"/>
      <c r="JWP60" s="543"/>
      <c r="JWQ60" s="543"/>
      <c r="JWR60" s="543"/>
      <c r="JWS60" s="543"/>
      <c r="JWT60" s="543"/>
      <c r="JWU60" s="543"/>
      <c r="JWV60" s="543"/>
      <c r="JWW60" s="543"/>
      <c r="JWX60" s="543"/>
      <c r="JWY60" s="543"/>
      <c r="JWZ60" s="543"/>
      <c r="JXA60" s="543"/>
      <c r="JXB60" s="543"/>
      <c r="JXC60" s="543"/>
      <c r="JXD60" s="543"/>
      <c r="JXE60" s="543"/>
      <c r="JXF60" s="543"/>
      <c r="JXG60" s="543"/>
      <c r="JXH60" s="543"/>
      <c r="JXI60" s="543"/>
      <c r="JXJ60" s="543"/>
      <c r="JXK60" s="543"/>
      <c r="JXL60" s="543"/>
      <c r="JXM60" s="543"/>
      <c r="JXN60" s="543"/>
      <c r="JXO60" s="543"/>
      <c r="JXP60" s="543"/>
      <c r="JXQ60" s="543"/>
      <c r="JXR60" s="543"/>
      <c r="JXS60" s="543"/>
      <c r="JXT60" s="543"/>
      <c r="JXU60" s="543"/>
      <c r="JXV60" s="543"/>
      <c r="JXW60" s="543"/>
      <c r="JXX60" s="543"/>
      <c r="JXY60" s="543"/>
      <c r="JXZ60" s="543"/>
      <c r="JYA60" s="543"/>
      <c r="JYB60" s="543"/>
      <c r="JYC60" s="543"/>
      <c r="JYD60" s="543"/>
      <c r="JYE60" s="543"/>
      <c r="JYF60" s="543"/>
      <c r="JYG60" s="543"/>
      <c r="JYH60" s="543"/>
      <c r="JYI60" s="543"/>
      <c r="JYJ60" s="543"/>
      <c r="JYK60" s="543"/>
      <c r="JYL60" s="543"/>
      <c r="JYM60" s="543"/>
      <c r="JYN60" s="543"/>
      <c r="JYO60" s="543"/>
      <c r="JYP60" s="543"/>
      <c r="JYQ60" s="543"/>
      <c r="JYR60" s="543"/>
      <c r="JYS60" s="543"/>
      <c r="JYT60" s="543"/>
      <c r="JYU60" s="543"/>
      <c r="JYV60" s="543"/>
      <c r="JYW60" s="543"/>
      <c r="JYX60" s="543"/>
      <c r="JYY60" s="543"/>
      <c r="JYZ60" s="543"/>
      <c r="JZA60" s="543"/>
      <c r="JZB60" s="543"/>
      <c r="JZC60" s="543"/>
      <c r="JZD60" s="543"/>
      <c r="JZE60" s="543"/>
      <c r="JZF60" s="543"/>
      <c r="JZG60" s="543"/>
      <c r="JZH60" s="543"/>
      <c r="JZI60" s="543"/>
      <c r="JZJ60" s="543"/>
      <c r="JZK60" s="543"/>
      <c r="JZL60" s="543"/>
      <c r="JZM60" s="543"/>
      <c r="JZN60" s="543"/>
      <c r="JZO60" s="543"/>
      <c r="JZP60" s="543"/>
      <c r="JZQ60" s="543"/>
      <c r="JZR60" s="543"/>
      <c r="JZS60" s="543"/>
      <c r="JZT60" s="543"/>
      <c r="JZU60" s="543"/>
      <c r="JZV60" s="543"/>
      <c r="JZW60" s="543"/>
      <c r="JZX60" s="543"/>
      <c r="JZY60" s="543"/>
      <c r="JZZ60" s="543"/>
      <c r="KAA60" s="543"/>
      <c r="KAB60" s="543"/>
      <c r="KAC60" s="543"/>
      <c r="KAD60" s="543"/>
      <c r="KAE60" s="543"/>
      <c r="KAF60" s="543"/>
      <c r="KAG60" s="543"/>
      <c r="KAH60" s="543"/>
      <c r="KAI60" s="543"/>
      <c r="KAJ60" s="543"/>
      <c r="KAK60" s="543"/>
      <c r="KAL60" s="543"/>
      <c r="KAM60" s="543"/>
      <c r="KAN60" s="543"/>
      <c r="KAO60" s="543"/>
      <c r="KAP60" s="543"/>
      <c r="KAQ60" s="543"/>
      <c r="KAR60" s="543"/>
      <c r="KAS60" s="543"/>
      <c r="KAT60" s="543"/>
      <c r="KAU60" s="543"/>
      <c r="KAV60" s="543"/>
      <c r="KAW60" s="543"/>
      <c r="KAX60" s="543"/>
      <c r="KAY60" s="543"/>
      <c r="KAZ60" s="543"/>
      <c r="KBA60" s="543"/>
      <c r="KBB60" s="543"/>
      <c r="KBC60" s="543"/>
      <c r="KBD60" s="543"/>
      <c r="KBE60" s="543"/>
      <c r="KBF60" s="543"/>
      <c r="KBG60" s="543"/>
      <c r="KBH60" s="543"/>
      <c r="KBI60" s="543"/>
      <c r="KBJ60" s="543"/>
      <c r="KBK60" s="543"/>
      <c r="KBL60" s="543"/>
      <c r="KBM60" s="543"/>
      <c r="KBN60" s="543"/>
      <c r="KBO60" s="543"/>
      <c r="KBP60" s="543"/>
      <c r="KBQ60" s="543"/>
      <c r="KBR60" s="543"/>
      <c r="KBS60" s="543"/>
      <c r="KBT60" s="543"/>
      <c r="KBU60" s="543"/>
      <c r="KBV60" s="543"/>
      <c r="KBW60" s="543"/>
      <c r="KBX60" s="543"/>
      <c r="KBY60" s="543"/>
      <c r="KBZ60" s="543"/>
      <c r="KCA60" s="543"/>
      <c r="KCB60" s="543"/>
      <c r="KCC60" s="543"/>
      <c r="KCD60" s="543"/>
      <c r="KCE60" s="543"/>
      <c r="KCF60" s="543"/>
      <c r="KCG60" s="543"/>
      <c r="KCH60" s="543"/>
      <c r="KCI60" s="543"/>
      <c r="KCJ60" s="543"/>
      <c r="KCK60" s="543"/>
      <c r="KCL60" s="543"/>
      <c r="KCM60" s="543"/>
      <c r="KCN60" s="543"/>
      <c r="KCO60" s="543"/>
      <c r="KCP60" s="543"/>
      <c r="KCQ60" s="543"/>
      <c r="KCR60" s="543"/>
      <c r="KCS60" s="543"/>
      <c r="KCT60" s="543"/>
      <c r="KCU60" s="543"/>
      <c r="KCV60" s="543"/>
      <c r="KCW60" s="543"/>
      <c r="KCX60" s="543"/>
      <c r="KCY60" s="543"/>
      <c r="KCZ60" s="543"/>
      <c r="KDA60" s="543"/>
      <c r="KDB60" s="543"/>
      <c r="KDC60" s="543"/>
      <c r="KDD60" s="543"/>
      <c r="KDE60" s="543"/>
      <c r="KDF60" s="543"/>
      <c r="KDG60" s="543"/>
      <c r="KDH60" s="543"/>
      <c r="KDI60" s="543"/>
      <c r="KDJ60" s="543"/>
      <c r="KDK60" s="543"/>
      <c r="KDL60" s="543"/>
      <c r="KDM60" s="543"/>
      <c r="KDN60" s="543"/>
      <c r="KDO60" s="543"/>
      <c r="KDP60" s="543"/>
      <c r="KDQ60" s="543"/>
      <c r="KDR60" s="543"/>
      <c r="KDS60" s="543"/>
      <c r="KDT60" s="543"/>
      <c r="KDU60" s="543"/>
      <c r="KDV60" s="543"/>
      <c r="KDW60" s="543"/>
      <c r="KDX60" s="543"/>
      <c r="KDY60" s="543"/>
      <c r="KDZ60" s="543"/>
      <c r="KEA60" s="543"/>
      <c r="KEB60" s="543"/>
      <c r="KEC60" s="543"/>
      <c r="KED60" s="543"/>
      <c r="KEE60" s="543"/>
      <c r="KEF60" s="543"/>
      <c r="KEG60" s="543"/>
      <c r="KEH60" s="543"/>
      <c r="KEI60" s="543"/>
      <c r="KEJ60" s="543"/>
      <c r="KEK60" s="543"/>
      <c r="KEL60" s="543"/>
      <c r="KEM60" s="543"/>
      <c r="KEN60" s="543"/>
      <c r="KEO60" s="543"/>
      <c r="KEP60" s="543"/>
      <c r="KEQ60" s="543"/>
      <c r="KER60" s="543"/>
      <c r="KES60" s="543"/>
      <c r="KET60" s="543"/>
      <c r="KEU60" s="543"/>
      <c r="KEV60" s="543"/>
      <c r="KEW60" s="543"/>
      <c r="KEX60" s="543"/>
      <c r="KEY60" s="543"/>
      <c r="KEZ60" s="543"/>
      <c r="KFA60" s="543"/>
      <c r="KFB60" s="543"/>
      <c r="KFC60" s="543"/>
      <c r="KFD60" s="543"/>
      <c r="KFE60" s="543"/>
      <c r="KFF60" s="543"/>
      <c r="KFG60" s="543"/>
      <c r="KFH60" s="543"/>
      <c r="KFI60" s="543"/>
      <c r="KFJ60" s="543"/>
      <c r="KFK60" s="543"/>
      <c r="KFL60" s="543"/>
      <c r="KFM60" s="543"/>
      <c r="KFN60" s="543"/>
      <c r="KFO60" s="543"/>
      <c r="KFP60" s="543"/>
      <c r="KFQ60" s="543"/>
      <c r="KFR60" s="543"/>
      <c r="KFS60" s="543"/>
      <c r="KFT60" s="543"/>
      <c r="KFU60" s="543"/>
      <c r="KFV60" s="543"/>
      <c r="KFW60" s="543"/>
      <c r="KFX60" s="543"/>
      <c r="KFY60" s="543"/>
      <c r="KFZ60" s="543"/>
      <c r="KGA60" s="543"/>
      <c r="KGB60" s="543"/>
      <c r="KGC60" s="543"/>
      <c r="KGD60" s="543"/>
      <c r="KGE60" s="543"/>
      <c r="KGF60" s="543"/>
      <c r="KGG60" s="543"/>
      <c r="KGH60" s="543"/>
      <c r="KGI60" s="543"/>
      <c r="KGJ60" s="543"/>
      <c r="KGK60" s="543"/>
      <c r="KGL60" s="543"/>
      <c r="KGM60" s="543"/>
      <c r="KGN60" s="543"/>
      <c r="KGO60" s="543"/>
      <c r="KGP60" s="543"/>
      <c r="KGQ60" s="543"/>
      <c r="KGR60" s="543"/>
      <c r="KGS60" s="543"/>
      <c r="KGT60" s="543"/>
      <c r="KGU60" s="543"/>
      <c r="KGV60" s="543"/>
      <c r="KGW60" s="543"/>
      <c r="KGX60" s="543"/>
      <c r="KGY60" s="543"/>
      <c r="KGZ60" s="543"/>
      <c r="KHA60" s="543"/>
      <c r="KHB60" s="543"/>
      <c r="KHC60" s="543"/>
      <c r="KHD60" s="543"/>
      <c r="KHE60" s="543"/>
      <c r="KHF60" s="543"/>
      <c r="KHG60" s="543"/>
      <c r="KHH60" s="543"/>
      <c r="KHI60" s="543"/>
      <c r="KHJ60" s="543"/>
      <c r="KHK60" s="543"/>
      <c r="KHL60" s="543"/>
      <c r="KHM60" s="543"/>
      <c r="KHN60" s="543"/>
      <c r="KHO60" s="543"/>
      <c r="KHP60" s="543"/>
      <c r="KHQ60" s="543"/>
      <c r="KHR60" s="543"/>
      <c r="KHS60" s="543"/>
      <c r="KHT60" s="543"/>
      <c r="KHU60" s="543"/>
      <c r="KHV60" s="543"/>
      <c r="KHW60" s="543"/>
      <c r="KHX60" s="543"/>
      <c r="KHY60" s="543"/>
      <c r="KHZ60" s="543"/>
      <c r="KIA60" s="543"/>
      <c r="KIB60" s="543"/>
      <c r="KIC60" s="543"/>
      <c r="KID60" s="543"/>
      <c r="KIE60" s="543"/>
      <c r="KIF60" s="543"/>
      <c r="KIG60" s="543"/>
      <c r="KIH60" s="543"/>
      <c r="KII60" s="543"/>
      <c r="KIJ60" s="543"/>
      <c r="KIK60" s="543"/>
      <c r="KIL60" s="543"/>
      <c r="KIM60" s="543"/>
      <c r="KIN60" s="543"/>
      <c r="KIO60" s="543"/>
      <c r="KIP60" s="543"/>
      <c r="KIQ60" s="543"/>
      <c r="KIR60" s="543"/>
      <c r="KIS60" s="543"/>
      <c r="KIT60" s="543"/>
      <c r="KIU60" s="543"/>
      <c r="KIV60" s="543"/>
      <c r="KIW60" s="543"/>
      <c r="KIX60" s="543"/>
      <c r="KIY60" s="543"/>
      <c r="KIZ60" s="543"/>
      <c r="KJA60" s="543"/>
      <c r="KJB60" s="543"/>
      <c r="KJC60" s="543"/>
      <c r="KJD60" s="543"/>
      <c r="KJE60" s="543"/>
      <c r="KJF60" s="543"/>
      <c r="KJG60" s="543"/>
      <c r="KJH60" s="543"/>
      <c r="KJI60" s="543"/>
      <c r="KJJ60" s="543"/>
      <c r="KJK60" s="543"/>
      <c r="KJL60" s="543"/>
      <c r="KJM60" s="543"/>
      <c r="KJN60" s="543"/>
      <c r="KJO60" s="543"/>
      <c r="KJP60" s="543"/>
      <c r="KJQ60" s="543"/>
      <c r="KJR60" s="543"/>
      <c r="KJS60" s="543"/>
      <c r="KJT60" s="543"/>
      <c r="KJU60" s="543"/>
      <c r="KJV60" s="543"/>
      <c r="KJW60" s="543"/>
      <c r="KJX60" s="543"/>
      <c r="KJY60" s="543"/>
      <c r="KJZ60" s="543"/>
      <c r="KKA60" s="543"/>
      <c r="KKB60" s="543"/>
      <c r="KKC60" s="543"/>
      <c r="KKD60" s="543"/>
      <c r="KKE60" s="543"/>
      <c r="KKF60" s="543"/>
      <c r="KKG60" s="543"/>
      <c r="KKH60" s="543"/>
      <c r="KKI60" s="543"/>
      <c r="KKJ60" s="543"/>
      <c r="KKK60" s="543"/>
      <c r="KKL60" s="543"/>
      <c r="KKM60" s="543"/>
      <c r="KKN60" s="543"/>
      <c r="KKO60" s="543"/>
      <c r="KKP60" s="543"/>
      <c r="KKQ60" s="543"/>
      <c r="KKR60" s="543"/>
      <c r="KKS60" s="543"/>
      <c r="KKT60" s="543"/>
      <c r="KKU60" s="543"/>
      <c r="KKV60" s="543"/>
      <c r="KKW60" s="543"/>
      <c r="KKX60" s="543"/>
      <c r="KKY60" s="543"/>
      <c r="KKZ60" s="543"/>
      <c r="KLA60" s="543"/>
      <c r="KLB60" s="543"/>
      <c r="KLC60" s="543"/>
      <c r="KLD60" s="543"/>
      <c r="KLE60" s="543"/>
      <c r="KLF60" s="543"/>
      <c r="KLG60" s="543"/>
      <c r="KLH60" s="543"/>
      <c r="KLI60" s="543"/>
      <c r="KLJ60" s="543"/>
      <c r="KLK60" s="543"/>
      <c r="KLL60" s="543"/>
      <c r="KLM60" s="543"/>
      <c r="KLN60" s="543"/>
      <c r="KLO60" s="543"/>
      <c r="KLP60" s="543"/>
      <c r="KLQ60" s="543"/>
      <c r="KLR60" s="543"/>
      <c r="KLS60" s="543"/>
      <c r="KLT60" s="543"/>
      <c r="KLU60" s="543"/>
      <c r="KLV60" s="543"/>
      <c r="KLW60" s="543"/>
      <c r="KLX60" s="543"/>
      <c r="KLY60" s="543"/>
      <c r="KLZ60" s="543"/>
      <c r="KMA60" s="543"/>
      <c r="KMB60" s="543"/>
      <c r="KMC60" s="543"/>
      <c r="KMD60" s="543"/>
      <c r="KME60" s="543"/>
      <c r="KMF60" s="543"/>
      <c r="KMG60" s="543"/>
      <c r="KMH60" s="543"/>
      <c r="KMI60" s="543"/>
      <c r="KMJ60" s="543"/>
      <c r="KMK60" s="543"/>
      <c r="KML60" s="543"/>
      <c r="KMM60" s="543"/>
      <c r="KMN60" s="543"/>
      <c r="KMO60" s="543"/>
      <c r="KMP60" s="543"/>
      <c r="KMQ60" s="543"/>
      <c r="KMR60" s="543"/>
      <c r="KMS60" s="543"/>
      <c r="KMT60" s="543"/>
      <c r="KMU60" s="543"/>
      <c r="KMV60" s="543"/>
      <c r="KMW60" s="543"/>
      <c r="KMX60" s="543"/>
      <c r="KMY60" s="543"/>
      <c r="KMZ60" s="543"/>
      <c r="KNA60" s="543"/>
      <c r="KNB60" s="543"/>
      <c r="KNC60" s="543"/>
      <c r="KND60" s="543"/>
      <c r="KNE60" s="543"/>
      <c r="KNF60" s="543"/>
      <c r="KNG60" s="543"/>
      <c r="KNH60" s="543"/>
      <c r="KNI60" s="543"/>
      <c r="KNJ60" s="543"/>
      <c r="KNK60" s="543"/>
      <c r="KNL60" s="543"/>
      <c r="KNM60" s="543"/>
      <c r="KNN60" s="543"/>
      <c r="KNO60" s="543"/>
      <c r="KNP60" s="543"/>
      <c r="KNQ60" s="543"/>
      <c r="KNR60" s="543"/>
      <c r="KNS60" s="543"/>
      <c r="KNT60" s="543"/>
      <c r="KNU60" s="543"/>
      <c r="KNV60" s="543"/>
      <c r="KNW60" s="543"/>
      <c r="KNX60" s="543"/>
      <c r="KNY60" s="543"/>
      <c r="KNZ60" s="543"/>
      <c r="KOA60" s="543"/>
      <c r="KOB60" s="543"/>
      <c r="KOC60" s="543"/>
      <c r="KOD60" s="543"/>
      <c r="KOE60" s="543"/>
      <c r="KOF60" s="543"/>
      <c r="KOG60" s="543"/>
      <c r="KOH60" s="543"/>
      <c r="KOI60" s="543"/>
      <c r="KOJ60" s="543"/>
      <c r="KOK60" s="543"/>
      <c r="KOL60" s="543"/>
      <c r="KOM60" s="543"/>
      <c r="KON60" s="543"/>
      <c r="KOO60" s="543"/>
      <c r="KOP60" s="543"/>
      <c r="KOQ60" s="543"/>
      <c r="KOR60" s="543"/>
      <c r="KOS60" s="543"/>
      <c r="KOT60" s="543"/>
      <c r="KOU60" s="543"/>
      <c r="KOV60" s="543"/>
      <c r="KOW60" s="543"/>
      <c r="KOX60" s="543"/>
      <c r="KOY60" s="543"/>
      <c r="KOZ60" s="543"/>
      <c r="KPA60" s="543"/>
      <c r="KPB60" s="543"/>
      <c r="KPC60" s="543"/>
      <c r="KPD60" s="543"/>
      <c r="KPE60" s="543"/>
      <c r="KPF60" s="543"/>
      <c r="KPG60" s="543"/>
      <c r="KPH60" s="543"/>
      <c r="KPI60" s="543"/>
      <c r="KPJ60" s="543"/>
      <c r="KPK60" s="543"/>
      <c r="KPL60" s="543"/>
      <c r="KPM60" s="543"/>
      <c r="KPN60" s="543"/>
      <c r="KPO60" s="543"/>
      <c r="KPP60" s="543"/>
      <c r="KPQ60" s="543"/>
      <c r="KPR60" s="543"/>
      <c r="KPS60" s="543"/>
      <c r="KPT60" s="543"/>
      <c r="KPU60" s="543"/>
      <c r="KPV60" s="543"/>
      <c r="KPW60" s="543"/>
      <c r="KPX60" s="543"/>
      <c r="KPY60" s="543"/>
      <c r="KPZ60" s="543"/>
      <c r="KQA60" s="543"/>
      <c r="KQB60" s="543"/>
      <c r="KQC60" s="543"/>
      <c r="KQD60" s="543"/>
      <c r="KQE60" s="543"/>
      <c r="KQF60" s="543"/>
      <c r="KQG60" s="543"/>
      <c r="KQH60" s="543"/>
      <c r="KQI60" s="543"/>
      <c r="KQJ60" s="543"/>
      <c r="KQK60" s="543"/>
      <c r="KQL60" s="543"/>
      <c r="KQM60" s="543"/>
      <c r="KQN60" s="543"/>
      <c r="KQO60" s="543"/>
      <c r="KQP60" s="543"/>
      <c r="KQQ60" s="543"/>
      <c r="KQR60" s="543"/>
      <c r="KQS60" s="543"/>
      <c r="KQT60" s="543"/>
      <c r="KQU60" s="543"/>
      <c r="KQV60" s="543"/>
      <c r="KQW60" s="543"/>
      <c r="KQX60" s="543"/>
      <c r="KQY60" s="543"/>
      <c r="KQZ60" s="543"/>
      <c r="KRA60" s="543"/>
      <c r="KRB60" s="543"/>
      <c r="KRC60" s="543"/>
      <c r="KRD60" s="543"/>
      <c r="KRE60" s="543"/>
      <c r="KRF60" s="543"/>
      <c r="KRG60" s="543"/>
      <c r="KRH60" s="543"/>
      <c r="KRI60" s="543"/>
      <c r="KRJ60" s="543"/>
      <c r="KRK60" s="543"/>
      <c r="KRL60" s="543"/>
      <c r="KRM60" s="543"/>
      <c r="KRN60" s="543"/>
      <c r="KRO60" s="543"/>
      <c r="KRP60" s="543"/>
      <c r="KRQ60" s="543"/>
      <c r="KRR60" s="543"/>
      <c r="KRS60" s="543"/>
      <c r="KRT60" s="543"/>
      <c r="KRU60" s="543"/>
      <c r="KRV60" s="543"/>
      <c r="KRW60" s="543"/>
      <c r="KRX60" s="543"/>
      <c r="KRY60" s="543"/>
      <c r="KRZ60" s="543"/>
      <c r="KSA60" s="543"/>
      <c r="KSB60" s="543"/>
      <c r="KSC60" s="543"/>
      <c r="KSD60" s="543"/>
      <c r="KSE60" s="543"/>
      <c r="KSF60" s="543"/>
      <c r="KSG60" s="543"/>
      <c r="KSH60" s="543"/>
      <c r="KSI60" s="543"/>
      <c r="KSJ60" s="543"/>
      <c r="KSK60" s="543"/>
      <c r="KSL60" s="543"/>
      <c r="KSM60" s="543"/>
      <c r="KSN60" s="543"/>
      <c r="KSO60" s="543"/>
      <c r="KSP60" s="543"/>
      <c r="KSQ60" s="543"/>
      <c r="KSR60" s="543"/>
      <c r="KSS60" s="543"/>
      <c r="KST60" s="543"/>
      <c r="KSU60" s="543"/>
      <c r="KSV60" s="543"/>
      <c r="KSW60" s="543"/>
      <c r="KSX60" s="543"/>
      <c r="KSY60" s="543"/>
      <c r="KSZ60" s="543"/>
      <c r="KTA60" s="543"/>
      <c r="KTB60" s="543"/>
      <c r="KTC60" s="543"/>
      <c r="KTD60" s="543"/>
      <c r="KTE60" s="543"/>
      <c r="KTF60" s="543"/>
      <c r="KTG60" s="543"/>
      <c r="KTH60" s="543"/>
      <c r="KTI60" s="543"/>
      <c r="KTJ60" s="543"/>
      <c r="KTK60" s="543"/>
      <c r="KTL60" s="543"/>
      <c r="KTM60" s="543"/>
      <c r="KTN60" s="543"/>
      <c r="KTO60" s="543"/>
      <c r="KTP60" s="543"/>
      <c r="KTQ60" s="543"/>
      <c r="KTR60" s="543"/>
      <c r="KTS60" s="543"/>
      <c r="KTT60" s="543"/>
      <c r="KTU60" s="543"/>
      <c r="KTV60" s="543"/>
      <c r="KTW60" s="543"/>
      <c r="KTX60" s="543"/>
      <c r="KTY60" s="543"/>
      <c r="KTZ60" s="543"/>
      <c r="KUA60" s="543"/>
      <c r="KUB60" s="543"/>
      <c r="KUC60" s="543"/>
      <c r="KUD60" s="543"/>
      <c r="KUE60" s="543"/>
      <c r="KUF60" s="543"/>
      <c r="KUG60" s="543"/>
      <c r="KUH60" s="543"/>
      <c r="KUI60" s="543"/>
      <c r="KUJ60" s="543"/>
      <c r="KUK60" s="543"/>
      <c r="KUL60" s="543"/>
      <c r="KUM60" s="543"/>
      <c r="KUN60" s="543"/>
      <c r="KUO60" s="543"/>
      <c r="KUP60" s="543"/>
      <c r="KUQ60" s="543"/>
      <c r="KUR60" s="543"/>
      <c r="KUS60" s="543"/>
      <c r="KUT60" s="543"/>
      <c r="KUU60" s="543"/>
      <c r="KUV60" s="543"/>
      <c r="KUW60" s="543"/>
      <c r="KUX60" s="543"/>
      <c r="KUY60" s="543"/>
      <c r="KUZ60" s="543"/>
      <c r="KVA60" s="543"/>
      <c r="KVB60" s="543"/>
      <c r="KVC60" s="543"/>
      <c r="KVD60" s="543"/>
      <c r="KVE60" s="543"/>
      <c r="KVF60" s="543"/>
      <c r="KVG60" s="543"/>
      <c r="KVH60" s="543"/>
      <c r="KVI60" s="543"/>
      <c r="KVJ60" s="543"/>
      <c r="KVK60" s="543"/>
      <c r="KVL60" s="543"/>
      <c r="KVM60" s="543"/>
      <c r="KVN60" s="543"/>
      <c r="KVO60" s="543"/>
      <c r="KVP60" s="543"/>
      <c r="KVQ60" s="543"/>
      <c r="KVR60" s="543"/>
      <c r="KVS60" s="543"/>
      <c r="KVT60" s="543"/>
      <c r="KVU60" s="543"/>
      <c r="KVV60" s="543"/>
      <c r="KVW60" s="543"/>
      <c r="KVX60" s="543"/>
      <c r="KVY60" s="543"/>
      <c r="KVZ60" s="543"/>
      <c r="KWA60" s="543"/>
      <c r="KWB60" s="543"/>
      <c r="KWC60" s="543"/>
      <c r="KWD60" s="543"/>
      <c r="KWE60" s="543"/>
      <c r="KWF60" s="543"/>
      <c r="KWG60" s="543"/>
      <c r="KWH60" s="543"/>
      <c r="KWI60" s="543"/>
      <c r="KWJ60" s="543"/>
      <c r="KWK60" s="543"/>
      <c r="KWL60" s="543"/>
      <c r="KWM60" s="543"/>
      <c r="KWN60" s="543"/>
      <c r="KWO60" s="543"/>
      <c r="KWP60" s="543"/>
      <c r="KWQ60" s="543"/>
      <c r="KWR60" s="543"/>
      <c r="KWS60" s="543"/>
      <c r="KWT60" s="543"/>
      <c r="KWU60" s="543"/>
      <c r="KWV60" s="543"/>
      <c r="KWW60" s="543"/>
      <c r="KWX60" s="543"/>
      <c r="KWY60" s="543"/>
      <c r="KWZ60" s="543"/>
      <c r="KXA60" s="543"/>
      <c r="KXB60" s="543"/>
      <c r="KXC60" s="543"/>
      <c r="KXD60" s="543"/>
      <c r="KXE60" s="543"/>
      <c r="KXF60" s="543"/>
      <c r="KXG60" s="543"/>
      <c r="KXH60" s="543"/>
      <c r="KXI60" s="543"/>
      <c r="KXJ60" s="543"/>
      <c r="KXK60" s="543"/>
      <c r="KXL60" s="543"/>
      <c r="KXM60" s="543"/>
      <c r="KXN60" s="543"/>
      <c r="KXO60" s="543"/>
      <c r="KXP60" s="543"/>
      <c r="KXQ60" s="543"/>
      <c r="KXR60" s="543"/>
      <c r="KXS60" s="543"/>
      <c r="KXT60" s="543"/>
      <c r="KXU60" s="543"/>
      <c r="KXV60" s="543"/>
      <c r="KXW60" s="543"/>
      <c r="KXX60" s="543"/>
      <c r="KXY60" s="543"/>
      <c r="KXZ60" s="543"/>
      <c r="KYA60" s="543"/>
      <c r="KYB60" s="543"/>
      <c r="KYC60" s="543"/>
      <c r="KYD60" s="543"/>
      <c r="KYE60" s="543"/>
      <c r="KYF60" s="543"/>
      <c r="KYG60" s="543"/>
      <c r="KYH60" s="543"/>
      <c r="KYI60" s="543"/>
      <c r="KYJ60" s="543"/>
      <c r="KYK60" s="543"/>
      <c r="KYL60" s="543"/>
      <c r="KYM60" s="543"/>
      <c r="KYN60" s="543"/>
      <c r="KYO60" s="543"/>
      <c r="KYP60" s="543"/>
      <c r="KYQ60" s="543"/>
      <c r="KYR60" s="543"/>
      <c r="KYS60" s="543"/>
      <c r="KYT60" s="543"/>
      <c r="KYU60" s="543"/>
      <c r="KYV60" s="543"/>
      <c r="KYW60" s="543"/>
      <c r="KYX60" s="543"/>
      <c r="KYY60" s="543"/>
      <c r="KYZ60" s="543"/>
      <c r="KZA60" s="543"/>
      <c r="KZB60" s="543"/>
      <c r="KZC60" s="543"/>
      <c r="KZD60" s="543"/>
      <c r="KZE60" s="543"/>
      <c r="KZF60" s="543"/>
      <c r="KZG60" s="543"/>
      <c r="KZH60" s="543"/>
      <c r="KZI60" s="543"/>
      <c r="KZJ60" s="543"/>
      <c r="KZK60" s="543"/>
      <c r="KZL60" s="543"/>
      <c r="KZM60" s="543"/>
      <c r="KZN60" s="543"/>
      <c r="KZO60" s="543"/>
      <c r="KZP60" s="543"/>
      <c r="KZQ60" s="543"/>
      <c r="KZR60" s="543"/>
      <c r="KZS60" s="543"/>
      <c r="KZT60" s="543"/>
      <c r="KZU60" s="543"/>
      <c r="KZV60" s="543"/>
      <c r="KZW60" s="543"/>
      <c r="KZX60" s="543"/>
      <c r="KZY60" s="543"/>
      <c r="KZZ60" s="543"/>
      <c r="LAA60" s="543"/>
      <c r="LAB60" s="543"/>
      <c r="LAC60" s="543"/>
      <c r="LAD60" s="543"/>
      <c r="LAE60" s="543"/>
      <c r="LAF60" s="543"/>
      <c r="LAG60" s="543"/>
      <c r="LAH60" s="543"/>
      <c r="LAI60" s="543"/>
      <c r="LAJ60" s="543"/>
      <c r="LAK60" s="543"/>
      <c r="LAL60" s="543"/>
      <c r="LAM60" s="543"/>
      <c r="LAN60" s="543"/>
      <c r="LAO60" s="543"/>
      <c r="LAP60" s="543"/>
      <c r="LAQ60" s="543"/>
      <c r="LAR60" s="543"/>
      <c r="LAS60" s="543"/>
      <c r="LAT60" s="543"/>
      <c r="LAU60" s="543"/>
      <c r="LAV60" s="543"/>
      <c r="LAW60" s="543"/>
      <c r="LAX60" s="543"/>
      <c r="LAY60" s="543"/>
      <c r="LAZ60" s="543"/>
      <c r="LBA60" s="543"/>
      <c r="LBB60" s="543"/>
      <c r="LBC60" s="543"/>
      <c r="LBD60" s="543"/>
      <c r="LBE60" s="543"/>
      <c r="LBF60" s="543"/>
      <c r="LBG60" s="543"/>
      <c r="LBH60" s="543"/>
      <c r="LBI60" s="543"/>
      <c r="LBJ60" s="543"/>
      <c r="LBK60" s="543"/>
      <c r="LBL60" s="543"/>
      <c r="LBM60" s="543"/>
      <c r="LBN60" s="543"/>
      <c r="LBO60" s="543"/>
      <c r="LBP60" s="543"/>
      <c r="LBQ60" s="543"/>
      <c r="LBR60" s="543"/>
      <c r="LBS60" s="543"/>
      <c r="LBT60" s="543"/>
      <c r="LBU60" s="543"/>
      <c r="LBV60" s="543"/>
      <c r="LBW60" s="543"/>
      <c r="LBX60" s="543"/>
      <c r="LBY60" s="543"/>
      <c r="LBZ60" s="543"/>
      <c r="LCA60" s="543"/>
      <c r="LCB60" s="543"/>
      <c r="LCC60" s="543"/>
      <c r="LCD60" s="543"/>
      <c r="LCE60" s="543"/>
      <c r="LCF60" s="543"/>
      <c r="LCG60" s="543"/>
      <c r="LCH60" s="543"/>
      <c r="LCI60" s="543"/>
      <c r="LCJ60" s="543"/>
      <c r="LCK60" s="543"/>
      <c r="LCL60" s="543"/>
      <c r="LCM60" s="543"/>
      <c r="LCN60" s="543"/>
      <c r="LCO60" s="543"/>
      <c r="LCP60" s="543"/>
      <c r="LCQ60" s="543"/>
      <c r="LCR60" s="543"/>
      <c r="LCS60" s="543"/>
      <c r="LCT60" s="543"/>
      <c r="LCU60" s="543"/>
      <c r="LCV60" s="543"/>
      <c r="LCW60" s="543"/>
      <c r="LCX60" s="543"/>
      <c r="LCY60" s="543"/>
      <c r="LCZ60" s="543"/>
      <c r="LDA60" s="543"/>
      <c r="LDB60" s="543"/>
      <c r="LDC60" s="543"/>
      <c r="LDD60" s="543"/>
      <c r="LDE60" s="543"/>
      <c r="LDF60" s="543"/>
      <c r="LDG60" s="543"/>
      <c r="LDH60" s="543"/>
      <c r="LDI60" s="543"/>
      <c r="LDJ60" s="543"/>
      <c r="LDK60" s="543"/>
      <c r="LDL60" s="543"/>
      <c r="LDM60" s="543"/>
      <c r="LDN60" s="543"/>
      <c r="LDO60" s="543"/>
      <c r="LDP60" s="543"/>
      <c r="LDQ60" s="543"/>
      <c r="LDR60" s="543"/>
      <c r="LDS60" s="543"/>
      <c r="LDT60" s="543"/>
      <c r="LDU60" s="543"/>
      <c r="LDV60" s="543"/>
      <c r="LDW60" s="543"/>
      <c r="LDX60" s="543"/>
      <c r="LDY60" s="543"/>
      <c r="LDZ60" s="543"/>
      <c r="LEA60" s="543"/>
      <c r="LEB60" s="543"/>
      <c r="LEC60" s="543"/>
      <c r="LED60" s="543"/>
      <c r="LEE60" s="543"/>
      <c r="LEF60" s="543"/>
      <c r="LEG60" s="543"/>
      <c r="LEH60" s="543"/>
      <c r="LEI60" s="543"/>
      <c r="LEJ60" s="543"/>
      <c r="LEK60" s="543"/>
      <c r="LEL60" s="543"/>
      <c r="LEM60" s="543"/>
      <c r="LEN60" s="543"/>
      <c r="LEO60" s="543"/>
      <c r="LEP60" s="543"/>
      <c r="LEQ60" s="543"/>
      <c r="LER60" s="543"/>
      <c r="LES60" s="543"/>
      <c r="LET60" s="543"/>
      <c r="LEU60" s="543"/>
      <c r="LEV60" s="543"/>
      <c r="LEW60" s="543"/>
      <c r="LEX60" s="543"/>
      <c r="LEY60" s="543"/>
      <c r="LEZ60" s="543"/>
      <c r="LFA60" s="543"/>
      <c r="LFB60" s="543"/>
      <c r="LFC60" s="543"/>
      <c r="LFD60" s="543"/>
      <c r="LFE60" s="543"/>
      <c r="LFF60" s="543"/>
      <c r="LFG60" s="543"/>
      <c r="LFH60" s="543"/>
      <c r="LFI60" s="543"/>
      <c r="LFJ60" s="543"/>
      <c r="LFK60" s="543"/>
      <c r="LFL60" s="543"/>
      <c r="LFM60" s="543"/>
      <c r="LFN60" s="543"/>
      <c r="LFO60" s="543"/>
      <c r="LFP60" s="543"/>
      <c r="LFQ60" s="543"/>
      <c r="LFR60" s="543"/>
      <c r="LFS60" s="543"/>
      <c r="LFT60" s="543"/>
      <c r="LFU60" s="543"/>
      <c r="LFV60" s="543"/>
      <c r="LFW60" s="543"/>
      <c r="LFX60" s="543"/>
      <c r="LFY60" s="543"/>
      <c r="LFZ60" s="543"/>
      <c r="LGA60" s="543"/>
      <c r="LGB60" s="543"/>
      <c r="LGC60" s="543"/>
      <c r="LGD60" s="543"/>
      <c r="LGE60" s="543"/>
      <c r="LGF60" s="543"/>
      <c r="LGG60" s="543"/>
      <c r="LGH60" s="543"/>
      <c r="LGI60" s="543"/>
      <c r="LGJ60" s="543"/>
      <c r="LGK60" s="543"/>
      <c r="LGL60" s="543"/>
      <c r="LGM60" s="543"/>
      <c r="LGN60" s="543"/>
      <c r="LGO60" s="543"/>
      <c r="LGP60" s="543"/>
      <c r="LGQ60" s="543"/>
      <c r="LGR60" s="543"/>
      <c r="LGS60" s="543"/>
      <c r="LGT60" s="543"/>
      <c r="LGU60" s="543"/>
      <c r="LGV60" s="543"/>
      <c r="LGW60" s="543"/>
      <c r="LGX60" s="543"/>
      <c r="LGY60" s="543"/>
      <c r="LGZ60" s="543"/>
      <c r="LHA60" s="543"/>
      <c r="LHB60" s="543"/>
      <c r="LHC60" s="543"/>
      <c r="LHD60" s="543"/>
      <c r="LHE60" s="543"/>
      <c r="LHF60" s="543"/>
      <c r="LHG60" s="543"/>
      <c r="LHH60" s="543"/>
      <c r="LHI60" s="543"/>
      <c r="LHJ60" s="543"/>
      <c r="LHK60" s="543"/>
      <c r="LHL60" s="543"/>
      <c r="LHM60" s="543"/>
      <c r="LHN60" s="543"/>
      <c r="LHO60" s="543"/>
      <c r="LHP60" s="543"/>
      <c r="LHQ60" s="543"/>
      <c r="LHR60" s="543"/>
      <c r="LHS60" s="543"/>
      <c r="LHT60" s="543"/>
      <c r="LHU60" s="543"/>
      <c r="LHV60" s="543"/>
      <c r="LHW60" s="543"/>
      <c r="LHX60" s="543"/>
      <c r="LHY60" s="543"/>
      <c r="LHZ60" s="543"/>
      <c r="LIA60" s="543"/>
      <c r="LIB60" s="543"/>
      <c r="LIC60" s="543"/>
      <c r="LID60" s="543"/>
      <c r="LIE60" s="543"/>
      <c r="LIF60" s="543"/>
      <c r="LIG60" s="543"/>
      <c r="LIH60" s="543"/>
      <c r="LII60" s="543"/>
      <c r="LIJ60" s="543"/>
      <c r="LIK60" s="543"/>
      <c r="LIL60" s="543"/>
      <c r="LIM60" s="543"/>
      <c r="LIN60" s="543"/>
      <c r="LIO60" s="543"/>
      <c r="LIP60" s="543"/>
      <c r="LIQ60" s="543"/>
      <c r="LIR60" s="543"/>
      <c r="LIS60" s="543"/>
      <c r="LIT60" s="543"/>
      <c r="LIU60" s="543"/>
      <c r="LIV60" s="543"/>
      <c r="LIW60" s="543"/>
      <c r="LIX60" s="543"/>
      <c r="LIY60" s="543"/>
      <c r="LIZ60" s="543"/>
      <c r="LJA60" s="543"/>
      <c r="LJB60" s="543"/>
      <c r="LJC60" s="543"/>
      <c r="LJD60" s="543"/>
      <c r="LJE60" s="543"/>
      <c r="LJF60" s="543"/>
      <c r="LJG60" s="543"/>
      <c r="LJH60" s="543"/>
      <c r="LJI60" s="543"/>
      <c r="LJJ60" s="543"/>
      <c r="LJK60" s="543"/>
      <c r="LJL60" s="543"/>
      <c r="LJM60" s="543"/>
      <c r="LJN60" s="543"/>
      <c r="LJO60" s="543"/>
      <c r="LJP60" s="543"/>
      <c r="LJQ60" s="543"/>
      <c r="LJR60" s="543"/>
      <c r="LJS60" s="543"/>
      <c r="LJT60" s="543"/>
      <c r="LJU60" s="543"/>
      <c r="LJV60" s="543"/>
      <c r="LJW60" s="543"/>
      <c r="LJX60" s="543"/>
      <c r="LJY60" s="543"/>
      <c r="LJZ60" s="543"/>
      <c r="LKA60" s="543"/>
      <c r="LKB60" s="543"/>
      <c r="LKC60" s="543"/>
      <c r="LKD60" s="543"/>
      <c r="LKE60" s="543"/>
      <c r="LKF60" s="543"/>
      <c r="LKG60" s="543"/>
      <c r="LKH60" s="543"/>
      <c r="LKI60" s="543"/>
      <c r="LKJ60" s="543"/>
      <c r="LKK60" s="543"/>
      <c r="LKL60" s="543"/>
      <c r="LKM60" s="543"/>
      <c r="LKN60" s="543"/>
      <c r="LKO60" s="543"/>
      <c r="LKP60" s="543"/>
      <c r="LKQ60" s="543"/>
      <c r="LKR60" s="543"/>
      <c r="LKS60" s="543"/>
      <c r="LKT60" s="543"/>
      <c r="LKU60" s="543"/>
      <c r="LKV60" s="543"/>
      <c r="LKW60" s="543"/>
      <c r="LKX60" s="543"/>
      <c r="LKY60" s="543"/>
      <c r="LKZ60" s="543"/>
      <c r="LLA60" s="543"/>
      <c r="LLB60" s="543"/>
      <c r="LLC60" s="543"/>
      <c r="LLD60" s="543"/>
      <c r="LLE60" s="543"/>
      <c r="LLF60" s="543"/>
      <c r="LLG60" s="543"/>
      <c r="LLH60" s="543"/>
      <c r="LLI60" s="543"/>
      <c r="LLJ60" s="543"/>
      <c r="LLK60" s="543"/>
      <c r="LLL60" s="543"/>
      <c r="LLM60" s="543"/>
      <c r="LLN60" s="543"/>
      <c r="LLO60" s="543"/>
      <c r="LLP60" s="543"/>
      <c r="LLQ60" s="543"/>
      <c r="LLR60" s="543"/>
      <c r="LLS60" s="543"/>
      <c r="LLT60" s="543"/>
      <c r="LLU60" s="543"/>
      <c r="LLV60" s="543"/>
      <c r="LLW60" s="543"/>
      <c r="LLX60" s="543"/>
      <c r="LLY60" s="543"/>
      <c r="LLZ60" s="543"/>
      <c r="LMA60" s="543"/>
      <c r="LMB60" s="543"/>
      <c r="LMC60" s="543"/>
      <c r="LMD60" s="543"/>
      <c r="LME60" s="543"/>
      <c r="LMF60" s="543"/>
      <c r="LMG60" s="543"/>
      <c r="LMH60" s="543"/>
      <c r="LMI60" s="543"/>
      <c r="LMJ60" s="543"/>
      <c r="LMK60" s="543"/>
      <c r="LML60" s="543"/>
      <c r="LMM60" s="543"/>
      <c r="LMN60" s="543"/>
      <c r="LMO60" s="543"/>
      <c r="LMP60" s="543"/>
      <c r="LMQ60" s="543"/>
      <c r="LMR60" s="543"/>
      <c r="LMS60" s="543"/>
      <c r="LMT60" s="543"/>
      <c r="LMU60" s="543"/>
      <c r="LMV60" s="543"/>
      <c r="LMW60" s="543"/>
      <c r="LMX60" s="543"/>
      <c r="LMY60" s="543"/>
      <c r="LMZ60" s="543"/>
      <c r="LNA60" s="543"/>
      <c r="LNB60" s="543"/>
      <c r="LNC60" s="543"/>
      <c r="LND60" s="543"/>
      <c r="LNE60" s="543"/>
      <c r="LNF60" s="543"/>
      <c r="LNG60" s="543"/>
      <c r="LNH60" s="543"/>
      <c r="LNI60" s="543"/>
      <c r="LNJ60" s="543"/>
      <c r="LNK60" s="543"/>
      <c r="LNL60" s="543"/>
      <c r="LNM60" s="543"/>
      <c r="LNN60" s="543"/>
      <c r="LNO60" s="543"/>
      <c r="LNP60" s="543"/>
      <c r="LNQ60" s="543"/>
      <c r="LNR60" s="543"/>
      <c r="LNS60" s="543"/>
      <c r="LNT60" s="543"/>
      <c r="LNU60" s="543"/>
      <c r="LNV60" s="543"/>
      <c r="LNW60" s="543"/>
      <c r="LNX60" s="543"/>
      <c r="LNY60" s="543"/>
      <c r="LNZ60" s="543"/>
      <c r="LOA60" s="543"/>
      <c r="LOB60" s="543"/>
      <c r="LOC60" s="543"/>
      <c r="LOD60" s="543"/>
      <c r="LOE60" s="543"/>
      <c r="LOF60" s="543"/>
      <c r="LOG60" s="543"/>
      <c r="LOH60" s="543"/>
      <c r="LOI60" s="543"/>
      <c r="LOJ60" s="543"/>
      <c r="LOK60" s="543"/>
      <c r="LOL60" s="543"/>
      <c r="LOM60" s="543"/>
      <c r="LON60" s="543"/>
      <c r="LOO60" s="543"/>
      <c r="LOP60" s="543"/>
      <c r="LOQ60" s="543"/>
      <c r="LOR60" s="543"/>
      <c r="LOS60" s="543"/>
      <c r="LOT60" s="543"/>
      <c r="LOU60" s="543"/>
      <c r="LOV60" s="543"/>
      <c r="LOW60" s="543"/>
      <c r="LOX60" s="543"/>
      <c r="LOY60" s="543"/>
      <c r="LOZ60" s="543"/>
      <c r="LPA60" s="543"/>
      <c r="LPB60" s="543"/>
      <c r="LPC60" s="543"/>
      <c r="LPD60" s="543"/>
      <c r="LPE60" s="543"/>
      <c r="LPF60" s="543"/>
      <c r="LPG60" s="543"/>
      <c r="LPH60" s="543"/>
      <c r="LPI60" s="543"/>
      <c r="LPJ60" s="543"/>
      <c r="LPK60" s="543"/>
      <c r="LPL60" s="543"/>
      <c r="LPM60" s="543"/>
      <c r="LPN60" s="543"/>
      <c r="LPO60" s="543"/>
      <c r="LPP60" s="543"/>
      <c r="LPQ60" s="543"/>
      <c r="LPR60" s="543"/>
      <c r="LPS60" s="543"/>
      <c r="LPT60" s="543"/>
      <c r="LPU60" s="543"/>
      <c r="LPV60" s="543"/>
      <c r="LPW60" s="543"/>
      <c r="LPX60" s="543"/>
      <c r="LPY60" s="543"/>
      <c r="LPZ60" s="543"/>
      <c r="LQA60" s="543"/>
      <c r="LQB60" s="543"/>
      <c r="LQC60" s="543"/>
      <c r="LQD60" s="543"/>
      <c r="LQE60" s="543"/>
      <c r="LQF60" s="543"/>
      <c r="LQG60" s="543"/>
      <c r="LQH60" s="543"/>
      <c r="LQI60" s="543"/>
      <c r="LQJ60" s="543"/>
      <c r="LQK60" s="543"/>
      <c r="LQL60" s="543"/>
      <c r="LQM60" s="543"/>
      <c r="LQN60" s="543"/>
      <c r="LQO60" s="543"/>
      <c r="LQP60" s="543"/>
      <c r="LQQ60" s="543"/>
      <c r="LQR60" s="543"/>
      <c r="LQS60" s="543"/>
      <c r="LQT60" s="543"/>
      <c r="LQU60" s="543"/>
      <c r="LQV60" s="543"/>
      <c r="LQW60" s="543"/>
      <c r="LQX60" s="543"/>
      <c r="LQY60" s="543"/>
      <c r="LQZ60" s="543"/>
      <c r="LRA60" s="543"/>
      <c r="LRB60" s="543"/>
      <c r="LRC60" s="543"/>
      <c r="LRD60" s="543"/>
      <c r="LRE60" s="543"/>
      <c r="LRF60" s="543"/>
      <c r="LRG60" s="543"/>
      <c r="LRH60" s="543"/>
      <c r="LRI60" s="543"/>
      <c r="LRJ60" s="543"/>
      <c r="LRK60" s="543"/>
      <c r="LRL60" s="543"/>
      <c r="LRM60" s="543"/>
      <c r="LRN60" s="543"/>
      <c r="LRO60" s="543"/>
      <c r="LRP60" s="543"/>
      <c r="LRQ60" s="543"/>
      <c r="LRR60" s="543"/>
      <c r="LRS60" s="543"/>
      <c r="LRT60" s="543"/>
      <c r="LRU60" s="543"/>
      <c r="LRV60" s="543"/>
      <c r="LRW60" s="543"/>
      <c r="LRX60" s="543"/>
      <c r="LRY60" s="543"/>
      <c r="LRZ60" s="543"/>
      <c r="LSA60" s="543"/>
      <c r="LSB60" s="543"/>
      <c r="LSC60" s="543"/>
      <c r="LSD60" s="543"/>
      <c r="LSE60" s="543"/>
      <c r="LSF60" s="543"/>
      <c r="LSG60" s="543"/>
      <c r="LSH60" s="543"/>
      <c r="LSI60" s="543"/>
      <c r="LSJ60" s="543"/>
      <c r="LSK60" s="543"/>
      <c r="LSL60" s="543"/>
      <c r="LSM60" s="543"/>
      <c r="LSN60" s="543"/>
      <c r="LSO60" s="543"/>
      <c r="LSP60" s="543"/>
      <c r="LSQ60" s="543"/>
      <c r="LSR60" s="543"/>
      <c r="LSS60" s="543"/>
      <c r="LST60" s="543"/>
      <c r="LSU60" s="543"/>
      <c r="LSV60" s="543"/>
      <c r="LSW60" s="543"/>
      <c r="LSX60" s="543"/>
      <c r="LSY60" s="543"/>
      <c r="LSZ60" s="543"/>
      <c r="LTA60" s="543"/>
      <c r="LTB60" s="543"/>
      <c r="LTC60" s="543"/>
      <c r="LTD60" s="543"/>
      <c r="LTE60" s="543"/>
      <c r="LTF60" s="543"/>
      <c r="LTG60" s="543"/>
      <c r="LTH60" s="543"/>
      <c r="LTI60" s="543"/>
      <c r="LTJ60" s="543"/>
      <c r="LTK60" s="543"/>
      <c r="LTL60" s="543"/>
      <c r="LTM60" s="543"/>
      <c r="LTN60" s="543"/>
      <c r="LTO60" s="543"/>
      <c r="LTP60" s="543"/>
      <c r="LTQ60" s="543"/>
      <c r="LTR60" s="543"/>
      <c r="LTS60" s="543"/>
      <c r="LTT60" s="543"/>
      <c r="LTU60" s="543"/>
      <c r="LTV60" s="543"/>
      <c r="LTW60" s="543"/>
      <c r="LTX60" s="543"/>
      <c r="LTY60" s="543"/>
      <c r="LTZ60" s="543"/>
      <c r="LUA60" s="543"/>
      <c r="LUB60" s="543"/>
      <c r="LUC60" s="543"/>
      <c r="LUD60" s="543"/>
      <c r="LUE60" s="543"/>
      <c r="LUF60" s="543"/>
      <c r="LUG60" s="543"/>
      <c r="LUH60" s="543"/>
      <c r="LUI60" s="543"/>
      <c r="LUJ60" s="543"/>
      <c r="LUK60" s="543"/>
      <c r="LUL60" s="543"/>
      <c r="LUM60" s="543"/>
      <c r="LUN60" s="543"/>
      <c r="LUO60" s="543"/>
      <c r="LUP60" s="543"/>
      <c r="LUQ60" s="543"/>
      <c r="LUR60" s="543"/>
      <c r="LUS60" s="543"/>
      <c r="LUT60" s="543"/>
      <c r="LUU60" s="543"/>
      <c r="LUV60" s="543"/>
      <c r="LUW60" s="543"/>
      <c r="LUX60" s="543"/>
      <c r="LUY60" s="543"/>
      <c r="LUZ60" s="543"/>
      <c r="LVA60" s="543"/>
      <c r="LVB60" s="543"/>
      <c r="LVC60" s="543"/>
      <c r="LVD60" s="543"/>
      <c r="LVE60" s="543"/>
      <c r="LVF60" s="543"/>
      <c r="LVG60" s="543"/>
      <c r="LVH60" s="543"/>
      <c r="LVI60" s="543"/>
      <c r="LVJ60" s="543"/>
      <c r="LVK60" s="543"/>
      <c r="LVL60" s="543"/>
      <c r="LVM60" s="543"/>
      <c r="LVN60" s="543"/>
      <c r="LVO60" s="543"/>
      <c r="LVP60" s="543"/>
      <c r="LVQ60" s="543"/>
      <c r="LVR60" s="543"/>
      <c r="LVS60" s="543"/>
      <c r="LVT60" s="543"/>
      <c r="LVU60" s="543"/>
      <c r="LVV60" s="543"/>
      <c r="LVW60" s="543"/>
      <c r="LVX60" s="543"/>
      <c r="LVY60" s="543"/>
      <c r="LVZ60" s="543"/>
      <c r="LWA60" s="543"/>
      <c r="LWB60" s="543"/>
      <c r="LWC60" s="543"/>
      <c r="LWD60" s="543"/>
      <c r="LWE60" s="543"/>
      <c r="LWF60" s="543"/>
      <c r="LWG60" s="543"/>
      <c r="LWH60" s="543"/>
      <c r="LWI60" s="543"/>
      <c r="LWJ60" s="543"/>
      <c r="LWK60" s="543"/>
      <c r="LWL60" s="543"/>
      <c r="LWM60" s="543"/>
      <c r="LWN60" s="543"/>
      <c r="LWO60" s="543"/>
      <c r="LWP60" s="543"/>
      <c r="LWQ60" s="543"/>
      <c r="LWR60" s="543"/>
      <c r="LWS60" s="543"/>
      <c r="LWT60" s="543"/>
      <c r="LWU60" s="543"/>
      <c r="LWV60" s="543"/>
      <c r="LWW60" s="543"/>
      <c r="LWX60" s="543"/>
      <c r="LWY60" s="543"/>
      <c r="LWZ60" s="543"/>
      <c r="LXA60" s="543"/>
      <c r="LXB60" s="543"/>
      <c r="LXC60" s="543"/>
      <c r="LXD60" s="543"/>
      <c r="LXE60" s="543"/>
      <c r="LXF60" s="543"/>
      <c r="LXG60" s="543"/>
      <c r="LXH60" s="543"/>
      <c r="LXI60" s="543"/>
      <c r="LXJ60" s="543"/>
      <c r="LXK60" s="543"/>
      <c r="LXL60" s="543"/>
      <c r="LXM60" s="543"/>
      <c r="LXN60" s="543"/>
      <c r="LXO60" s="543"/>
      <c r="LXP60" s="543"/>
      <c r="LXQ60" s="543"/>
      <c r="LXR60" s="543"/>
      <c r="LXS60" s="543"/>
      <c r="LXT60" s="543"/>
      <c r="LXU60" s="543"/>
      <c r="LXV60" s="543"/>
      <c r="LXW60" s="543"/>
      <c r="LXX60" s="543"/>
      <c r="LXY60" s="543"/>
      <c r="LXZ60" s="543"/>
      <c r="LYA60" s="543"/>
      <c r="LYB60" s="543"/>
      <c r="LYC60" s="543"/>
      <c r="LYD60" s="543"/>
      <c r="LYE60" s="543"/>
      <c r="LYF60" s="543"/>
      <c r="LYG60" s="543"/>
      <c r="LYH60" s="543"/>
      <c r="LYI60" s="543"/>
      <c r="LYJ60" s="543"/>
      <c r="LYK60" s="543"/>
      <c r="LYL60" s="543"/>
      <c r="LYM60" s="543"/>
      <c r="LYN60" s="543"/>
      <c r="LYO60" s="543"/>
      <c r="LYP60" s="543"/>
      <c r="LYQ60" s="543"/>
      <c r="LYR60" s="543"/>
      <c r="LYS60" s="543"/>
      <c r="LYT60" s="543"/>
      <c r="LYU60" s="543"/>
      <c r="LYV60" s="543"/>
      <c r="LYW60" s="543"/>
      <c r="LYX60" s="543"/>
      <c r="LYY60" s="543"/>
      <c r="LYZ60" s="543"/>
      <c r="LZA60" s="543"/>
      <c r="LZB60" s="543"/>
      <c r="LZC60" s="543"/>
      <c r="LZD60" s="543"/>
      <c r="LZE60" s="543"/>
      <c r="LZF60" s="543"/>
      <c r="LZG60" s="543"/>
      <c r="LZH60" s="543"/>
      <c r="LZI60" s="543"/>
      <c r="LZJ60" s="543"/>
      <c r="LZK60" s="543"/>
      <c r="LZL60" s="543"/>
      <c r="LZM60" s="543"/>
      <c r="LZN60" s="543"/>
      <c r="LZO60" s="543"/>
      <c r="LZP60" s="543"/>
      <c r="LZQ60" s="543"/>
      <c r="LZR60" s="543"/>
      <c r="LZS60" s="543"/>
      <c r="LZT60" s="543"/>
      <c r="LZU60" s="543"/>
      <c r="LZV60" s="543"/>
      <c r="LZW60" s="543"/>
      <c r="LZX60" s="543"/>
      <c r="LZY60" s="543"/>
      <c r="LZZ60" s="543"/>
      <c r="MAA60" s="543"/>
      <c r="MAB60" s="543"/>
      <c r="MAC60" s="543"/>
      <c r="MAD60" s="543"/>
      <c r="MAE60" s="543"/>
      <c r="MAF60" s="543"/>
      <c r="MAG60" s="543"/>
      <c r="MAH60" s="543"/>
      <c r="MAI60" s="543"/>
      <c r="MAJ60" s="543"/>
      <c r="MAK60" s="543"/>
      <c r="MAL60" s="543"/>
      <c r="MAM60" s="543"/>
      <c r="MAN60" s="543"/>
      <c r="MAO60" s="543"/>
      <c r="MAP60" s="543"/>
      <c r="MAQ60" s="543"/>
      <c r="MAR60" s="543"/>
      <c r="MAS60" s="543"/>
      <c r="MAT60" s="543"/>
      <c r="MAU60" s="543"/>
      <c r="MAV60" s="543"/>
      <c r="MAW60" s="543"/>
      <c r="MAX60" s="543"/>
      <c r="MAY60" s="543"/>
      <c r="MAZ60" s="543"/>
      <c r="MBA60" s="543"/>
      <c r="MBB60" s="543"/>
      <c r="MBC60" s="543"/>
      <c r="MBD60" s="543"/>
      <c r="MBE60" s="543"/>
      <c r="MBF60" s="543"/>
      <c r="MBG60" s="543"/>
      <c r="MBH60" s="543"/>
      <c r="MBI60" s="543"/>
      <c r="MBJ60" s="543"/>
      <c r="MBK60" s="543"/>
      <c r="MBL60" s="543"/>
      <c r="MBM60" s="543"/>
      <c r="MBN60" s="543"/>
      <c r="MBO60" s="543"/>
      <c r="MBP60" s="543"/>
      <c r="MBQ60" s="543"/>
      <c r="MBR60" s="543"/>
      <c r="MBS60" s="543"/>
      <c r="MBT60" s="543"/>
      <c r="MBU60" s="543"/>
      <c r="MBV60" s="543"/>
      <c r="MBW60" s="543"/>
      <c r="MBX60" s="543"/>
      <c r="MBY60" s="543"/>
      <c r="MBZ60" s="543"/>
      <c r="MCA60" s="543"/>
      <c r="MCB60" s="543"/>
      <c r="MCC60" s="543"/>
      <c r="MCD60" s="543"/>
      <c r="MCE60" s="543"/>
      <c r="MCF60" s="543"/>
      <c r="MCG60" s="543"/>
      <c r="MCH60" s="543"/>
      <c r="MCI60" s="543"/>
      <c r="MCJ60" s="543"/>
      <c r="MCK60" s="543"/>
      <c r="MCL60" s="543"/>
      <c r="MCM60" s="543"/>
      <c r="MCN60" s="543"/>
      <c r="MCO60" s="543"/>
      <c r="MCP60" s="543"/>
      <c r="MCQ60" s="543"/>
      <c r="MCR60" s="543"/>
      <c r="MCS60" s="543"/>
      <c r="MCT60" s="543"/>
      <c r="MCU60" s="543"/>
      <c r="MCV60" s="543"/>
      <c r="MCW60" s="543"/>
      <c r="MCX60" s="543"/>
      <c r="MCY60" s="543"/>
      <c r="MCZ60" s="543"/>
      <c r="MDA60" s="543"/>
      <c r="MDB60" s="543"/>
      <c r="MDC60" s="543"/>
      <c r="MDD60" s="543"/>
      <c r="MDE60" s="543"/>
      <c r="MDF60" s="543"/>
      <c r="MDG60" s="543"/>
      <c r="MDH60" s="543"/>
      <c r="MDI60" s="543"/>
      <c r="MDJ60" s="543"/>
      <c r="MDK60" s="543"/>
      <c r="MDL60" s="543"/>
      <c r="MDM60" s="543"/>
      <c r="MDN60" s="543"/>
      <c r="MDO60" s="543"/>
      <c r="MDP60" s="543"/>
      <c r="MDQ60" s="543"/>
      <c r="MDR60" s="543"/>
      <c r="MDS60" s="543"/>
      <c r="MDT60" s="543"/>
      <c r="MDU60" s="543"/>
      <c r="MDV60" s="543"/>
      <c r="MDW60" s="543"/>
      <c r="MDX60" s="543"/>
      <c r="MDY60" s="543"/>
      <c r="MDZ60" s="543"/>
      <c r="MEA60" s="543"/>
      <c r="MEB60" s="543"/>
      <c r="MEC60" s="543"/>
      <c r="MED60" s="543"/>
      <c r="MEE60" s="543"/>
      <c r="MEF60" s="543"/>
      <c r="MEG60" s="543"/>
      <c r="MEH60" s="543"/>
      <c r="MEI60" s="543"/>
      <c r="MEJ60" s="543"/>
      <c r="MEK60" s="543"/>
      <c r="MEL60" s="543"/>
      <c r="MEM60" s="543"/>
      <c r="MEN60" s="543"/>
      <c r="MEO60" s="543"/>
      <c r="MEP60" s="543"/>
      <c r="MEQ60" s="543"/>
      <c r="MER60" s="543"/>
      <c r="MES60" s="543"/>
      <c r="MET60" s="543"/>
      <c r="MEU60" s="543"/>
      <c r="MEV60" s="543"/>
      <c r="MEW60" s="543"/>
      <c r="MEX60" s="543"/>
      <c r="MEY60" s="543"/>
      <c r="MEZ60" s="543"/>
      <c r="MFA60" s="543"/>
      <c r="MFB60" s="543"/>
      <c r="MFC60" s="543"/>
      <c r="MFD60" s="543"/>
      <c r="MFE60" s="543"/>
      <c r="MFF60" s="543"/>
      <c r="MFG60" s="543"/>
      <c r="MFH60" s="543"/>
      <c r="MFI60" s="543"/>
      <c r="MFJ60" s="543"/>
      <c r="MFK60" s="543"/>
      <c r="MFL60" s="543"/>
      <c r="MFM60" s="543"/>
      <c r="MFN60" s="543"/>
      <c r="MFO60" s="543"/>
      <c r="MFP60" s="543"/>
      <c r="MFQ60" s="543"/>
      <c r="MFR60" s="543"/>
      <c r="MFS60" s="543"/>
      <c r="MFT60" s="543"/>
      <c r="MFU60" s="543"/>
      <c r="MFV60" s="543"/>
      <c r="MFW60" s="543"/>
      <c r="MFX60" s="543"/>
      <c r="MFY60" s="543"/>
      <c r="MFZ60" s="543"/>
      <c r="MGA60" s="543"/>
      <c r="MGB60" s="543"/>
      <c r="MGC60" s="543"/>
      <c r="MGD60" s="543"/>
      <c r="MGE60" s="543"/>
      <c r="MGF60" s="543"/>
      <c r="MGG60" s="543"/>
      <c r="MGH60" s="543"/>
      <c r="MGI60" s="543"/>
      <c r="MGJ60" s="543"/>
      <c r="MGK60" s="543"/>
      <c r="MGL60" s="543"/>
      <c r="MGM60" s="543"/>
      <c r="MGN60" s="543"/>
      <c r="MGO60" s="543"/>
      <c r="MGP60" s="543"/>
      <c r="MGQ60" s="543"/>
      <c r="MGR60" s="543"/>
      <c r="MGS60" s="543"/>
      <c r="MGT60" s="543"/>
      <c r="MGU60" s="543"/>
      <c r="MGV60" s="543"/>
      <c r="MGW60" s="543"/>
      <c r="MGX60" s="543"/>
      <c r="MGY60" s="543"/>
      <c r="MGZ60" s="543"/>
      <c r="MHA60" s="543"/>
      <c r="MHB60" s="543"/>
      <c r="MHC60" s="543"/>
      <c r="MHD60" s="543"/>
      <c r="MHE60" s="543"/>
      <c r="MHF60" s="543"/>
      <c r="MHG60" s="543"/>
      <c r="MHH60" s="543"/>
      <c r="MHI60" s="543"/>
      <c r="MHJ60" s="543"/>
      <c r="MHK60" s="543"/>
      <c r="MHL60" s="543"/>
      <c r="MHM60" s="543"/>
      <c r="MHN60" s="543"/>
      <c r="MHO60" s="543"/>
      <c r="MHP60" s="543"/>
      <c r="MHQ60" s="543"/>
      <c r="MHR60" s="543"/>
      <c r="MHS60" s="543"/>
      <c r="MHT60" s="543"/>
      <c r="MHU60" s="543"/>
      <c r="MHV60" s="543"/>
      <c r="MHW60" s="543"/>
      <c r="MHX60" s="543"/>
      <c r="MHY60" s="543"/>
      <c r="MHZ60" s="543"/>
      <c r="MIA60" s="543"/>
      <c r="MIB60" s="543"/>
      <c r="MIC60" s="543"/>
      <c r="MID60" s="543"/>
      <c r="MIE60" s="543"/>
      <c r="MIF60" s="543"/>
      <c r="MIG60" s="543"/>
      <c r="MIH60" s="543"/>
      <c r="MII60" s="543"/>
      <c r="MIJ60" s="543"/>
      <c r="MIK60" s="543"/>
      <c r="MIL60" s="543"/>
      <c r="MIM60" s="543"/>
      <c r="MIN60" s="543"/>
      <c r="MIO60" s="543"/>
      <c r="MIP60" s="543"/>
      <c r="MIQ60" s="543"/>
      <c r="MIR60" s="543"/>
      <c r="MIS60" s="543"/>
      <c r="MIT60" s="543"/>
      <c r="MIU60" s="543"/>
      <c r="MIV60" s="543"/>
      <c r="MIW60" s="543"/>
      <c r="MIX60" s="543"/>
      <c r="MIY60" s="543"/>
      <c r="MIZ60" s="543"/>
      <c r="MJA60" s="543"/>
      <c r="MJB60" s="543"/>
      <c r="MJC60" s="543"/>
      <c r="MJD60" s="543"/>
      <c r="MJE60" s="543"/>
      <c r="MJF60" s="543"/>
      <c r="MJG60" s="543"/>
      <c r="MJH60" s="543"/>
      <c r="MJI60" s="543"/>
      <c r="MJJ60" s="543"/>
      <c r="MJK60" s="543"/>
      <c r="MJL60" s="543"/>
      <c r="MJM60" s="543"/>
      <c r="MJN60" s="543"/>
      <c r="MJO60" s="543"/>
      <c r="MJP60" s="543"/>
      <c r="MJQ60" s="543"/>
      <c r="MJR60" s="543"/>
      <c r="MJS60" s="543"/>
      <c r="MJT60" s="543"/>
      <c r="MJU60" s="543"/>
      <c r="MJV60" s="543"/>
      <c r="MJW60" s="543"/>
      <c r="MJX60" s="543"/>
      <c r="MJY60" s="543"/>
      <c r="MJZ60" s="543"/>
      <c r="MKA60" s="543"/>
      <c r="MKB60" s="543"/>
      <c r="MKC60" s="543"/>
      <c r="MKD60" s="543"/>
      <c r="MKE60" s="543"/>
      <c r="MKF60" s="543"/>
      <c r="MKG60" s="543"/>
      <c r="MKH60" s="543"/>
      <c r="MKI60" s="543"/>
      <c r="MKJ60" s="543"/>
      <c r="MKK60" s="543"/>
      <c r="MKL60" s="543"/>
      <c r="MKM60" s="543"/>
      <c r="MKN60" s="543"/>
      <c r="MKO60" s="543"/>
      <c r="MKP60" s="543"/>
      <c r="MKQ60" s="543"/>
      <c r="MKR60" s="543"/>
      <c r="MKS60" s="543"/>
      <c r="MKT60" s="543"/>
      <c r="MKU60" s="543"/>
      <c r="MKV60" s="543"/>
      <c r="MKW60" s="543"/>
      <c r="MKX60" s="543"/>
      <c r="MKY60" s="543"/>
      <c r="MKZ60" s="543"/>
      <c r="MLA60" s="543"/>
      <c r="MLB60" s="543"/>
      <c r="MLC60" s="543"/>
      <c r="MLD60" s="543"/>
      <c r="MLE60" s="543"/>
      <c r="MLF60" s="543"/>
      <c r="MLG60" s="543"/>
      <c r="MLH60" s="543"/>
      <c r="MLI60" s="543"/>
      <c r="MLJ60" s="543"/>
      <c r="MLK60" s="543"/>
      <c r="MLL60" s="543"/>
      <c r="MLM60" s="543"/>
      <c r="MLN60" s="543"/>
      <c r="MLO60" s="543"/>
      <c r="MLP60" s="543"/>
      <c r="MLQ60" s="543"/>
      <c r="MLR60" s="543"/>
      <c r="MLS60" s="543"/>
      <c r="MLT60" s="543"/>
      <c r="MLU60" s="543"/>
      <c r="MLV60" s="543"/>
      <c r="MLW60" s="543"/>
      <c r="MLX60" s="543"/>
      <c r="MLY60" s="543"/>
      <c r="MLZ60" s="543"/>
      <c r="MMA60" s="543"/>
      <c r="MMB60" s="543"/>
      <c r="MMC60" s="543"/>
      <c r="MMD60" s="543"/>
      <c r="MME60" s="543"/>
      <c r="MMF60" s="543"/>
      <c r="MMG60" s="543"/>
      <c r="MMH60" s="543"/>
      <c r="MMI60" s="543"/>
      <c r="MMJ60" s="543"/>
      <c r="MMK60" s="543"/>
      <c r="MML60" s="543"/>
      <c r="MMM60" s="543"/>
      <c r="MMN60" s="543"/>
      <c r="MMO60" s="543"/>
      <c r="MMP60" s="543"/>
      <c r="MMQ60" s="543"/>
      <c r="MMR60" s="543"/>
      <c r="MMS60" s="543"/>
      <c r="MMT60" s="543"/>
      <c r="MMU60" s="543"/>
      <c r="MMV60" s="543"/>
      <c r="MMW60" s="543"/>
      <c r="MMX60" s="543"/>
      <c r="MMY60" s="543"/>
      <c r="MMZ60" s="543"/>
      <c r="MNA60" s="543"/>
      <c r="MNB60" s="543"/>
      <c r="MNC60" s="543"/>
      <c r="MND60" s="543"/>
      <c r="MNE60" s="543"/>
      <c r="MNF60" s="543"/>
      <c r="MNG60" s="543"/>
      <c r="MNH60" s="543"/>
      <c r="MNI60" s="543"/>
      <c r="MNJ60" s="543"/>
      <c r="MNK60" s="543"/>
      <c r="MNL60" s="543"/>
      <c r="MNM60" s="543"/>
      <c r="MNN60" s="543"/>
      <c r="MNO60" s="543"/>
      <c r="MNP60" s="543"/>
      <c r="MNQ60" s="543"/>
      <c r="MNR60" s="543"/>
      <c r="MNS60" s="543"/>
      <c r="MNT60" s="543"/>
      <c r="MNU60" s="543"/>
      <c r="MNV60" s="543"/>
      <c r="MNW60" s="543"/>
      <c r="MNX60" s="543"/>
      <c r="MNY60" s="543"/>
      <c r="MNZ60" s="543"/>
      <c r="MOA60" s="543"/>
      <c r="MOB60" s="543"/>
      <c r="MOC60" s="543"/>
      <c r="MOD60" s="543"/>
      <c r="MOE60" s="543"/>
      <c r="MOF60" s="543"/>
      <c r="MOG60" s="543"/>
      <c r="MOH60" s="543"/>
      <c r="MOI60" s="543"/>
      <c r="MOJ60" s="543"/>
      <c r="MOK60" s="543"/>
      <c r="MOL60" s="543"/>
      <c r="MOM60" s="543"/>
      <c r="MON60" s="543"/>
      <c r="MOO60" s="543"/>
      <c r="MOP60" s="543"/>
      <c r="MOQ60" s="543"/>
      <c r="MOR60" s="543"/>
      <c r="MOS60" s="543"/>
      <c r="MOT60" s="543"/>
      <c r="MOU60" s="543"/>
      <c r="MOV60" s="543"/>
      <c r="MOW60" s="543"/>
      <c r="MOX60" s="543"/>
      <c r="MOY60" s="543"/>
      <c r="MOZ60" s="543"/>
      <c r="MPA60" s="543"/>
      <c r="MPB60" s="543"/>
      <c r="MPC60" s="543"/>
      <c r="MPD60" s="543"/>
      <c r="MPE60" s="543"/>
      <c r="MPF60" s="543"/>
      <c r="MPG60" s="543"/>
      <c r="MPH60" s="543"/>
      <c r="MPI60" s="543"/>
      <c r="MPJ60" s="543"/>
      <c r="MPK60" s="543"/>
      <c r="MPL60" s="543"/>
      <c r="MPM60" s="543"/>
      <c r="MPN60" s="543"/>
      <c r="MPO60" s="543"/>
      <c r="MPP60" s="543"/>
      <c r="MPQ60" s="543"/>
      <c r="MPR60" s="543"/>
      <c r="MPS60" s="543"/>
      <c r="MPT60" s="543"/>
      <c r="MPU60" s="543"/>
      <c r="MPV60" s="543"/>
      <c r="MPW60" s="543"/>
      <c r="MPX60" s="543"/>
      <c r="MPY60" s="543"/>
      <c r="MPZ60" s="543"/>
      <c r="MQA60" s="543"/>
      <c r="MQB60" s="543"/>
      <c r="MQC60" s="543"/>
      <c r="MQD60" s="543"/>
      <c r="MQE60" s="543"/>
      <c r="MQF60" s="543"/>
      <c r="MQG60" s="543"/>
      <c r="MQH60" s="543"/>
      <c r="MQI60" s="543"/>
      <c r="MQJ60" s="543"/>
      <c r="MQK60" s="543"/>
      <c r="MQL60" s="543"/>
      <c r="MQM60" s="543"/>
      <c r="MQN60" s="543"/>
      <c r="MQO60" s="543"/>
      <c r="MQP60" s="543"/>
      <c r="MQQ60" s="543"/>
      <c r="MQR60" s="543"/>
      <c r="MQS60" s="543"/>
      <c r="MQT60" s="543"/>
      <c r="MQU60" s="543"/>
      <c r="MQV60" s="543"/>
      <c r="MQW60" s="543"/>
      <c r="MQX60" s="543"/>
      <c r="MQY60" s="543"/>
      <c r="MQZ60" s="543"/>
      <c r="MRA60" s="543"/>
      <c r="MRB60" s="543"/>
      <c r="MRC60" s="543"/>
      <c r="MRD60" s="543"/>
      <c r="MRE60" s="543"/>
      <c r="MRF60" s="543"/>
      <c r="MRG60" s="543"/>
      <c r="MRH60" s="543"/>
      <c r="MRI60" s="543"/>
      <c r="MRJ60" s="543"/>
      <c r="MRK60" s="543"/>
      <c r="MRL60" s="543"/>
      <c r="MRM60" s="543"/>
      <c r="MRN60" s="543"/>
      <c r="MRO60" s="543"/>
      <c r="MRP60" s="543"/>
      <c r="MRQ60" s="543"/>
      <c r="MRR60" s="543"/>
      <c r="MRS60" s="543"/>
      <c r="MRT60" s="543"/>
      <c r="MRU60" s="543"/>
      <c r="MRV60" s="543"/>
      <c r="MRW60" s="543"/>
      <c r="MRX60" s="543"/>
      <c r="MRY60" s="543"/>
      <c r="MRZ60" s="543"/>
      <c r="MSA60" s="543"/>
      <c r="MSB60" s="543"/>
      <c r="MSC60" s="543"/>
      <c r="MSD60" s="543"/>
      <c r="MSE60" s="543"/>
      <c r="MSF60" s="543"/>
      <c r="MSG60" s="543"/>
      <c r="MSH60" s="543"/>
      <c r="MSI60" s="543"/>
      <c r="MSJ60" s="543"/>
      <c r="MSK60" s="543"/>
      <c r="MSL60" s="543"/>
      <c r="MSM60" s="543"/>
      <c r="MSN60" s="543"/>
      <c r="MSO60" s="543"/>
      <c r="MSP60" s="543"/>
      <c r="MSQ60" s="543"/>
      <c r="MSR60" s="543"/>
      <c r="MSS60" s="543"/>
      <c r="MST60" s="543"/>
      <c r="MSU60" s="543"/>
      <c r="MSV60" s="543"/>
      <c r="MSW60" s="543"/>
      <c r="MSX60" s="543"/>
      <c r="MSY60" s="543"/>
      <c r="MSZ60" s="543"/>
      <c r="MTA60" s="543"/>
      <c r="MTB60" s="543"/>
      <c r="MTC60" s="543"/>
      <c r="MTD60" s="543"/>
      <c r="MTE60" s="543"/>
      <c r="MTF60" s="543"/>
      <c r="MTG60" s="543"/>
      <c r="MTH60" s="543"/>
      <c r="MTI60" s="543"/>
      <c r="MTJ60" s="543"/>
      <c r="MTK60" s="543"/>
      <c r="MTL60" s="543"/>
      <c r="MTM60" s="543"/>
      <c r="MTN60" s="543"/>
      <c r="MTO60" s="543"/>
      <c r="MTP60" s="543"/>
      <c r="MTQ60" s="543"/>
      <c r="MTR60" s="543"/>
      <c r="MTS60" s="543"/>
      <c r="MTT60" s="543"/>
      <c r="MTU60" s="543"/>
      <c r="MTV60" s="543"/>
      <c r="MTW60" s="543"/>
      <c r="MTX60" s="543"/>
      <c r="MTY60" s="543"/>
      <c r="MTZ60" s="543"/>
      <c r="MUA60" s="543"/>
      <c r="MUB60" s="543"/>
      <c r="MUC60" s="543"/>
      <c r="MUD60" s="543"/>
      <c r="MUE60" s="543"/>
      <c r="MUF60" s="543"/>
      <c r="MUG60" s="543"/>
      <c r="MUH60" s="543"/>
      <c r="MUI60" s="543"/>
      <c r="MUJ60" s="543"/>
      <c r="MUK60" s="543"/>
      <c r="MUL60" s="543"/>
      <c r="MUM60" s="543"/>
      <c r="MUN60" s="543"/>
      <c r="MUO60" s="543"/>
      <c r="MUP60" s="543"/>
      <c r="MUQ60" s="543"/>
      <c r="MUR60" s="543"/>
      <c r="MUS60" s="543"/>
      <c r="MUT60" s="543"/>
      <c r="MUU60" s="543"/>
      <c r="MUV60" s="543"/>
      <c r="MUW60" s="543"/>
      <c r="MUX60" s="543"/>
      <c r="MUY60" s="543"/>
      <c r="MUZ60" s="543"/>
      <c r="MVA60" s="543"/>
      <c r="MVB60" s="543"/>
      <c r="MVC60" s="543"/>
      <c r="MVD60" s="543"/>
      <c r="MVE60" s="543"/>
      <c r="MVF60" s="543"/>
      <c r="MVG60" s="543"/>
      <c r="MVH60" s="543"/>
      <c r="MVI60" s="543"/>
      <c r="MVJ60" s="543"/>
      <c r="MVK60" s="543"/>
      <c r="MVL60" s="543"/>
      <c r="MVM60" s="543"/>
      <c r="MVN60" s="543"/>
      <c r="MVO60" s="543"/>
      <c r="MVP60" s="543"/>
      <c r="MVQ60" s="543"/>
      <c r="MVR60" s="543"/>
      <c r="MVS60" s="543"/>
      <c r="MVT60" s="543"/>
      <c r="MVU60" s="543"/>
      <c r="MVV60" s="543"/>
      <c r="MVW60" s="543"/>
      <c r="MVX60" s="543"/>
      <c r="MVY60" s="543"/>
      <c r="MVZ60" s="543"/>
      <c r="MWA60" s="543"/>
      <c r="MWB60" s="543"/>
      <c r="MWC60" s="543"/>
      <c r="MWD60" s="543"/>
      <c r="MWE60" s="543"/>
      <c r="MWF60" s="543"/>
      <c r="MWG60" s="543"/>
      <c r="MWH60" s="543"/>
      <c r="MWI60" s="543"/>
      <c r="MWJ60" s="543"/>
      <c r="MWK60" s="543"/>
      <c r="MWL60" s="543"/>
      <c r="MWM60" s="543"/>
      <c r="MWN60" s="543"/>
      <c r="MWO60" s="543"/>
      <c r="MWP60" s="543"/>
      <c r="MWQ60" s="543"/>
      <c r="MWR60" s="543"/>
      <c r="MWS60" s="543"/>
      <c r="MWT60" s="543"/>
      <c r="MWU60" s="543"/>
      <c r="MWV60" s="543"/>
      <c r="MWW60" s="543"/>
      <c r="MWX60" s="543"/>
      <c r="MWY60" s="543"/>
      <c r="MWZ60" s="543"/>
      <c r="MXA60" s="543"/>
      <c r="MXB60" s="543"/>
      <c r="MXC60" s="543"/>
      <c r="MXD60" s="543"/>
      <c r="MXE60" s="543"/>
      <c r="MXF60" s="543"/>
      <c r="MXG60" s="543"/>
      <c r="MXH60" s="543"/>
      <c r="MXI60" s="543"/>
      <c r="MXJ60" s="543"/>
      <c r="MXK60" s="543"/>
      <c r="MXL60" s="543"/>
      <c r="MXM60" s="543"/>
      <c r="MXN60" s="543"/>
      <c r="MXO60" s="543"/>
      <c r="MXP60" s="543"/>
      <c r="MXQ60" s="543"/>
      <c r="MXR60" s="543"/>
      <c r="MXS60" s="543"/>
      <c r="MXT60" s="543"/>
      <c r="MXU60" s="543"/>
      <c r="MXV60" s="543"/>
      <c r="MXW60" s="543"/>
      <c r="MXX60" s="543"/>
      <c r="MXY60" s="543"/>
      <c r="MXZ60" s="543"/>
      <c r="MYA60" s="543"/>
      <c r="MYB60" s="543"/>
      <c r="MYC60" s="543"/>
      <c r="MYD60" s="543"/>
      <c r="MYE60" s="543"/>
      <c r="MYF60" s="543"/>
      <c r="MYG60" s="543"/>
      <c r="MYH60" s="543"/>
      <c r="MYI60" s="543"/>
      <c r="MYJ60" s="543"/>
      <c r="MYK60" s="543"/>
      <c r="MYL60" s="543"/>
      <c r="MYM60" s="543"/>
      <c r="MYN60" s="543"/>
      <c r="MYO60" s="543"/>
      <c r="MYP60" s="543"/>
      <c r="MYQ60" s="543"/>
      <c r="MYR60" s="543"/>
      <c r="MYS60" s="543"/>
      <c r="MYT60" s="543"/>
      <c r="MYU60" s="543"/>
      <c r="MYV60" s="543"/>
      <c r="MYW60" s="543"/>
      <c r="MYX60" s="543"/>
      <c r="MYY60" s="543"/>
      <c r="MYZ60" s="543"/>
      <c r="MZA60" s="543"/>
      <c r="MZB60" s="543"/>
      <c r="MZC60" s="543"/>
      <c r="MZD60" s="543"/>
      <c r="MZE60" s="543"/>
      <c r="MZF60" s="543"/>
      <c r="MZG60" s="543"/>
      <c r="MZH60" s="543"/>
      <c r="MZI60" s="543"/>
      <c r="MZJ60" s="543"/>
      <c r="MZK60" s="543"/>
      <c r="MZL60" s="543"/>
      <c r="MZM60" s="543"/>
      <c r="MZN60" s="543"/>
      <c r="MZO60" s="543"/>
      <c r="MZP60" s="543"/>
      <c r="MZQ60" s="543"/>
      <c r="MZR60" s="543"/>
      <c r="MZS60" s="543"/>
      <c r="MZT60" s="543"/>
      <c r="MZU60" s="543"/>
      <c r="MZV60" s="543"/>
      <c r="MZW60" s="543"/>
      <c r="MZX60" s="543"/>
      <c r="MZY60" s="543"/>
      <c r="MZZ60" s="543"/>
      <c r="NAA60" s="543"/>
      <c r="NAB60" s="543"/>
      <c r="NAC60" s="543"/>
      <c r="NAD60" s="543"/>
      <c r="NAE60" s="543"/>
      <c r="NAF60" s="543"/>
      <c r="NAG60" s="543"/>
      <c r="NAH60" s="543"/>
      <c r="NAI60" s="543"/>
      <c r="NAJ60" s="543"/>
      <c r="NAK60" s="543"/>
      <c r="NAL60" s="543"/>
      <c r="NAM60" s="543"/>
      <c r="NAN60" s="543"/>
      <c r="NAO60" s="543"/>
      <c r="NAP60" s="543"/>
      <c r="NAQ60" s="543"/>
      <c r="NAR60" s="543"/>
      <c r="NAS60" s="543"/>
      <c r="NAT60" s="543"/>
      <c r="NAU60" s="543"/>
      <c r="NAV60" s="543"/>
      <c r="NAW60" s="543"/>
      <c r="NAX60" s="543"/>
      <c r="NAY60" s="543"/>
      <c r="NAZ60" s="543"/>
      <c r="NBA60" s="543"/>
      <c r="NBB60" s="543"/>
      <c r="NBC60" s="543"/>
      <c r="NBD60" s="543"/>
      <c r="NBE60" s="543"/>
      <c r="NBF60" s="543"/>
      <c r="NBG60" s="543"/>
      <c r="NBH60" s="543"/>
      <c r="NBI60" s="543"/>
      <c r="NBJ60" s="543"/>
      <c r="NBK60" s="543"/>
      <c r="NBL60" s="543"/>
      <c r="NBM60" s="543"/>
      <c r="NBN60" s="543"/>
      <c r="NBO60" s="543"/>
      <c r="NBP60" s="543"/>
      <c r="NBQ60" s="543"/>
      <c r="NBR60" s="543"/>
      <c r="NBS60" s="543"/>
      <c r="NBT60" s="543"/>
      <c r="NBU60" s="543"/>
      <c r="NBV60" s="543"/>
      <c r="NBW60" s="543"/>
      <c r="NBX60" s="543"/>
      <c r="NBY60" s="543"/>
      <c r="NBZ60" s="543"/>
      <c r="NCA60" s="543"/>
      <c r="NCB60" s="543"/>
      <c r="NCC60" s="543"/>
      <c r="NCD60" s="543"/>
      <c r="NCE60" s="543"/>
      <c r="NCF60" s="543"/>
      <c r="NCG60" s="543"/>
      <c r="NCH60" s="543"/>
      <c r="NCI60" s="543"/>
      <c r="NCJ60" s="543"/>
      <c r="NCK60" s="543"/>
      <c r="NCL60" s="543"/>
      <c r="NCM60" s="543"/>
      <c r="NCN60" s="543"/>
      <c r="NCO60" s="543"/>
      <c r="NCP60" s="543"/>
      <c r="NCQ60" s="543"/>
      <c r="NCR60" s="543"/>
      <c r="NCS60" s="543"/>
      <c r="NCT60" s="543"/>
      <c r="NCU60" s="543"/>
      <c r="NCV60" s="543"/>
      <c r="NCW60" s="543"/>
      <c r="NCX60" s="543"/>
      <c r="NCY60" s="543"/>
      <c r="NCZ60" s="543"/>
      <c r="NDA60" s="543"/>
      <c r="NDB60" s="543"/>
      <c r="NDC60" s="543"/>
      <c r="NDD60" s="543"/>
      <c r="NDE60" s="543"/>
      <c r="NDF60" s="543"/>
      <c r="NDG60" s="543"/>
      <c r="NDH60" s="543"/>
      <c r="NDI60" s="543"/>
      <c r="NDJ60" s="543"/>
      <c r="NDK60" s="543"/>
      <c r="NDL60" s="543"/>
      <c r="NDM60" s="543"/>
      <c r="NDN60" s="543"/>
      <c r="NDO60" s="543"/>
      <c r="NDP60" s="543"/>
      <c r="NDQ60" s="543"/>
      <c r="NDR60" s="543"/>
      <c r="NDS60" s="543"/>
      <c r="NDT60" s="543"/>
      <c r="NDU60" s="543"/>
      <c r="NDV60" s="543"/>
      <c r="NDW60" s="543"/>
      <c r="NDX60" s="543"/>
      <c r="NDY60" s="543"/>
      <c r="NDZ60" s="543"/>
      <c r="NEA60" s="543"/>
      <c r="NEB60" s="543"/>
      <c r="NEC60" s="543"/>
      <c r="NED60" s="543"/>
      <c r="NEE60" s="543"/>
      <c r="NEF60" s="543"/>
      <c r="NEG60" s="543"/>
      <c r="NEH60" s="543"/>
      <c r="NEI60" s="543"/>
      <c r="NEJ60" s="543"/>
      <c r="NEK60" s="543"/>
      <c r="NEL60" s="543"/>
      <c r="NEM60" s="543"/>
      <c r="NEN60" s="543"/>
      <c r="NEO60" s="543"/>
      <c r="NEP60" s="543"/>
      <c r="NEQ60" s="543"/>
      <c r="NER60" s="543"/>
      <c r="NES60" s="543"/>
      <c r="NET60" s="543"/>
      <c r="NEU60" s="543"/>
      <c r="NEV60" s="543"/>
      <c r="NEW60" s="543"/>
      <c r="NEX60" s="543"/>
      <c r="NEY60" s="543"/>
      <c r="NEZ60" s="543"/>
      <c r="NFA60" s="543"/>
      <c r="NFB60" s="543"/>
      <c r="NFC60" s="543"/>
      <c r="NFD60" s="543"/>
      <c r="NFE60" s="543"/>
      <c r="NFF60" s="543"/>
      <c r="NFG60" s="543"/>
      <c r="NFH60" s="543"/>
      <c r="NFI60" s="543"/>
      <c r="NFJ60" s="543"/>
      <c r="NFK60" s="543"/>
      <c r="NFL60" s="543"/>
      <c r="NFM60" s="543"/>
      <c r="NFN60" s="543"/>
      <c r="NFO60" s="543"/>
      <c r="NFP60" s="543"/>
      <c r="NFQ60" s="543"/>
      <c r="NFR60" s="543"/>
      <c r="NFS60" s="543"/>
      <c r="NFT60" s="543"/>
      <c r="NFU60" s="543"/>
      <c r="NFV60" s="543"/>
      <c r="NFW60" s="543"/>
      <c r="NFX60" s="543"/>
      <c r="NFY60" s="543"/>
      <c r="NFZ60" s="543"/>
      <c r="NGA60" s="543"/>
      <c r="NGB60" s="543"/>
      <c r="NGC60" s="543"/>
      <c r="NGD60" s="543"/>
      <c r="NGE60" s="543"/>
      <c r="NGF60" s="543"/>
      <c r="NGG60" s="543"/>
      <c r="NGH60" s="543"/>
      <c r="NGI60" s="543"/>
      <c r="NGJ60" s="543"/>
      <c r="NGK60" s="543"/>
      <c r="NGL60" s="543"/>
      <c r="NGM60" s="543"/>
      <c r="NGN60" s="543"/>
      <c r="NGO60" s="543"/>
      <c r="NGP60" s="543"/>
      <c r="NGQ60" s="543"/>
      <c r="NGR60" s="543"/>
      <c r="NGS60" s="543"/>
      <c r="NGT60" s="543"/>
      <c r="NGU60" s="543"/>
      <c r="NGV60" s="543"/>
      <c r="NGW60" s="543"/>
      <c r="NGX60" s="543"/>
      <c r="NGY60" s="543"/>
      <c r="NGZ60" s="543"/>
      <c r="NHA60" s="543"/>
      <c r="NHB60" s="543"/>
      <c r="NHC60" s="543"/>
      <c r="NHD60" s="543"/>
      <c r="NHE60" s="543"/>
      <c r="NHF60" s="543"/>
      <c r="NHG60" s="543"/>
      <c r="NHH60" s="543"/>
      <c r="NHI60" s="543"/>
      <c r="NHJ60" s="543"/>
      <c r="NHK60" s="543"/>
      <c r="NHL60" s="543"/>
      <c r="NHM60" s="543"/>
      <c r="NHN60" s="543"/>
      <c r="NHO60" s="543"/>
      <c r="NHP60" s="543"/>
      <c r="NHQ60" s="543"/>
      <c r="NHR60" s="543"/>
      <c r="NHS60" s="543"/>
      <c r="NHT60" s="543"/>
      <c r="NHU60" s="543"/>
      <c r="NHV60" s="543"/>
      <c r="NHW60" s="543"/>
      <c r="NHX60" s="543"/>
      <c r="NHY60" s="543"/>
      <c r="NHZ60" s="543"/>
      <c r="NIA60" s="543"/>
      <c r="NIB60" s="543"/>
      <c r="NIC60" s="543"/>
      <c r="NID60" s="543"/>
      <c r="NIE60" s="543"/>
      <c r="NIF60" s="543"/>
      <c r="NIG60" s="543"/>
      <c r="NIH60" s="543"/>
      <c r="NII60" s="543"/>
      <c r="NIJ60" s="543"/>
      <c r="NIK60" s="543"/>
      <c r="NIL60" s="543"/>
      <c r="NIM60" s="543"/>
      <c r="NIN60" s="543"/>
      <c r="NIO60" s="543"/>
      <c r="NIP60" s="543"/>
      <c r="NIQ60" s="543"/>
      <c r="NIR60" s="543"/>
      <c r="NIS60" s="543"/>
      <c r="NIT60" s="543"/>
      <c r="NIU60" s="543"/>
      <c r="NIV60" s="543"/>
      <c r="NIW60" s="543"/>
      <c r="NIX60" s="543"/>
      <c r="NIY60" s="543"/>
      <c r="NIZ60" s="543"/>
      <c r="NJA60" s="543"/>
      <c r="NJB60" s="543"/>
      <c r="NJC60" s="543"/>
      <c r="NJD60" s="543"/>
      <c r="NJE60" s="543"/>
      <c r="NJF60" s="543"/>
      <c r="NJG60" s="543"/>
      <c r="NJH60" s="543"/>
      <c r="NJI60" s="543"/>
      <c r="NJJ60" s="543"/>
      <c r="NJK60" s="543"/>
      <c r="NJL60" s="543"/>
      <c r="NJM60" s="543"/>
      <c r="NJN60" s="543"/>
      <c r="NJO60" s="543"/>
      <c r="NJP60" s="543"/>
      <c r="NJQ60" s="543"/>
      <c r="NJR60" s="543"/>
      <c r="NJS60" s="543"/>
      <c r="NJT60" s="543"/>
      <c r="NJU60" s="543"/>
      <c r="NJV60" s="543"/>
      <c r="NJW60" s="543"/>
      <c r="NJX60" s="543"/>
      <c r="NJY60" s="543"/>
      <c r="NJZ60" s="543"/>
      <c r="NKA60" s="543"/>
      <c r="NKB60" s="543"/>
      <c r="NKC60" s="543"/>
      <c r="NKD60" s="543"/>
      <c r="NKE60" s="543"/>
      <c r="NKF60" s="543"/>
      <c r="NKG60" s="543"/>
      <c r="NKH60" s="543"/>
      <c r="NKI60" s="543"/>
      <c r="NKJ60" s="543"/>
      <c r="NKK60" s="543"/>
      <c r="NKL60" s="543"/>
      <c r="NKM60" s="543"/>
      <c r="NKN60" s="543"/>
      <c r="NKO60" s="543"/>
      <c r="NKP60" s="543"/>
      <c r="NKQ60" s="543"/>
      <c r="NKR60" s="543"/>
      <c r="NKS60" s="543"/>
      <c r="NKT60" s="543"/>
      <c r="NKU60" s="543"/>
      <c r="NKV60" s="543"/>
      <c r="NKW60" s="543"/>
      <c r="NKX60" s="543"/>
      <c r="NKY60" s="543"/>
      <c r="NKZ60" s="543"/>
      <c r="NLA60" s="543"/>
      <c r="NLB60" s="543"/>
      <c r="NLC60" s="543"/>
      <c r="NLD60" s="543"/>
      <c r="NLE60" s="543"/>
      <c r="NLF60" s="543"/>
      <c r="NLG60" s="543"/>
      <c r="NLH60" s="543"/>
      <c r="NLI60" s="543"/>
      <c r="NLJ60" s="543"/>
      <c r="NLK60" s="543"/>
      <c r="NLL60" s="543"/>
      <c r="NLM60" s="543"/>
      <c r="NLN60" s="543"/>
      <c r="NLO60" s="543"/>
      <c r="NLP60" s="543"/>
      <c r="NLQ60" s="543"/>
      <c r="NLR60" s="543"/>
      <c r="NLS60" s="543"/>
      <c r="NLT60" s="543"/>
      <c r="NLU60" s="543"/>
      <c r="NLV60" s="543"/>
      <c r="NLW60" s="543"/>
      <c r="NLX60" s="543"/>
      <c r="NLY60" s="543"/>
      <c r="NLZ60" s="543"/>
      <c r="NMA60" s="543"/>
      <c r="NMB60" s="543"/>
      <c r="NMC60" s="543"/>
      <c r="NMD60" s="543"/>
      <c r="NME60" s="543"/>
      <c r="NMF60" s="543"/>
      <c r="NMG60" s="543"/>
      <c r="NMH60" s="543"/>
      <c r="NMI60" s="543"/>
      <c r="NMJ60" s="543"/>
      <c r="NMK60" s="543"/>
      <c r="NML60" s="543"/>
      <c r="NMM60" s="543"/>
      <c r="NMN60" s="543"/>
      <c r="NMO60" s="543"/>
      <c r="NMP60" s="543"/>
      <c r="NMQ60" s="543"/>
      <c r="NMR60" s="543"/>
      <c r="NMS60" s="543"/>
      <c r="NMT60" s="543"/>
      <c r="NMU60" s="543"/>
      <c r="NMV60" s="543"/>
      <c r="NMW60" s="543"/>
      <c r="NMX60" s="543"/>
      <c r="NMY60" s="543"/>
      <c r="NMZ60" s="543"/>
      <c r="NNA60" s="543"/>
      <c r="NNB60" s="543"/>
      <c r="NNC60" s="543"/>
      <c r="NND60" s="543"/>
      <c r="NNE60" s="543"/>
      <c r="NNF60" s="543"/>
      <c r="NNG60" s="543"/>
      <c r="NNH60" s="543"/>
      <c r="NNI60" s="543"/>
      <c r="NNJ60" s="543"/>
      <c r="NNK60" s="543"/>
      <c r="NNL60" s="543"/>
      <c r="NNM60" s="543"/>
      <c r="NNN60" s="543"/>
      <c r="NNO60" s="543"/>
      <c r="NNP60" s="543"/>
      <c r="NNQ60" s="543"/>
      <c r="NNR60" s="543"/>
      <c r="NNS60" s="543"/>
      <c r="NNT60" s="543"/>
      <c r="NNU60" s="543"/>
      <c r="NNV60" s="543"/>
      <c r="NNW60" s="543"/>
      <c r="NNX60" s="543"/>
      <c r="NNY60" s="543"/>
      <c r="NNZ60" s="543"/>
      <c r="NOA60" s="543"/>
      <c r="NOB60" s="543"/>
      <c r="NOC60" s="543"/>
      <c r="NOD60" s="543"/>
      <c r="NOE60" s="543"/>
      <c r="NOF60" s="543"/>
      <c r="NOG60" s="543"/>
      <c r="NOH60" s="543"/>
      <c r="NOI60" s="543"/>
      <c r="NOJ60" s="543"/>
      <c r="NOK60" s="543"/>
      <c r="NOL60" s="543"/>
      <c r="NOM60" s="543"/>
      <c r="NON60" s="543"/>
      <c r="NOO60" s="543"/>
      <c r="NOP60" s="543"/>
      <c r="NOQ60" s="543"/>
      <c r="NOR60" s="543"/>
      <c r="NOS60" s="543"/>
      <c r="NOT60" s="543"/>
      <c r="NOU60" s="543"/>
      <c r="NOV60" s="543"/>
      <c r="NOW60" s="543"/>
      <c r="NOX60" s="543"/>
      <c r="NOY60" s="543"/>
      <c r="NOZ60" s="543"/>
      <c r="NPA60" s="543"/>
      <c r="NPB60" s="543"/>
      <c r="NPC60" s="543"/>
      <c r="NPD60" s="543"/>
      <c r="NPE60" s="543"/>
      <c r="NPF60" s="543"/>
      <c r="NPG60" s="543"/>
      <c r="NPH60" s="543"/>
      <c r="NPI60" s="543"/>
      <c r="NPJ60" s="543"/>
      <c r="NPK60" s="543"/>
      <c r="NPL60" s="543"/>
      <c r="NPM60" s="543"/>
      <c r="NPN60" s="543"/>
      <c r="NPO60" s="543"/>
      <c r="NPP60" s="543"/>
      <c r="NPQ60" s="543"/>
      <c r="NPR60" s="543"/>
      <c r="NPS60" s="543"/>
      <c r="NPT60" s="543"/>
      <c r="NPU60" s="543"/>
      <c r="NPV60" s="543"/>
      <c r="NPW60" s="543"/>
      <c r="NPX60" s="543"/>
      <c r="NPY60" s="543"/>
      <c r="NPZ60" s="543"/>
      <c r="NQA60" s="543"/>
      <c r="NQB60" s="543"/>
      <c r="NQC60" s="543"/>
      <c r="NQD60" s="543"/>
      <c r="NQE60" s="543"/>
      <c r="NQF60" s="543"/>
      <c r="NQG60" s="543"/>
      <c r="NQH60" s="543"/>
      <c r="NQI60" s="543"/>
      <c r="NQJ60" s="543"/>
      <c r="NQK60" s="543"/>
      <c r="NQL60" s="543"/>
      <c r="NQM60" s="543"/>
      <c r="NQN60" s="543"/>
      <c r="NQO60" s="543"/>
      <c r="NQP60" s="543"/>
      <c r="NQQ60" s="543"/>
      <c r="NQR60" s="543"/>
      <c r="NQS60" s="543"/>
      <c r="NQT60" s="543"/>
      <c r="NQU60" s="543"/>
      <c r="NQV60" s="543"/>
      <c r="NQW60" s="543"/>
      <c r="NQX60" s="543"/>
      <c r="NQY60" s="543"/>
      <c r="NQZ60" s="543"/>
      <c r="NRA60" s="543"/>
      <c r="NRB60" s="543"/>
      <c r="NRC60" s="543"/>
      <c r="NRD60" s="543"/>
      <c r="NRE60" s="543"/>
      <c r="NRF60" s="543"/>
      <c r="NRG60" s="543"/>
      <c r="NRH60" s="543"/>
      <c r="NRI60" s="543"/>
      <c r="NRJ60" s="543"/>
      <c r="NRK60" s="543"/>
      <c r="NRL60" s="543"/>
      <c r="NRM60" s="543"/>
      <c r="NRN60" s="543"/>
      <c r="NRO60" s="543"/>
      <c r="NRP60" s="543"/>
      <c r="NRQ60" s="543"/>
      <c r="NRR60" s="543"/>
      <c r="NRS60" s="543"/>
      <c r="NRT60" s="543"/>
      <c r="NRU60" s="543"/>
      <c r="NRV60" s="543"/>
      <c r="NRW60" s="543"/>
      <c r="NRX60" s="543"/>
      <c r="NRY60" s="543"/>
      <c r="NRZ60" s="543"/>
      <c r="NSA60" s="543"/>
      <c r="NSB60" s="543"/>
      <c r="NSC60" s="543"/>
      <c r="NSD60" s="543"/>
      <c r="NSE60" s="543"/>
      <c r="NSF60" s="543"/>
      <c r="NSG60" s="543"/>
      <c r="NSH60" s="543"/>
      <c r="NSI60" s="543"/>
      <c r="NSJ60" s="543"/>
      <c r="NSK60" s="543"/>
      <c r="NSL60" s="543"/>
      <c r="NSM60" s="543"/>
      <c r="NSN60" s="543"/>
      <c r="NSO60" s="543"/>
      <c r="NSP60" s="543"/>
      <c r="NSQ60" s="543"/>
      <c r="NSR60" s="543"/>
      <c r="NSS60" s="543"/>
      <c r="NST60" s="543"/>
      <c r="NSU60" s="543"/>
      <c r="NSV60" s="543"/>
      <c r="NSW60" s="543"/>
      <c r="NSX60" s="543"/>
      <c r="NSY60" s="543"/>
      <c r="NSZ60" s="543"/>
      <c r="NTA60" s="543"/>
      <c r="NTB60" s="543"/>
      <c r="NTC60" s="543"/>
      <c r="NTD60" s="543"/>
      <c r="NTE60" s="543"/>
      <c r="NTF60" s="543"/>
      <c r="NTG60" s="543"/>
      <c r="NTH60" s="543"/>
      <c r="NTI60" s="543"/>
      <c r="NTJ60" s="543"/>
      <c r="NTK60" s="543"/>
      <c r="NTL60" s="543"/>
      <c r="NTM60" s="543"/>
      <c r="NTN60" s="543"/>
      <c r="NTO60" s="543"/>
      <c r="NTP60" s="543"/>
      <c r="NTQ60" s="543"/>
      <c r="NTR60" s="543"/>
      <c r="NTS60" s="543"/>
      <c r="NTT60" s="543"/>
      <c r="NTU60" s="543"/>
      <c r="NTV60" s="543"/>
      <c r="NTW60" s="543"/>
      <c r="NTX60" s="543"/>
      <c r="NTY60" s="543"/>
      <c r="NTZ60" s="543"/>
      <c r="NUA60" s="543"/>
      <c r="NUB60" s="543"/>
      <c r="NUC60" s="543"/>
      <c r="NUD60" s="543"/>
      <c r="NUE60" s="543"/>
      <c r="NUF60" s="543"/>
      <c r="NUG60" s="543"/>
      <c r="NUH60" s="543"/>
      <c r="NUI60" s="543"/>
      <c r="NUJ60" s="543"/>
      <c r="NUK60" s="543"/>
      <c r="NUL60" s="543"/>
      <c r="NUM60" s="543"/>
      <c r="NUN60" s="543"/>
      <c r="NUO60" s="543"/>
      <c r="NUP60" s="543"/>
      <c r="NUQ60" s="543"/>
      <c r="NUR60" s="543"/>
      <c r="NUS60" s="543"/>
      <c r="NUT60" s="543"/>
      <c r="NUU60" s="543"/>
      <c r="NUV60" s="543"/>
      <c r="NUW60" s="543"/>
      <c r="NUX60" s="543"/>
      <c r="NUY60" s="543"/>
      <c r="NUZ60" s="543"/>
      <c r="NVA60" s="543"/>
      <c r="NVB60" s="543"/>
      <c r="NVC60" s="543"/>
      <c r="NVD60" s="543"/>
      <c r="NVE60" s="543"/>
      <c r="NVF60" s="543"/>
      <c r="NVG60" s="543"/>
      <c r="NVH60" s="543"/>
      <c r="NVI60" s="543"/>
      <c r="NVJ60" s="543"/>
      <c r="NVK60" s="543"/>
      <c r="NVL60" s="543"/>
      <c r="NVM60" s="543"/>
      <c r="NVN60" s="543"/>
      <c r="NVO60" s="543"/>
      <c r="NVP60" s="543"/>
      <c r="NVQ60" s="543"/>
      <c r="NVR60" s="543"/>
      <c r="NVS60" s="543"/>
      <c r="NVT60" s="543"/>
      <c r="NVU60" s="543"/>
      <c r="NVV60" s="543"/>
      <c r="NVW60" s="543"/>
      <c r="NVX60" s="543"/>
      <c r="NVY60" s="543"/>
      <c r="NVZ60" s="543"/>
      <c r="NWA60" s="543"/>
      <c r="NWB60" s="543"/>
      <c r="NWC60" s="543"/>
      <c r="NWD60" s="543"/>
      <c r="NWE60" s="543"/>
      <c r="NWF60" s="543"/>
      <c r="NWG60" s="543"/>
      <c r="NWH60" s="543"/>
      <c r="NWI60" s="543"/>
      <c r="NWJ60" s="543"/>
      <c r="NWK60" s="543"/>
      <c r="NWL60" s="543"/>
      <c r="NWM60" s="543"/>
      <c r="NWN60" s="543"/>
      <c r="NWO60" s="543"/>
      <c r="NWP60" s="543"/>
      <c r="NWQ60" s="543"/>
      <c r="NWR60" s="543"/>
      <c r="NWS60" s="543"/>
      <c r="NWT60" s="543"/>
      <c r="NWU60" s="543"/>
      <c r="NWV60" s="543"/>
      <c r="NWW60" s="543"/>
      <c r="NWX60" s="543"/>
      <c r="NWY60" s="543"/>
      <c r="NWZ60" s="543"/>
      <c r="NXA60" s="543"/>
      <c r="NXB60" s="543"/>
      <c r="NXC60" s="543"/>
      <c r="NXD60" s="543"/>
      <c r="NXE60" s="543"/>
      <c r="NXF60" s="543"/>
      <c r="NXG60" s="543"/>
      <c r="NXH60" s="543"/>
      <c r="NXI60" s="543"/>
      <c r="NXJ60" s="543"/>
      <c r="NXK60" s="543"/>
      <c r="NXL60" s="543"/>
      <c r="NXM60" s="543"/>
      <c r="NXN60" s="543"/>
      <c r="NXO60" s="543"/>
      <c r="NXP60" s="543"/>
      <c r="NXQ60" s="543"/>
      <c r="NXR60" s="543"/>
      <c r="NXS60" s="543"/>
      <c r="NXT60" s="543"/>
      <c r="NXU60" s="543"/>
      <c r="NXV60" s="543"/>
      <c r="NXW60" s="543"/>
      <c r="NXX60" s="543"/>
      <c r="NXY60" s="543"/>
      <c r="NXZ60" s="543"/>
      <c r="NYA60" s="543"/>
      <c r="NYB60" s="543"/>
      <c r="NYC60" s="543"/>
      <c r="NYD60" s="543"/>
      <c r="NYE60" s="543"/>
      <c r="NYF60" s="543"/>
      <c r="NYG60" s="543"/>
      <c r="NYH60" s="543"/>
      <c r="NYI60" s="543"/>
      <c r="NYJ60" s="543"/>
      <c r="NYK60" s="543"/>
      <c r="NYL60" s="543"/>
      <c r="NYM60" s="543"/>
      <c r="NYN60" s="543"/>
      <c r="NYO60" s="543"/>
      <c r="NYP60" s="543"/>
      <c r="NYQ60" s="543"/>
      <c r="NYR60" s="543"/>
      <c r="NYS60" s="543"/>
      <c r="NYT60" s="543"/>
      <c r="NYU60" s="543"/>
      <c r="NYV60" s="543"/>
      <c r="NYW60" s="543"/>
      <c r="NYX60" s="543"/>
      <c r="NYY60" s="543"/>
      <c r="NYZ60" s="543"/>
      <c r="NZA60" s="543"/>
      <c r="NZB60" s="543"/>
      <c r="NZC60" s="543"/>
      <c r="NZD60" s="543"/>
      <c r="NZE60" s="543"/>
      <c r="NZF60" s="543"/>
      <c r="NZG60" s="543"/>
      <c r="NZH60" s="543"/>
      <c r="NZI60" s="543"/>
      <c r="NZJ60" s="543"/>
      <c r="NZK60" s="543"/>
      <c r="NZL60" s="543"/>
      <c r="NZM60" s="543"/>
      <c r="NZN60" s="543"/>
      <c r="NZO60" s="543"/>
      <c r="NZP60" s="543"/>
      <c r="NZQ60" s="543"/>
      <c r="NZR60" s="543"/>
      <c r="NZS60" s="543"/>
      <c r="NZT60" s="543"/>
      <c r="NZU60" s="543"/>
      <c r="NZV60" s="543"/>
      <c r="NZW60" s="543"/>
      <c r="NZX60" s="543"/>
      <c r="NZY60" s="543"/>
      <c r="NZZ60" s="543"/>
      <c r="OAA60" s="543"/>
      <c r="OAB60" s="543"/>
      <c r="OAC60" s="543"/>
      <c r="OAD60" s="543"/>
      <c r="OAE60" s="543"/>
      <c r="OAF60" s="543"/>
      <c r="OAG60" s="543"/>
      <c r="OAH60" s="543"/>
      <c r="OAI60" s="543"/>
      <c r="OAJ60" s="543"/>
      <c r="OAK60" s="543"/>
      <c r="OAL60" s="543"/>
      <c r="OAM60" s="543"/>
      <c r="OAN60" s="543"/>
      <c r="OAO60" s="543"/>
      <c r="OAP60" s="543"/>
      <c r="OAQ60" s="543"/>
      <c r="OAR60" s="543"/>
      <c r="OAS60" s="543"/>
      <c r="OAT60" s="543"/>
      <c r="OAU60" s="543"/>
      <c r="OAV60" s="543"/>
      <c r="OAW60" s="543"/>
      <c r="OAX60" s="543"/>
      <c r="OAY60" s="543"/>
      <c r="OAZ60" s="543"/>
      <c r="OBA60" s="543"/>
      <c r="OBB60" s="543"/>
      <c r="OBC60" s="543"/>
      <c r="OBD60" s="543"/>
      <c r="OBE60" s="543"/>
      <c r="OBF60" s="543"/>
      <c r="OBG60" s="543"/>
      <c r="OBH60" s="543"/>
      <c r="OBI60" s="543"/>
      <c r="OBJ60" s="543"/>
      <c r="OBK60" s="543"/>
      <c r="OBL60" s="543"/>
      <c r="OBM60" s="543"/>
      <c r="OBN60" s="543"/>
      <c r="OBO60" s="543"/>
      <c r="OBP60" s="543"/>
      <c r="OBQ60" s="543"/>
      <c r="OBR60" s="543"/>
      <c r="OBS60" s="543"/>
      <c r="OBT60" s="543"/>
      <c r="OBU60" s="543"/>
      <c r="OBV60" s="543"/>
      <c r="OBW60" s="543"/>
      <c r="OBX60" s="543"/>
      <c r="OBY60" s="543"/>
      <c r="OBZ60" s="543"/>
      <c r="OCA60" s="543"/>
      <c r="OCB60" s="543"/>
      <c r="OCC60" s="543"/>
      <c r="OCD60" s="543"/>
      <c r="OCE60" s="543"/>
      <c r="OCF60" s="543"/>
      <c r="OCG60" s="543"/>
      <c r="OCH60" s="543"/>
      <c r="OCI60" s="543"/>
      <c r="OCJ60" s="543"/>
      <c r="OCK60" s="543"/>
      <c r="OCL60" s="543"/>
      <c r="OCM60" s="543"/>
      <c r="OCN60" s="543"/>
      <c r="OCO60" s="543"/>
      <c r="OCP60" s="543"/>
      <c r="OCQ60" s="543"/>
      <c r="OCR60" s="543"/>
      <c r="OCS60" s="543"/>
      <c r="OCT60" s="543"/>
      <c r="OCU60" s="543"/>
      <c r="OCV60" s="543"/>
      <c r="OCW60" s="543"/>
      <c r="OCX60" s="543"/>
      <c r="OCY60" s="543"/>
      <c r="OCZ60" s="543"/>
      <c r="ODA60" s="543"/>
      <c r="ODB60" s="543"/>
      <c r="ODC60" s="543"/>
      <c r="ODD60" s="543"/>
      <c r="ODE60" s="543"/>
      <c r="ODF60" s="543"/>
      <c r="ODG60" s="543"/>
      <c r="ODH60" s="543"/>
      <c r="ODI60" s="543"/>
      <c r="ODJ60" s="543"/>
      <c r="ODK60" s="543"/>
      <c r="ODL60" s="543"/>
      <c r="ODM60" s="543"/>
      <c r="ODN60" s="543"/>
      <c r="ODO60" s="543"/>
      <c r="ODP60" s="543"/>
      <c r="ODQ60" s="543"/>
      <c r="ODR60" s="543"/>
      <c r="ODS60" s="543"/>
      <c r="ODT60" s="543"/>
      <c r="ODU60" s="543"/>
      <c r="ODV60" s="543"/>
      <c r="ODW60" s="543"/>
      <c r="ODX60" s="543"/>
      <c r="ODY60" s="543"/>
      <c r="ODZ60" s="543"/>
      <c r="OEA60" s="543"/>
      <c r="OEB60" s="543"/>
      <c r="OEC60" s="543"/>
      <c r="OED60" s="543"/>
      <c r="OEE60" s="543"/>
      <c r="OEF60" s="543"/>
      <c r="OEG60" s="543"/>
      <c r="OEH60" s="543"/>
      <c r="OEI60" s="543"/>
      <c r="OEJ60" s="543"/>
      <c r="OEK60" s="543"/>
      <c r="OEL60" s="543"/>
      <c r="OEM60" s="543"/>
      <c r="OEN60" s="543"/>
      <c r="OEO60" s="543"/>
      <c r="OEP60" s="543"/>
      <c r="OEQ60" s="543"/>
      <c r="OER60" s="543"/>
      <c r="OES60" s="543"/>
      <c r="OET60" s="543"/>
      <c r="OEU60" s="543"/>
      <c r="OEV60" s="543"/>
      <c r="OEW60" s="543"/>
      <c r="OEX60" s="543"/>
      <c r="OEY60" s="543"/>
      <c r="OEZ60" s="543"/>
      <c r="OFA60" s="543"/>
      <c r="OFB60" s="543"/>
      <c r="OFC60" s="543"/>
      <c r="OFD60" s="543"/>
      <c r="OFE60" s="543"/>
      <c r="OFF60" s="543"/>
      <c r="OFG60" s="543"/>
      <c r="OFH60" s="543"/>
      <c r="OFI60" s="543"/>
      <c r="OFJ60" s="543"/>
      <c r="OFK60" s="543"/>
      <c r="OFL60" s="543"/>
      <c r="OFM60" s="543"/>
      <c r="OFN60" s="543"/>
      <c r="OFO60" s="543"/>
      <c r="OFP60" s="543"/>
      <c r="OFQ60" s="543"/>
      <c r="OFR60" s="543"/>
      <c r="OFS60" s="543"/>
      <c r="OFT60" s="543"/>
      <c r="OFU60" s="543"/>
      <c r="OFV60" s="543"/>
      <c r="OFW60" s="543"/>
      <c r="OFX60" s="543"/>
      <c r="OFY60" s="543"/>
      <c r="OFZ60" s="543"/>
      <c r="OGA60" s="543"/>
      <c r="OGB60" s="543"/>
      <c r="OGC60" s="543"/>
      <c r="OGD60" s="543"/>
      <c r="OGE60" s="543"/>
      <c r="OGF60" s="543"/>
      <c r="OGG60" s="543"/>
      <c r="OGH60" s="543"/>
      <c r="OGI60" s="543"/>
      <c r="OGJ60" s="543"/>
      <c r="OGK60" s="543"/>
      <c r="OGL60" s="543"/>
      <c r="OGM60" s="543"/>
      <c r="OGN60" s="543"/>
      <c r="OGO60" s="543"/>
      <c r="OGP60" s="543"/>
      <c r="OGQ60" s="543"/>
      <c r="OGR60" s="543"/>
      <c r="OGS60" s="543"/>
      <c r="OGT60" s="543"/>
      <c r="OGU60" s="543"/>
      <c r="OGV60" s="543"/>
      <c r="OGW60" s="543"/>
      <c r="OGX60" s="543"/>
      <c r="OGY60" s="543"/>
      <c r="OGZ60" s="543"/>
      <c r="OHA60" s="543"/>
      <c r="OHB60" s="543"/>
      <c r="OHC60" s="543"/>
      <c r="OHD60" s="543"/>
      <c r="OHE60" s="543"/>
      <c r="OHF60" s="543"/>
      <c r="OHG60" s="543"/>
      <c r="OHH60" s="543"/>
      <c r="OHI60" s="543"/>
      <c r="OHJ60" s="543"/>
      <c r="OHK60" s="543"/>
      <c r="OHL60" s="543"/>
      <c r="OHM60" s="543"/>
      <c r="OHN60" s="543"/>
      <c r="OHO60" s="543"/>
      <c r="OHP60" s="543"/>
      <c r="OHQ60" s="543"/>
      <c r="OHR60" s="543"/>
      <c r="OHS60" s="543"/>
      <c r="OHT60" s="543"/>
      <c r="OHU60" s="543"/>
      <c r="OHV60" s="543"/>
      <c r="OHW60" s="543"/>
      <c r="OHX60" s="543"/>
      <c r="OHY60" s="543"/>
      <c r="OHZ60" s="543"/>
      <c r="OIA60" s="543"/>
      <c r="OIB60" s="543"/>
      <c r="OIC60" s="543"/>
      <c r="OID60" s="543"/>
      <c r="OIE60" s="543"/>
      <c r="OIF60" s="543"/>
      <c r="OIG60" s="543"/>
      <c r="OIH60" s="543"/>
      <c r="OII60" s="543"/>
      <c r="OIJ60" s="543"/>
      <c r="OIK60" s="543"/>
      <c r="OIL60" s="543"/>
      <c r="OIM60" s="543"/>
      <c r="OIN60" s="543"/>
      <c r="OIO60" s="543"/>
      <c r="OIP60" s="543"/>
      <c r="OIQ60" s="543"/>
      <c r="OIR60" s="543"/>
      <c r="OIS60" s="543"/>
      <c r="OIT60" s="543"/>
      <c r="OIU60" s="543"/>
      <c r="OIV60" s="543"/>
      <c r="OIW60" s="543"/>
      <c r="OIX60" s="543"/>
      <c r="OIY60" s="543"/>
      <c r="OIZ60" s="543"/>
      <c r="OJA60" s="543"/>
      <c r="OJB60" s="543"/>
      <c r="OJC60" s="543"/>
      <c r="OJD60" s="543"/>
      <c r="OJE60" s="543"/>
      <c r="OJF60" s="543"/>
      <c r="OJG60" s="543"/>
      <c r="OJH60" s="543"/>
      <c r="OJI60" s="543"/>
      <c r="OJJ60" s="543"/>
      <c r="OJK60" s="543"/>
      <c r="OJL60" s="543"/>
      <c r="OJM60" s="543"/>
      <c r="OJN60" s="543"/>
      <c r="OJO60" s="543"/>
      <c r="OJP60" s="543"/>
      <c r="OJQ60" s="543"/>
      <c r="OJR60" s="543"/>
      <c r="OJS60" s="543"/>
      <c r="OJT60" s="543"/>
      <c r="OJU60" s="543"/>
      <c r="OJV60" s="543"/>
      <c r="OJW60" s="543"/>
      <c r="OJX60" s="543"/>
      <c r="OJY60" s="543"/>
      <c r="OJZ60" s="543"/>
      <c r="OKA60" s="543"/>
      <c r="OKB60" s="543"/>
      <c r="OKC60" s="543"/>
      <c r="OKD60" s="543"/>
      <c r="OKE60" s="543"/>
      <c r="OKF60" s="543"/>
      <c r="OKG60" s="543"/>
      <c r="OKH60" s="543"/>
      <c r="OKI60" s="543"/>
      <c r="OKJ60" s="543"/>
      <c r="OKK60" s="543"/>
      <c r="OKL60" s="543"/>
      <c r="OKM60" s="543"/>
      <c r="OKN60" s="543"/>
      <c r="OKO60" s="543"/>
      <c r="OKP60" s="543"/>
      <c r="OKQ60" s="543"/>
      <c r="OKR60" s="543"/>
      <c r="OKS60" s="543"/>
      <c r="OKT60" s="543"/>
      <c r="OKU60" s="543"/>
      <c r="OKV60" s="543"/>
      <c r="OKW60" s="543"/>
      <c r="OKX60" s="543"/>
      <c r="OKY60" s="543"/>
      <c r="OKZ60" s="543"/>
      <c r="OLA60" s="543"/>
      <c r="OLB60" s="543"/>
      <c r="OLC60" s="543"/>
      <c r="OLD60" s="543"/>
      <c r="OLE60" s="543"/>
      <c r="OLF60" s="543"/>
      <c r="OLG60" s="543"/>
      <c r="OLH60" s="543"/>
      <c r="OLI60" s="543"/>
      <c r="OLJ60" s="543"/>
      <c r="OLK60" s="543"/>
      <c r="OLL60" s="543"/>
      <c r="OLM60" s="543"/>
      <c r="OLN60" s="543"/>
      <c r="OLO60" s="543"/>
      <c r="OLP60" s="543"/>
      <c r="OLQ60" s="543"/>
      <c r="OLR60" s="543"/>
      <c r="OLS60" s="543"/>
      <c r="OLT60" s="543"/>
      <c r="OLU60" s="543"/>
      <c r="OLV60" s="543"/>
      <c r="OLW60" s="543"/>
      <c r="OLX60" s="543"/>
      <c r="OLY60" s="543"/>
      <c r="OLZ60" s="543"/>
      <c r="OMA60" s="543"/>
      <c r="OMB60" s="543"/>
      <c r="OMC60" s="543"/>
      <c r="OMD60" s="543"/>
      <c r="OME60" s="543"/>
      <c r="OMF60" s="543"/>
      <c r="OMG60" s="543"/>
      <c r="OMH60" s="543"/>
      <c r="OMI60" s="543"/>
      <c r="OMJ60" s="543"/>
      <c r="OMK60" s="543"/>
      <c r="OML60" s="543"/>
      <c r="OMM60" s="543"/>
      <c r="OMN60" s="543"/>
      <c r="OMO60" s="543"/>
      <c r="OMP60" s="543"/>
      <c r="OMQ60" s="543"/>
      <c r="OMR60" s="543"/>
      <c r="OMS60" s="543"/>
      <c r="OMT60" s="543"/>
      <c r="OMU60" s="543"/>
      <c r="OMV60" s="543"/>
      <c r="OMW60" s="543"/>
      <c r="OMX60" s="543"/>
      <c r="OMY60" s="543"/>
      <c r="OMZ60" s="543"/>
      <c r="ONA60" s="543"/>
      <c r="ONB60" s="543"/>
      <c r="ONC60" s="543"/>
      <c r="OND60" s="543"/>
      <c r="ONE60" s="543"/>
      <c r="ONF60" s="543"/>
      <c r="ONG60" s="543"/>
      <c r="ONH60" s="543"/>
      <c r="ONI60" s="543"/>
      <c r="ONJ60" s="543"/>
      <c r="ONK60" s="543"/>
      <c r="ONL60" s="543"/>
      <c r="ONM60" s="543"/>
      <c r="ONN60" s="543"/>
      <c r="ONO60" s="543"/>
      <c r="ONP60" s="543"/>
      <c r="ONQ60" s="543"/>
      <c r="ONR60" s="543"/>
      <c r="ONS60" s="543"/>
      <c r="ONT60" s="543"/>
      <c r="ONU60" s="543"/>
      <c r="ONV60" s="543"/>
      <c r="ONW60" s="543"/>
      <c r="ONX60" s="543"/>
      <c r="ONY60" s="543"/>
      <c r="ONZ60" s="543"/>
      <c r="OOA60" s="543"/>
      <c r="OOB60" s="543"/>
      <c r="OOC60" s="543"/>
      <c r="OOD60" s="543"/>
      <c r="OOE60" s="543"/>
      <c r="OOF60" s="543"/>
      <c r="OOG60" s="543"/>
      <c r="OOH60" s="543"/>
      <c r="OOI60" s="543"/>
      <c r="OOJ60" s="543"/>
      <c r="OOK60" s="543"/>
      <c r="OOL60" s="543"/>
      <c r="OOM60" s="543"/>
      <c r="OON60" s="543"/>
      <c r="OOO60" s="543"/>
      <c r="OOP60" s="543"/>
      <c r="OOQ60" s="543"/>
      <c r="OOR60" s="543"/>
      <c r="OOS60" s="543"/>
      <c r="OOT60" s="543"/>
      <c r="OOU60" s="543"/>
      <c r="OOV60" s="543"/>
      <c r="OOW60" s="543"/>
      <c r="OOX60" s="543"/>
      <c r="OOY60" s="543"/>
      <c r="OOZ60" s="543"/>
      <c r="OPA60" s="543"/>
      <c r="OPB60" s="543"/>
      <c r="OPC60" s="543"/>
      <c r="OPD60" s="543"/>
      <c r="OPE60" s="543"/>
      <c r="OPF60" s="543"/>
      <c r="OPG60" s="543"/>
      <c r="OPH60" s="543"/>
      <c r="OPI60" s="543"/>
      <c r="OPJ60" s="543"/>
      <c r="OPK60" s="543"/>
      <c r="OPL60" s="543"/>
      <c r="OPM60" s="543"/>
      <c r="OPN60" s="543"/>
      <c r="OPO60" s="543"/>
      <c r="OPP60" s="543"/>
      <c r="OPQ60" s="543"/>
      <c r="OPR60" s="543"/>
      <c r="OPS60" s="543"/>
      <c r="OPT60" s="543"/>
      <c r="OPU60" s="543"/>
      <c r="OPV60" s="543"/>
      <c r="OPW60" s="543"/>
      <c r="OPX60" s="543"/>
      <c r="OPY60" s="543"/>
      <c r="OPZ60" s="543"/>
      <c r="OQA60" s="543"/>
      <c r="OQB60" s="543"/>
      <c r="OQC60" s="543"/>
      <c r="OQD60" s="543"/>
      <c r="OQE60" s="543"/>
      <c r="OQF60" s="543"/>
      <c r="OQG60" s="543"/>
      <c r="OQH60" s="543"/>
      <c r="OQI60" s="543"/>
      <c r="OQJ60" s="543"/>
      <c r="OQK60" s="543"/>
      <c r="OQL60" s="543"/>
      <c r="OQM60" s="543"/>
      <c r="OQN60" s="543"/>
      <c r="OQO60" s="543"/>
      <c r="OQP60" s="543"/>
      <c r="OQQ60" s="543"/>
      <c r="OQR60" s="543"/>
      <c r="OQS60" s="543"/>
      <c r="OQT60" s="543"/>
      <c r="OQU60" s="543"/>
      <c r="OQV60" s="543"/>
      <c r="OQW60" s="543"/>
      <c r="OQX60" s="543"/>
      <c r="OQY60" s="543"/>
      <c r="OQZ60" s="543"/>
      <c r="ORA60" s="543"/>
      <c r="ORB60" s="543"/>
      <c r="ORC60" s="543"/>
      <c r="ORD60" s="543"/>
      <c r="ORE60" s="543"/>
      <c r="ORF60" s="543"/>
      <c r="ORG60" s="543"/>
      <c r="ORH60" s="543"/>
      <c r="ORI60" s="543"/>
      <c r="ORJ60" s="543"/>
      <c r="ORK60" s="543"/>
      <c r="ORL60" s="543"/>
      <c r="ORM60" s="543"/>
      <c r="ORN60" s="543"/>
      <c r="ORO60" s="543"/>
      <c r="ORP60" s="543"/>
      <c r="ORQ60" s="543"/>
      <c r="ORR60" s="543"/>
      <c r="ORS60" s="543"/>
      <c r="ORT60" s="543"/>
      <c r="ORU60" s="543"/>
      <c r="ORV60" s="543"/>
      <c r="ORW60" s="543"/>
      <c r="ORX60" s="543"/>
      <c r="ORY60" s="543"/>
      <c r="ORZ60" s="543"/>
      <c r="OSA60" s="543"/>
      <c r="OSB60" s="543"/>
      <c r="OSC60" s="543"/>
      <c r="OSD60" s="543"/>
      <c r="OSE60" s="543"/>
      <c r="OSF60" s="543"/>
      <c r="OSG60" s="543"/>
      <c r="OSH60" s="543"/>
      <c r="OSI60" s="543"/>
      <c r="OSJ60" s="543"/>
      <c r="OSK60" s="543"/>
      <c r="OSL60" s="543"/>
      <c r="OSM60" s="543"/>
      <c r="OSN60" s="543"/>
      <c r="OSO60" s="543"/>
      <c r="OSP60" s="543"/>
      <c r="OSQ60" s="543"/>
      <c r="OSR60" s="543"/>
      <c r="OSS60" s="543"/>
      <c r="OST60" s="543"/>
      <c r="OSU60" s="543"/>
      <c r="OSV60" s="543"/>
      <c r="OSW60" s="543"/>
      <c r="OSX60" s="543"/>
      <c r="OSY60" s="543"/>
      <c r="OSZ60" s="543"/>
      <c r="OTA60" s="543"/>
      <c r="OTB60" s="543"/>
      <c r="OTC60" s="543"/>
      <c r="OTD60" s="543"/>
      <c r="OTE60" s="543"/>
      <c r="OTF60" s="543"/>
      <c r="OTG60" s="543"/>
      <c r="OTH60" s="543"/>
      <c r="OTI60" s="543"/>
      <c r="OTJ60" s="543"/>
      <c r="OTK60" s="543"/>
      <c r="OTL60" s="543"/>
      <c r="OTM60" s="543"/>
      <c r="OTN60" s="543"/>
      <c r="OTO60" s="543"/>
      <c r="OTP60" s="543"/>
      <c r="OTQ60" s="543"/>
      <c r="OTR60" s="543"/>
      <c r="OTS60" s="543"/>
      <c r="OTT60" s="543"/>
      <c r="OTU60" s="543"/>
      <c r="OTV60" s="543"/>
      <c r="OTW60" s="543"/>
      <c r="OTX60" s="543"/>
      <c r="OTY60" s="543"/>
      <c r="OTZ60" s="543"/>
      <c r="OUA60" s="543"/>
      <c r="OUB60" s="543"/>
      <c r="OUC60" s="543"/>
      <c r="OUD60" s="543"/>
      <c r="OUE60" s="543"/>
      <c r="OUF60" s="543"/>
      <c r="OUG60" s="543"/>
      <c r="OUH60" s="543"/>
      <c r="OUI60" s="543"/>
      <c r="OUJ60" s="543"/>
      <c r="OUK60" s="543"/>
      <c r="OUL60" s="543"/>
      <c r="OUM60" s="543"/>
      <c r="OUN60" s="543"/>
      <c r="OUO60" s="543"/>
      <c r="OUP60" s="543"/>
      <c r="OUQ60" s="543"/>
      <c r="OUR60" s="543"/>
      <c r="OUS60" s="543"/>
      <c r="OUT60" s="543"/>
      <c r="OUU60" s="543"/>
      <c r="OUV60" s="543"/>
      <c r="OUW60" s="543"/>
      <c r="OUX60" s="543"/>
      <c r="OUY60" s="543"/>
      <c r="OUZ60" s="543"/>
      <c r="OVA60" s="543"/>
      <c r="OVB60" s="543"/>
      <c r="OVC60" s="543"/>
      <c r="OVD60" s="543"/>
      <c r="OVE60" s="543"/>
      <c r="OVF60" s="543"/>
      <c r="OVG60" s="543"/>
      <c r="OVH60" s="543"/>
      <c r="OVI60" s="543"/>
      <c r="OVJ60" s="543"/>
      <c r="OVK60" s="543"/>
      <c r="OVL60" s="543"/>
      <c r="OVM60" s="543"/>
      <c r="OVN60" s="543"/>
      <c r="OVO60" s="543"/>
      <c r="OVP60" s="543"/>
      <c r="OVQ60" s="543"/>
      <c r="OVR60" s="543"/>
      <c r="OVS60" s="543"/>
      <c r="OVT60" s="543"/>
      <c r="OVU60" s="543"/>
      <c r="OVV60" s="543"/>
      <c r="OVW60" s="543"/>
      <c r="OVX60" s="543"/>
      <c r="OVY60" s="543"/>
      <c r="OVZ60" s="543"/>
      <c r="OWA60" s="543"/>
      <c r="OWB60" s="543"/>
      <c r="OWC60" s="543"/>
      <c r="OWD60" s="543"/>
      <c r="OWE60" s="543"/>
      <c r="OWF60" s="543"/>
      <c r="OWG60" s="543"/>
      <c r="OWH60" s="543"/>
      <c r="OWI60" s="543"/>
      <c r="OWJ60" s="543"/>
      <c r="OWK60" s="543"/>
      <c r="OWL60" s="543"/>
      <c r="OWM60" s="543"/>
      <c r="OWN60" s="543"/>
      <c r="OWO60" s="543"/>
      <c r="OWP60" s="543"/>
      <c r="OWQ60" s="543"/>
      <c r="OWR60" s="543"/>
      <c r="OWS60" s="543"/>
      <c r="OWT60" s="543"/>
      <c r="OWU60" s="543"/>
      <c r="OWV60" s="543"/>
      <c r="OWW60" s="543"/>
      <c r="OWX60" s="543"/>
      <c r="OWY60" s="543"/>
      <c r="OWZ60" s="543"/>
      <c r="OXA60" s="543"/>
      <c r="OXB60" s="543"/>
      <c r="OXC60" s="543"/>
      <c r="OXD60" s="543"/>
      <c r="OXE60" s="543"/>
      <c r="OXF60" s="543"/>
      <c r="OXG60" s="543"/>
      <c r="OXH60" s="543"/>
      <c r="OXI60" s="543"/>
      <c r="OXJ60" s="543"/>
      <c r="OXK60" s="543"/>
      <c r="OXL60" s="543"/>
      <c r="OXM60" s="543"/>
      <c r="OXN60" s="543"/>
      <c r="OXO60" s="543"/>
      <c r="OXP60" s="543"/>
      <c r="OXQ60" s="543"/>
      <c r="OXR60" s="543"/>
      <c r="OXS60" s="543"/>
      <c r="OXT60" s="543"/>
      <c r="OXU60" s="543"/>
      <c r="OXV60" s="543"/>
      <c r="OXW60" s="543"/>
      <c r="OXX60" s="543"/>
      <c r="OXY60" s="543"/>
      <c r="OXZ60" s="543"/>
      <c r="OYA60" s="543"/>
      <c r="OYB60" s="543"/>
      <c r="OYC60" s="543"/>
      <c r="OYD60" s="543"/>
      <c r="OYE60" s="543"/>
      <c r="OYF60" s="543"/>
      <c r="OYG60" s="543"/>
      <c r="OYH60" s="543"/>
      <c r="OYI60" s="543"/>
      <c r="OYJ60" s="543"/>
      <c r="OYK60" s="543"/>
      <c r="OYL60" s="543"/>
      <c r="OYM60" s="543"/>
      <c r="OYN60" s="543"/>
      <c r="OYO60" s="543"/>
      <c r="OYP60" s="543"/>
      <c r="OYQ60" s="543"/>
      <c r="OYR60" s="543"/>
      <c r="OYS60" s="543"/>
      <c r="OYT60" s="543"/>
      <c r="OYU60" s="543"/>
      <c r="OYV60" s="543"/>
      <c r="OYW60" s="543"/>
      <c r="OYX60" s="543"/>
      <c r="OYY60" s="543"/>
      <c r="OYZ60" s="543"/>
      <c r="OZA60" s="543"/>
      <c r="OZB60" s="543"/>
      <c r="OZC60" s="543"/>
      <c r="OZD60" s="543"/>
      <c r="OZE60" s="543"/>
      <c r="OZF60" s="543"/>
      <c r="OZG60" s="543"/>
      <c r="OZH60" s="543"/>
      <c r="OZI60" s="543"/>
      <c r="OZJ60" s="543"/>
      <c r="OZK60" s="543"/>
      <c r="OZL60" s="543"/>
      <c r="OZM60" s="543"/>
      <c r="OZN60" s="543"/>
      <c r="OZO60" s="543"/>
      <c r="OZP60" s="543"/>
      <c r="OZQ60" s="543"/>
      <c r="OZR60" s="543"/>
      <c r="OZS60" s="543"/>
      <c r="OZT60" s="543"/>
      <c r="OZU60" s="543"/>
      <c r="OZV60" s="543"/>
      <c r="OZW60" s="543"/>
      <c r="OZX60" s="543"/>
      <c r="OZY60" s="543"/>
      <c r="OZZ60" s="543"/>
      <c r="PAA60" s="543"/>
      <c r="PAB60" s="543"/>
      <c r="PAC60" s="543"/>
      <c r="PAD60" s="543"/>
      <c r="PAE60" s="543"/>
      <c r="PAF60" s="543"/>
      <c r="PAG60" s="543"/>
      <c r="PAH60" s="543"/>
      <c r="PAI60" s="543"/>
      <c r="PAJ60" s="543"/>
      <c r="PAK60" s="543"/>
      <c r="PAL60" s="543"/>
      <c r="PAM60" s="543"/>
      <c r="PAN60" s="543"/>
      <c r="PAO60" s="543"/>
      <c r="PAP60" s="543"/>
      <c r="PAQ60" s="543"/>
      <c r="PAR60" s="543"/>
      <c r="PAS60" s="543"/>
      <c r="PAT60" s="543"/>
      <c r="PAU60" s="543"/>
      <c r="PAV60" s="543"/>
      <c r="PAW60" s="543"/>
      <c r="PAX60" s="543"/>
      <c r="PAY60" s="543"/>
      <c r="PAZ60" s="543"/>
      <c r="PBA60" s="543"/>
      <c r="PBB60" s="543"/>
      <c r="PBC60" s="543"/>
      <c r="PBD60" s="543"/>
      <c r="PBE60" s="543"/>
      <c r="PBF60" s="543"/>
      <c r="PBG60" s="543"/>
      <c r="PBH60" s="543"/>
      <c r="PBI60" s="543"/>
      <c r="PBJ60" s="543"/>
      <c r="PBK60" s="543"/>
      <c r="PBL60" s="543"/>
      <c r="PBM60" s="543"/>
      <c r="PBN60" s="543"/>
      <c r="PBO60" s="543"/>
      <c r="PBP60" s="543"/>
      <c r="PBQ60" s="543"/>
      <c r="PBR60" s="543"/>
      <c r="PBS60" s="543"/>
      <c r="PBT60" s="543"/>
      <c r="PBU60" s="543"/>
      <c r="PBV60" s="543"/>
      <c r="PBW60" s="543"/>
      <c r="PBX60" s="543"/>
      <c r="PBY60" s="543"/>
      <c r="PBZ60" s="543"/>
      <c r="PCA60" s="543"/>
      <c r="PCB60" s="543"/>
      <c r="PCC60" s="543"/>
      <c r="PCD60" s="543"/>
      <c r="PCE60" s="543"/>
      <c r="PCF60" s="543"/>
      <c r="PCG60" s="543"/>
      <c r="PCH60" s="543"/>
      <c r="PCI60" s="543"/>
      <c r="PCJ60" s="543"/>
      <c r="PCK60" s="543"/>
      <c r="PCL60" s="543"/>
      <c r="PCM60" s="543"/>
      <c r="PCN60" s="543"/>
      <c r="PCO60" s="543"/>
      <c r="PCP60" s="543"/>
      <c r="PCQ60" s="543"/>
      <c r="PCR60" s="543"/>
      <c r="PCS60" s="543"/>
      <c r="PCT60" s="543"/>
      <c r="PCU60" s="543"/>
      <c r="PCV60" s="543"/>
      <c r="PCW60" s="543"/>
      <c r="PCX60" s="543"/>
      <c r="PCY60" s="543"/>
      <c r="PCZ60" s="543"/>
      <c r="PDA60" s="543"/>
      <c r="PDB60" s="543"/>
      <c r="PDC60" s="543"/>
      <c r="PDD60" s="543"/>
      <c r="PDE60" s="543"/>
      <c r="PDF60" s="543"/>
      <c r="PDG60" s="543"/>
      <c r="PDH60" s="543"/>
      <c r="PDI60" s="543"/>
      <c r="PDJ60" s="543"/>
      <c r="PDK60" s="543"/>
      <c r="PDL60" s="543"/>
      <c r="PDM60" s="543"/>
      <c r="PDN60" s="543"/>
      <c r="PDO60" s="543"/>
      <c r="PDP60" s="543"/>
      <c r="PDQ60" s="543"/>
      <c r="PDR60" s="543"/>
      <c r="PDS60" s="543"/>
      <c r="PDT60" s="543"/>
      <c r="PDU60" s="543"/>
      <c r="PDV60" s="543"/>
      <c r="PDW60" s="543"/>
      <c r="PDX60" s="543"/>
      <c r="PDY60" s="543"/>
      <c r="PDZ60" s="543"/>
      <c r="PEA60" s="543"/>
      <c r="PEB60" s="543"/>
      <c r="PEC60" s="543"/>
      <c r="PED60" s="543"/>
      <c r="PEE60" s="543"/>
      <c r="PEF60" s="543"/>
      <c r="PEG60" s="543"/>
      <c r="PEH60" s="543"/>
      <c r="PEI60" s="543"/>
      <c r="PEJ60" s="543"/>
      <c r="PEK60" s="543"/>
      <c r="PEL60" s="543"/>
      <c r="PEM60" s="543"/>
      <c r="PEN60" s="543"/>
      <c r="PEO60" s="543"/>
      <c r="PEP60" s="543"/>
      <c r="PEQ60" s="543"/>
      <c r="PER60" s="543"/>
      <c r="PES60" s="543"/>
      <c r="PET60" s="543"/>
      <c r="PEU60" s="543"/>
      <c r="PEV60" s="543"/>
      <c r="PEW60" s="543"/>
      <c r="PEX60" s="543"/>
      <c r="PEY60" s="543"/>
      <c r="PEZ60" s="543"/>
      <c r="PFA60" s="543"/>
      <c r="PFB60" s="543"/>
      <c r="PFC60" s="543"/>
      <c r="PFD60" s="543"/>
      <c r="PFE60" s="543"/>
      <c r="PFF60" s="543"/>
      <c r="PFG60" s="543"/>
      <c r="PFH60" s="543"/>
      <c r="PFI60" s="543"/>
      <c r="PFJ60" s="543"/>
      <c r="PFK60" s="543"/>
      <c r="PFL60" s="543"/>
      <c r="PFM60" s="543"/>
      <c r="PFN60" s="543"/>
      <c r="PFO60" s="543"/>
      <c r="PFP60" s="543"/>
      <c r="PFQ60" s="543"/>
      <c r="PFR60" s="543"/>
      <c r="PFS60" s="543"/>
      <c r="PFT60" s="543"/>
      <c r="PFU60" s="543"/>
      <c r="PFV60" s="543"/>
      <c r="PFW60" s="543"/>
      <c r="PFX60" s="543"/>
      <c r="PFY60" s="543"/>
      <c r="PFZ60" s="543"/>
      <c r="PGA60" s="543"/>
      <c r="PGB60" s="543"/>
      <c r="PGC60" s="543"/>
      <c r="PGD60" s="543"/>
      <c r="PGE60" s="543"/>
      <c r="PGF60" s="543"/>
      <c r="PGG60" s="543"/>
      <c r="PGH60" s="543"/>
      <c r="PGI60" s="543"/>
      <c r="PGJ60" s="543"/>
      <c r="PGK60" s="543"/>
      <c r="PGL60" s="543"/>
      <c r="PGM60" s="543"/>
      <c r="PGN60" s="543"/>
      <c r="PGO60" s="543"/>
      <c r="PGP60" s="543"/>
      <c r="PGQ60" s="543"/>
      <c r="PGR60" s="543"/>
      <c r="PGS60" s="543"/>
      <c r="PGT60" s="543"/>
      <c r="PGU60" s="543"/>
      <c r="PGV60" s="543"/>
      <c r="PGW60" s="543"/>
      <c r="PGX60" s="543"/>
      <c r="PGY60" s="543"/>
      <c r="PGZ60" s="543"/>
      <c r="PHA60" s="543"/>
      <c r="PHB60" s="543"/>
      <c r="PHC60" s="543"/>
      <c r="PHD60" s="543"/>
      <c r="PHE60" s="543"/>
      <c r="PHF60" s="543"/>
      <c r="PHG60" s="543"/>
      <c r="PHH60" s="543"/>
      <c r="PHI60" s="543"/>
      <c r="PHJ60" s="543"/>
      <c r="PHK60" s="543"/>
      <c r="PHL60" s="543"/>
      <c r="PHM60" s="543"/>
      <c r="PHN60" s="543"/>
      <c r="PHO60" s="543"/>
      <c r="PHP60" s="543"/>
      <c r="PHQ60" s="543"/>
      <c r="PHR60" s="543"/>
      <c r="PHS60" s="543"/>
      <c r="PHT60" s="543"/>
      <c r="PHU60" s="543"/>
      <c r="PHV60" s="543"/>
      <c r="PHW60" s="543"/>
      <c r="PHX60" s="543"/>
      <c r="PHY60" s="543"/>
      <c r="PHZ60" s="543"/>
      <c r="PIA60" s="543"/>
      <c r="PIB60" s="543"/>
      <c r="PIC60" s="543"/>
      <c r="PID60" s="543"/>
      <c r="PIE60" s="543"/>
      <c r="PIF60" s="543"/>
      <c r="PIG60" s="543"/>
      <c r="PIH60" s="543"/>
      <c r="PII60" s="543"/>
      <c r="PIJ60" s="543"/>
      <c r="PIK60" s="543"/>
      <c r="PIL60" s="543"/>
      <c r="PIM60" s="543"/>
      <c r="PIN60" s="543"/>
      <c r="PIO60" s="543"/>
      <c r="PIP60" s="543"/>
      <c r="PIQ60" s="543"/>
      <c r="PIR60" s="543"/>
      <c r="PIS60" s="543"/>
      <c r="PIT60" s="543"/>
      <c r="PIU60" s="543"/>
      <c r="PIV60" s="543"/>
      <c r="PIW60" s="543"/>
      <c r="PIX60" s="543"/>
      <c r="PIY60" s="543"/>
      <c r="PIZ60" s="543"/>
      <c r="PJA60" s="543"/>
      <c r="PJB60" s="543"/>
      <c r="PJC60" s="543"/>
      <c r="PJD60" s="543"/>
      <c r="PJE60" s="543"/>
      <c r="PJF60" s="543"/>
      <c r="PJG60" s="543"/>
      <c r="PJH60" s="543"/>
      <c r="PJI60" s="543"/>
      <c r="PJJ60" s="543"/>
      <c r="PJK60" s="543"/>
      <c r="PJL60" s="543"/>
      <c r="PJM60" s="543"/>
      <c r="PJN60" s="543"/>
      <c r="PJO60" s="543"/>
      <c r="PJP60" s="543"/>
      <c r="PJQ60" s="543"/>
      <c r="PJR60" s="543"/>
      <c r="PJS60" s="543"/>
      <c r="PJT60" s="543"/>
      <c r="PJU60" s="543"/>
      <c r="PJV60" s="543"/>
      <c r="PJW60" s="543"/>
      <c r="PJX60" s="543"/>
      <c r="PJY60" s="543"/>
      <c r="PJZ60" s="543"/>
      <c r="PKA60" s="543"/>
      <c r="PKB60" s="543"/>
      <c r="PKC60" s="543"/>
      <c r="PKD60" s="543"/>
      <c r="PKE60" s="543"/>
      <c r="PKF60" s="543"/>
      <c r="PKG60" s="543"/>
      <c r="PKH60" s="543"/>
      <c r="PKI60" s="543"/>
      <c r="PKJ60" s="543"/>
      <c r="PKK60" s="543"/>
      <c r="PKL60" s="543"/>
      <c r="PKM60" s="543"/>
      <c r="PKN60" s="543"/>
      <c r="PKO60" s="543"/>
      <c r="PKP60" s="543"/>
      <c r="PKQ60" s="543"/>
      <c r="PKR60" s="543"/>
      <c r="PKS60" s="543"/>
      <c r="PKT60" s="543"/>
      <c r="PKU60" s="543"/>
      <c r="PKV60" s="543"/>
      <c r="PKW60" s="543"/>
      <c r="PKX60" s="543"/>
      <c r="PKY60" s="543"/>
      <c r="PKZ60" s="543"/>
      <c r="PLA60" s="543"/>
      <c r="PLB60" s="543"/>
      <c r="PLC60" s="543"/>
      <c r="PLD60" s="543"/>
      <c r="PLE60" s="543"/>
      <c r="PLF60" s="543"/>
      <c r="PLG60" s="543"/>
      <c r="PLH60" s="543"/>
      <c r="PLI60" s="543"/>
      <c r="PLJ60" s="543"/>
      <c r="PLK60" s="543"/>
      <c r="PLL60" s="543"/>
      <c r="PLM60" s="543"/>
      <c r="PLN60" s="543"/>
      <c r="PLO60" s="543"/>
      <c r="PLP60" s="543"/>
      <c r="PLQ60" s="543"/>
      <c r="PLR60" s="543"/>
      <c r="PLS60" s="543"/>
      <c r="PLT60" s="543"/>
      <c r="PLU60" s="543"/>
      <c r="PLV60" s="543"/>
      <c r="PLW60" s="543"/>
      <c r="PLX60" s="543"/>
      <c r="PLY60" s="543"/>
      <c r="PLZ60" s="543"/>
      <c r="PMA60" s="543"/>
      <c r="PMB60" s="543"/>
      <c r="PMC60" s="543"/>
      <c r="PMD60" s="543"/>
      <c r="PME60" s="543"/>
      <c r="PMF60" s="543"/>
      <c r="PMG60" s="543"/>
      <c r="PMH60" s="543"/>
      <c r="PMI60" s="543"/>
      <c r="PMJ60" s="543"/>
      <c r="PMK60" s="543"/>
      <c r="PML60" s="543"/>
      <c r="PMM60" s="543"/>
      <c r="PMN60" s="543"/>
      <c r="PMO60" s="543"/>
      <c r="PMP60" s="543"/>
      <c r="PMQ60" s="543"/>
      <c r="PMR60" s="543"/>
      <c r="PMS60" s="543"/>
      <c r="PMT60" s="543"/>
      <c r="PMU60" s="543"/>
      <c r="PMV60" s="543"/>
      <c r="PMW60" s="543"/>
      <c r="PMX60" s="543"/>
      <c r="PMY60" s="543"/>
      <c r="PMZ60" s="543"/>
      <c r="PNA60" s="543"/>
      <c r="PNB60" s="543"/>
      <c r="PNC60" s="543"/>
      <c r="PND60" s="543"/>
      <c r="PNE60" s="543"/>
      <c r="PNF60" s="543"/>
      <c r="PNG60" s="543"/>
      <c r="PNH60" s="543"/>
      <c r="PNI60" s="543"/>
      <c r="PNJ60" s="543"/>
      <c r="PNK60" s="543"/>
      <c r="PNL60" s="543"/>
      <c r="PNM60" s="543"/>
      <c r="PNN60" s="543"/>
      <c r="PNO60" s="543"/>
      <c r="PNP60" s="543"/>
      <c r="PNQ60" s="543"/>
      <c r="PNR60" s="543"/>
      <c r="PNS60" s="543"/>
      <c r="PNT60" s="543"/>
      <c r="PNU60" s="543"/>
      <c r="PNV60" s="543"/>
      <c r="PNW60" s="543"/>
      <c r="PNX60" s="543"/>
      <c r="PNY60" s="543"/>
      <c r="PNZ60" s="543"/>
      <c r="POA60" s="543"/>
      <c r="POB60" s="543"/>
      <c r="POC60" s="543"/>
      <c r="POD60" s="543"/>
      <c r="POE60" s="543"/>
      <c r="POF60" s="543"/>
      <c r="POG60" s="543"/>
      <c r="POH60" s="543"/>
      <c r="POI60" s="543"/>
      <c r="POJ60" s="543"/>
      <c r="POK60" s="543"/>
      <c r="POL60" s="543"/>
      <c r="POM60" s="543"/>
      <c r="PON60" s="543"/>
      <c r="POO60" s="543"/>
      <c r="POP60" s="543"/>
      <c r="POQ60" s="543"/>
      <c r="POR60" s="543"/>
      <c r="POS60" s="543"/>
      <c r="POT60" s="543"/>
      <c r="POU60" s="543"/>
      <c r="POV60" s="543"/>
      <c r="POW60" s="543"/>
      <c r="POX60" s="543"/>
      <c r="POY60" s="543"/>
      <c r="POZ60" s="543"/>
      <c r="PPA60" s="543"/>
      <c r="PPB60" s="543"/>
      <c r="PPC60" s="543"/>
      <c r="PPD60" s="543"/>
      <c r="PPE60" s="543"/>
      <c r="PPF60" s="543"/>
      <c r="PPG60" s="543"/>
      <c r="PPH60" s="543"/>
      <c r="PPI60" s="543"/>
      <c r="PPJ60" s="543"/>
      <c r="PPK60" s="543"/>
      <c r="PPL60" s="543"/>
      <c r="PPM60" s="543"/>
      <c r="PPN60" s="543"/>
      <c r="PPO60" s="543"/>
      <c r="PPP60" s="543"/>
      <c r="PPQ60" s="543"/>
      <c r="PPR60" s="543"/>
      <c r="PPS60" s="543"/>
      <c r="PPT60" s="543"/>
      <c r="PPU60" s="543"/>
      <c r="PPV60" s="543"/>
      <c r="PPW60" s="543"/>
      <c r="PPX60" s="543"/>
      <c r="PPY60" s="543"/>
      <c r="PPZ60" s="543"/>
      <c r="PQA60" s="543"/>
      <c r="PQB60" s="543"/>
      <c r="PQC60" s="543"/>
      <c r="PQD60" s="543"/>
      <c r="PQE60" s="543"/>
      <c r="PQF60" s="543"/>
      <c r="PQG60" s="543"/>
      <c r="PQH60" s="543"/>
      <c r="PQI60" s="543"/>
      <c r="PQJ60" s="543"/>
      <c r="PQK60" s="543"/>
      <c r="PQL60" s="543"/>
      <c r="PQM60" s="543"/>
      <c r="PQN60" s="543"/>
      <c r="PQO60" s="543"/>
      <c r="PQP60" s="543"/>
      <c r="PQQ60" s="543"/>
      <c r="PQR60" s="543"/>
      <c r="PQS60" s="543"/>
      <c r="PQT60" s="543"/>
      <c r="PQU60" s="543"/>
      <c r="PQV60" s="543"/>
      <c r="PQW60" s="543"/>
      <c r="PQX60" s="543"/>
      <c r="PQY60" s="543"/>
      <c r="PQZ60" s="543"/>
      <c r="PRA60" s="543"/>
      <c r="PRB60" s="543"/>
      <c r="PRC60" s="543"/>
      <c r="PRD60" s="543"/>
      <c r="PRE60" s="543"/>
      <c r="PRF60" s="543"/>
      <c r="PRG60" s="543"/>
      <c r="PRH60" s="543"/>
      <c r="PRI60" s="543"/>
      <c r="PRJ60" s="543"/>
      <c r="PRK60" s="543"/>
      <c r="PRL60" s="543"/>
      <c r="PRM60" s="543"/>
      <c r="PRN60" s="543"/>
      <c r="PRO60" s="543"/>
      <c r="PRP60" s="543"/>
      <c r="PRQ60" s="543"/>
      <c r="PRR60" s="543"/>
      <c r="PRS60" s="543"/>
      <c r="PRT60" s="543"/>
      <c r="PRU60" s="543"/>
      <c r="PRV60" s="543"/>
      <c r="PRW60" s="543"/>
      <c r="PRX60" s="543"/>
      <c r="PRY60" s="543"/>
      <c r="PRZ60" s="543"/>
      <c r="PSA60" s="543"/>
      <c r="PSB60" s="543"/>
      <c r="PSC60" s="543"/>
      <c r="PSD60" s="543"/>
      <c r="PSE60" s="543"/>
      <c r="PSF60" s="543"/>
      <c r="PSG60" s="543"/>
      <c r="PSH60" s="543"/>
      <c r="PSI60" s="543"/>
      <c r="PSJ60" s="543"/>
      <c r="PSK60" s="543"/>
      <c r="PSL60" s="543"/>
      <c r="PSM60" s="543"/>
      <c r="PSN60" s="543"/>
      <c r="PSO60" s="543"/>
      <c r="PSP60" s="543"/>
      <c r="PSQ60" s="543"/>
      <c r="PSR60" s="543"/>
      <c r="PSS60" s="543"/>
      <c r="PST60" s="543"/>
      <c r="PSU60" s="543"/>
      <c r="PSV60" s="543"/>
      <c r="PSW60" s="543"/>
      <c r="PSX60" s="543"/>
      <c r="PSY60" s="543"/>
      <c r="PSZ60" s="543"/>
      <c r="PTA60" s="543"/>
      <c r="PTB60" s="543"/>
      <c r="PTC60" s="543"/>
      <c r="PTD60" s="543"/>
      <c r="PTE60" s="543"/>
      <c r="PTF60" s="543"/>
      <c r="PTG60" s="543"/>
      <c r="PTH60" s="543"/>
      <c r="PTI60" s="543"/>
      <c r="PTJ60" s="543"/>
      <c r="PTK60" s="543"/>
      <c r="PTL60" s="543"/>
      <c r="PTM60" s="543"/>
      <c r="PTN60" s="543"/>
      <c r="PTO60" s="543"/>
      <c r="PTP60" s="543"/>
      <c r="PTQ60" s="543"/>
      <c r="PTR60" s="543"/>
      <c r="PTS60" s="543"/>
      <c r="PTT60" s="543"/>
      <c r="PTU60" s="543"/>
      <c r="PTV60" s="543"/>
      <c r="PTW60" s="543"/>
      <c r="PTX60" s="543"/>
      <c r="PTY60" s="543"/>
      <c r="PTZ60" s="543"/>
      <c r="PUA60" s="543"/>
      <c r="PUB60" s="543"/>
      <c r="PUC60" s="543"/>
      <c r="PUD60" s="543"/>
      <c r="PUE60" s="543"/>
      <c r="PUF60" s="543"/>
      <c r="PUG60" s="543"/>
      <c r="PUH60" s="543"/>
      <c r="PUI60" s="543"/>
      <c r="PUJ60" s="543"/>
      <c r="PUK60" s="543"/>
      <c r="PUL60" s="543"/>
      <c r="PUM60" s="543"/>
      <c r="PUN60" s="543"/>
      <c r="PUO60" s="543"/>
      <c r="PUP60" s="543"/>
      <c r="PUQ60" s="543"/>
      <c r="PUR60" s="543"/>
      <c r="PUS60" s="543"/>
      <c r="PUT60" s="543"/>
      <c r="PUU60" s="543"/>
      <c r="PUV60" s="543"/>
      <c r="PUW60" s="543"/>
      <c r="PUX60" s="543"/>
      <c r="PUY60" s="543"/>
      <c r="PUZ60" s="543"/>
      <c r="PVA60" s="543"/>
      <c r="PVB60" s="543"/>
      <c r="PVC60" s="543"/>
      <c r="PVD60" s="543"/>
      <c r="PVE60" s="543"/>
      <c r="PVF60" s="543"/>
      <c r="PVG60" s="543"/>
      <c r="PVH60" s="543"/>
      <c r="PVI60" s="543"/>
      <c r="PVJ60" s="543"/>
      <c r="PVK60" s="543"/>
      <c r="PVL60" s="543"/>
      <c r="PVM60" s="543"/>
      <c r="PVN60" s="543"/>
      <c r="PVO60" s="543"/>
      <c r="PVP60" s="543"/>
      <c r="PVQ60" s="543"/>
      <c r="PVR60" s="543"/>
      <c r="PVS60" s="543"/>
      <c r="PVT60" s="543"/>
      <c r="PVU60" s="543"/>
      <c r="PVV60" s="543"/>
      <c r="PVW60" s="543"/>
      <c r="PVX60" s="543"/>
      <c r="PVY60" s="543"/>
      <c r="PVZ60" s="543"/>
      <c r="PWA60" s="543"/>
      <c r="PWB60" s="543"/>
      <c r="PWC60" s="543"/>
      <c r="PWD60" s="543"/>
      <c r="PWE60" s="543"/>
      <c r="PWF60" s="543"/>
      <c r="PWG60" s="543"/>
      <c r="PWH60" s="543"/>
      <c r="PWI60" s="543"/>
      <c r="PWJ60" s="543"/>
      <c r="PWK60" s="543"/>
      <c r="PWL60" s="543"/>
      <c r="PWM60" s="543"/>
      <c r="PWN60" s="543"/>
      <c r="PWO60" s="543"/>
      <c r="PWP60" s="543"/>
      <c r="PWQ60" s="543"/>
      <c r="PWR60" s="543"/>
      <c r="PWS60" s="543"/>
      <c r="PWT60" s="543"/>
      <c r="PWU60" s="543"/>
      <c r="PWV60" s="543"/>
      <c r="PWW60" s="543"/>
      <c r="PWX60" s="543"/>
      <c r="PWY60" s="543"/>
      <c r="PWZ60" s="543"/>
      <c r="PXA60" s="543"/>
      <c r="PXB60" s="543"/>
      <c r="PXC60" s="543"/>
      <c r="PXD60" s="543"/>
      <c r="PXE60" s="543"/>
      <c r="PXF60" s="543"/>
      <c r="PXG60" s="543"/>
      <c r="PXH60" s="543"/>
      <c r="PXI60" s="543"/>
      <c r="PXJ60" s="543"/>
      <c r="PXK60" s="543"/>
      <c r="PXL60" s="543"/>
      <c r="PXM60" s="543"/>
      <c r="PXN60" s="543"/>
      <c r="PXO60" s="543"/>
      <c r="PXP60" s="543"/>
      <c r="PXQ60" s="543"/>
      <c r="PXR60" s="543"/>
      <c r="PXS60" s="543"/>
      <c r="PXT60" s="543"/>
      <c r="PXU60" s="543"/>
      <c r="PXV60" s="543"/>
      <c r="PXW60" s="543"/>
      <c r="PXX60" s="543"/>
      <c r="PXY60" s="543"/>
      <c r="PXZ60" s="543"/>
      <c r="PYA60" s="543"/>
      <c r="PYB60" s="543"/>
      <c r="PYC60" s="543"/>
      <c r="PYD60" s="543"/>
      <c r="PYE60" s="543"/>
      <c r="PYF60" s="543"/>
      <c r="PYG60" s="543"/>
      <c r="PYH60" s="543"/>
      <c r="PYI60" s="543"/>
      <c r="PYJ60" s="543"/>
      <c r="PYK60" s="543"/>
      <c r="PYL60" s="543"/>
      <c r="PYM60" s="543"/>
      <c r="PYN60" s="543"/>
      <c r="PYO60" s="543"/>
      <c r="PYP60" s="543"/>
      <c r="PYQ60" s="543"/>
      <c r="PYR60" s="543"/>
      <c r="PYS60" s="543"/>
      <c r="PYT60" s="543"/>
      <c r="PYU60" s="543"/>
      <c r="PYV60" s="543"/>
      <c r="PYW60" s="543"/>
      <c r="PYX60" s="543"/>
      <c r="PYY60" s="543"/>
      <c r="PYZ60" s="543"/>
      <c r="PZA60" s="543"/>
      <c r="PZB60" s="543"/>
      <c r="PZC60" s="543"/>
      <c r="PZD60" s="543"/>
      <c r="PZE60" s="543"/>
      <c r="PZF60" s="543"/>
      <c r="PZG60" s="543"/>
      <c r="PZH60" s="543"/>
      <c r="PZI60" s="543"/>
      <c r="PZJ60" s="543"/>
      <c r="PZK60" s="543"/>
      <c r="PZL60" s="543"/>
      <c r="PZM60" s="543"/>
      <c r="PZN60" s="543"/>
      <c r="PZO60" s="543"/>
      <c r="PZP60" s="543"/>
      <c r="PZQ60" s="543"/>
      <c r="PZR60" s="543"/>
      <c r="PZS60" s="543"/>
      <c r="PZT60" s="543"/>
      <c r="PZU60" s="543"/>
      <c r="PZV60" s="543"/>
      <c r="PZW60" s="543"/>
      <c r="PZX60" s="543"/>
      <c r="PZY60" s="543"/>
      <c r="PZZ60" s="543"/>
      <c r="QAA60" s="543"/>
      <c r="QAB60" s="543"/>
      <c r="QAC60" s="543"/>
      <c r="QAD60" s="543"/>
      <c r="QAE60" s="543"/>
      <c r="QAF60" s="543"/>
      <c r="QAG60" s="543"/>
      <c r="QAH60" s="543"/>
      <c r="QAI60" s="543"/>
      <c r="QAJ60" s="543"/>
      <c r="QAK60" s="543"/>
      <c r="QAL60" s="543"/>
      <c r="QAM60" s="543"/>
      <c r="QAN60" s="543"/>
      <c r="QAO60" s="543"/>
      <c r="QAP60" s="543"/>
      <c r="QAQ60" s="543"/>
      <c r="QAR60" s="543"/>
      <c r="QAS60" s="543"/>
      <c r="QAT60" s="543"/>
      <c r="QAU60" s="543"/>
      <c r="QAV60" s="543"/>
      <c r="QAW60" s="543"/>
      <c r="QAX60" s="543"/>
      <c r="QAY60" s="543"/>
      <c r="QAZ60" s="543"/>
      <c r="QBA60" s="543"/>
      <c r="QBB60" s="543"/>
      <c r="QBC60" s="543"/>
      <c r="QBD60" s="543"/>
      <c r="QBE60" s="543"/>
      <c r="QBF60" s="543"/>
      <c r="QBG60" s="543"/>
      <c r="QBH60" s="543"/>
      <c r="QBI60" s="543"/>
      <c r="QBJ60" s="543"/>
      <c r="QBK60" s="543"/>
      <c r="QBL60" s="543"/>
      <c r="QBM60" s="543"/>
      <c r="QBN60" s="543"/>
      <c r="QBO60" s="543"/>
      <c r="QBP60" s="543"/>
      <c r="QBQ60" s="543"/>
      <c r="QBR60" s="543"/>
      <c r="QBS60" s="543"/>
      <c r="QBT60" s="543"/>
      <c r="QBU60" s="543"/>
      <c r="QBV60" s="543"/>
      <c r="QBW60" s="543"/>
      <c r="QBX60" s="543"/>
      <c r="QBY60" s="543"/>
      <c r="QBZ60" s="543"/>
      <c r="QCA60" s="543"/>
      <c r="QCB60" s="543"/>
      <c r="QCC60" s="543"/>
      <c r="QCD60" s="543"/>
      <c r="QCE60" s="543"/>
      <c r="QCF60" s="543"/>
      <c r="QCG60" s="543"/>
      <c r="QCH60" s="543"/>
      <c r="QCI60" s="543"/>
      <c r="QCJ60" s="543"/>
      <c r="QCK60" s="543"/>
      <c r="QCL60" s="543"/>
      <c r="QCM60" s="543"/>
      <c r="QCN60" s="543"/>
      <c r="QCO60" s="543"/>
      <c r="QCP60" s="543"/>
      <c r="QCQ60" s="543"/>
      <c r="QCR60" s="543"/>
      <c r="QCS60" s="543"/>
      <c r="QCT60" s="543"/>
      <c r="QCU60" s="543"/>
      <c r="QCV60" s="543"/>
      <c r="QCW60" s="543"/>
      <c r="QCX60" s="543"/>
      <c r="QCY60" s="543"/>
      <c r="QCZ60" s="543"/>
      <c r="QDA60" s="543"/>
      <c r="QDB60" s="543"/>
      <c r="QDC60" s="543"/>
      <c r="QDD60" s="543"/>
      <c r="QDE60" s="543"/>
      <c r="QDF60" s="543"/>
      <c r="QDG60" s="543"/>
      <c r="QDH60" s="543"/>
      <c r="QDI60" s="543"/>
      <c r="QDJ60" s="543"/>
      <c r="QDK60" s="543"/>
      <c r="QDL60" s="543"/>
      <c r="QDM60" s="543"/>
      <c r="QDN60" s="543"/>
      <c r="QDO60" s="543"/>
      <c r="QDP60" s="543"/>
      <c r="QDQ60" s="543"/>
      <c r="QDR60" s="543"/>
      <c r="QDS60" s="543"/>
      <c r="QDT60" s="543"/>
      <c r="QDU60" s="543"/>
      <c r="QDV60" s="543"/>
      <c r="QDW60" s="543"/>
      <c r="QDX60" s="543"/>
      <c r="QDY60" s="543"/>
      <c r="QDZ60" s="543"/>
      <c r="QEA60" s="543"/>
      <c r="QEB60" s="543"/>
      <c r="QEC60" s="543"/>
      <c r="QED60" s="543"/>
      <c r="QEE60" s="543"/>
      <c r="QEF60" s="543"/>
      <c r="QEG60" s="543"/>
      <c r="QEH60" s="543"/>
      <c r="QEI60" s="543"/>
      <c r="QEJ60" s="543"/>
      <c r="QEK60" s="543"/>
      <c r="QEL60" s="543"/>
      <c r="QEM60" s="543"/>
      <c r="QEN60" s="543"/>
      <c r="QEO60" s="543"/>
      <c r="QEP60" s="543"/>
      <c r="QEQ60" s="543"/>
      <c r="QER60" s="543"/>
      <c r="QES60" s="543"/>
      <c r="QET60" s="543"/>
      <c r="QEU60" s="543"/>
      <c r="QEV60" s="543"/>
      <c r="QEW60" s="543"/>
      <c r="QEX60" s="543"/>
      <c r="QEY60" s="543"/>
      <c r="QEZ60" s="543"/>
      <c r="QFA60" s="543"/>
      <c r="QFB60" s="543"/>
      <c r="QFC60" s="543"/>
      <c r="QFD60" s="543"/>
      <c r="QFE60" s="543"/>
      <c r="QFF60" s="543"/>
      <c r="QFG60" s="543"/>
      <c r="QFH60" s="543"/>
      <c r="QFI60" s="543"/>
      <c r="QFJ60" s="543"/>
      <c r="QFK60" s="543"/>
      <c r="QFL60" s="543"/>
      <c r="QFM60" s="543"/>
      <c r="QFN60" s="543"/>
      <c r="QFO60" s="543"/>
      <c r="QFP60" s="543"/>
      <c r="QFQ60" s="543"/>
      <c r="QFR60" s="543"/>
      <c r="QFS60" s="543"/>
      <c r="QFT60" s="543"/>
      <c r="QFU60" s="543"/>
      <c r="QFV60" s="543"/>
      <c r="QFW60" s="543"/>
      <c r="QFX60" s="543"/>
      <c r="QFY60" s="543"/>
      <c r="QFZ60" s="543"/>
      <c r="QGA60" s="543"/>
      <c r="QGB60" s="543"/>
      <c r="QGC60" s="543"/>
      <c r="QGD60" s="543"/>
      <c r="QGE60" s="543"/>
      <c r="QGF60" s="543"/>
      <c r="QGG60" s="543"/>
      <c r="QGH60" s="543"/>
      <c r="QGI60" s="543"/>
      <c r="QGJ60" s="543"/>
      <c r="QGK60" s="543"/>
      <c r="QGL60" s="543"/>
      <c r="QGM60" s="543"/>
      <c r="QGN60" s="543"/>
      <c r="QGO60" s="543"/>
      <c r="QGP60" s="543"/>
      <c r="QGQ60" s="543"/>
      <c r="QGR60" s="543"/>
      <c r="QGS60" s="543"/>
      <c r="QGT60" s="543"/>
      <c r="QGU60" s="543"/>
      <c r="QGV60" s="543"/>
      <c r="QGW60" s="543"/>
      <c r="QGX60" s="543"/>
      <c r="QGY60" s="543"/>
      <c r="QGZ60" s="543"/>
      <c r="QHA60" s="543"/>
      <c r="QHB60" s="543"/>
      <c r="QHC60" s="543"/>
      <c r="QHD60" s="543"/>
      <c r="QHE60" s="543"/>
      <c r="QHF60" s="543"/>
      <c r="QHG60" s="543"/>
      <c r="QHH60" s="543"/>
      <c r="QHI60" s="543"/>
      <c r="QHJ60" s="543"/>
      <c r="QHK60" s="543"/>
      <c r="QHL60" s="543"/>
      <c r="QHM60" s="543"/>
      <c r="QHN60" s="543"/>
      <c r="QHO60" s="543"/>
      <c r="QHP60" s="543"/>
      <c r="QHQ60" s="543"/>
      <c r="QHR60" s="543"/>
      <c r="QHS60" s="543"/>
      <c r="QHT60" s="543"/>
      <c r="QHU60" s="543"/>
      <c r="QHV60" s="543"/>
      <c r="QHW60" s="543"/>
      <c r="QHX60" s="543"/>
      <c r="QHY60" s="543"/>
      <c r="QHZ60" s="543"/>
      <c r="QIA60" s="543"/>
      <c r="QIB60" s="543"/>
      <c r="QIC60" s="543"/>
      <c r="QID60" s="543"/>
      <c r="QIE60" s="543"/>
      <c r="QIF60" s="543"/>
      <c r="QIG60" s="543"/>
      <c r="QIH60" s="543"/>
      <c r="QII60" s="543"/>
      <c r="QIJ60" s="543"/>
      <c r="QIK60" s="543"/>
      <c r="QIL60" s="543"/>
      <c r="QIM60" s="543"/>
      <c r="QIN60" s="543"/>
      <c r="QIO60" s="543"/>
      <c r="QIP60" s="543"/>
      <c r="QIQ60" s="543"/>
      <c r="QIR60" s="543"/>
      <c r="QIS60" s="543"/>
      <c r="QIT60" s="543"/>
      <c r="QIU60" s="543"/>
      <c r="QIV60" s="543"/>
      <c r="QIW60" s="543"/>
      <c r="QIX60" s="543"/>
      <c r="QIY60" s="543"/>
      <c r="QIZ60" s="543"/>
      <c r="QJA60" s="543"/>
      <c r="QJB60" s="543"/>
      <c r="QJC60" s="543"/>
      <c r="QJD60" s="543"/>
      <c r="QJE60" s="543"/>
      <c r="QJF60" s="543"/>
      <c r="QJG60" s="543"/>
      <c r="QJH60" s="543"/>
      <c r="QJI60" s="543"/>
      <c r="QJJ60" s="543"/>
      <c r="QJK60" s="543"/>
      <c r="QJL60" s="543"/>
      <c r="QJM60" s="543"/>
      <c r="QJN60" s="543"/>
      <c r="QJO60" s="543"/>
      <c r="QJP60" s="543"/>
      <c r="QJQ60" s="543"/>
      <c r="QJR60" s="543"/>
      <c r="QJS60" s="543"/>
      <c r="QJT60" s="543"/>
      <c r="QJU60" s="543"/>
      <c r="QJV60" s="543"/>
      <c r="QJW60" s="543"/>
      <c r="QJX60" s="543"/>
      <c r="QJY60" s="543"/>
      <c r="QJZ60" s="543"/>
      <c r="QKA60" s="543"/>
      <c r="QKB60" s="543"/>
      <c r="QKC60" s="543"/>
      <c r="QKD60" s="543"/>
      <c r="QKE60" s="543"/>
      <c r="QKF60" s="543"/>
      <c r="QKG60" s="543"/>
      <c r="QKH60" s="543"/>
      <c r="QKI60" s="543"/>
      <c r="QKJ60" s="543"/>
      <c r="QKK60" s="543"/>
      <c r="QKL60" s="543"/>
      <c r="QKM60" s="543"/>
      <c r="QKN60" s="543"/>
      <c r="QKO60" s="543"/>
      <c r="QKP60" s="543"/>
      <c r="QKQ60" s="543"/>
      <c r="QKR60" s="543"/>
      <c r="QKS60" s="543"/>
      <c r="QKT60" s="543"/>
      <c r="QKU60" s="543"/>
      <c r="QKV60" s="543"/>
      <c r="QKW60" s="543"/>
      <c r="QKX60" s="543"/>
      <c r="QKY60" s="543"/>
      <c r="QKZ60" s="543"/>
      <c r="QLA60" s="543"/>
      <c r="QLB60" s="543"/>
      <c r="QLC60" s="543"/>
      <c r="QLD60" s="543"/>
      <c r="QLE60" s="543"/>
      <c r="QLF60" s="543"/>
      <c r="QLG60" s="543"/>
      <c r="QLH60" s="543"/>
      <c r="QLI60" s="543"/>
      <c r="QLJ60" s="543"/>
      <c r="QLK60" s="543"/>
      <c r="QLL60" s="543"/>
      <c r="QLM60" s="543"/>
      <c r="QLN60" s="543"/>
      <c r="QLO60" s="543"/>
      <c r="QLP60" s="543"/>
      <c r="QLQ60" s="543"/>
      <c r="QLR60" s="543"/>
      <c r="QLS60" s="543"/>
      <c r="QLT60" s="543"/>
      <c r="QLU60" s="543"/>
      <c r="QLV60" s="543"/>
      <c r="QLW60" s="543"/>
      <c r="QLX60" s="543"/>
      <c r="QLY60" s="543"/>
      <c r="QLZ60" s="543"/>
      <c r="QMA60" s="543"/>
      <c r="QMB60" s="543"/>
      <c r="QMC60" s="543"/>
      <c r="QMD60" s="543"/>
      <c r="QME60" s="543"/>
      <c r="QMF60" s="543"/>
      <c r="QMG60" s="543"/>
      <c r="QMH60" s="543"/>
      <c r="QMI60" s="543"/>
      <c r="QMJ60" s="543"/>
      <c r="QMK60" s="543"/>
      <c r="QML60" s="543"/>
      <c r="QMM60" s="543"/>
      <c r="QMN60" s="543"/>
      <c r="QMO60" s="543"/>
      <c r="QMP60" s="543"/>
      <c r="QMQ60" s="543"/>
      <c r="QMR60" s="543"/>
      <c r="QMS60" s="543"/>
      <c r="QMT60" s="543"/>
      <c r="QMU60" s="543"/>
      <c r="QMV60" s="543"/>
      <c r="QMW60" s="543"/>
      <c r="QMX60" s="543"/>
      <c r="QMY60" s="543"/>
      <c r="QMZ60" s="543"/>
      <c r="QNA60" s="543"/>
      <c r="QNB60" s="543"/>
      <c r="QNC60" s="543"/>
      <c r="QND60" s="543"/>
      <c r="QNE60" s="543"/>
      <c r="QNF60" s="543"/>
      <c r="QNG60" s="543"/>
      <c r="QNH60" s="543"/>
      <c r="QNI60" s="543"/>
      <c r="QNJ60" s="543"/>
      <c r="QNK60" s="543"/>
      <c r="QNL60" s="543"/>
      <c r="QNM60" s="543"/>
      <c r="QNN60" s="543"/>
      <c r="QNO60" s="543"/>
      <c r="QNP60" s="543"/>
      <c r="QNQ60" s="543"/>
      <c r="QNR60" s="543"/>
      <c r="QNS60" s="543"/>
      <c r="QNT60" s="543"/>
      <c r="QNU60" s="543"/>
      <c r="QNV60" s="543"/>
      <c r="QNW60" s="543"/>
      <c r="QNX60" s="543"/>
      <c r="QNY60" s="543"/>
      <c r="QNZ60" s="543"/>
      <c r="QOA60" s="543"/>
      <c r="QOB60" s="543"/>
      <c r="QOC60" s="543"/>
      <c r="QOD60" s="543"/>
      <c r="QOE60" s="543"/>
      <c r="QOF60" s="543"/>
      <c r="QOG60" s="543"/>
      <c r="QOH60" s="543"/>
      <c r="QOI60" s="543"/>
      <c r="QOJ60" s="543"/>
      <c r="QOK60" s="543"/>
      <c r="QOL60" s="543"/>
      <c r="QOM60" s="543"/>
      <c r="QON60" s="543"/>
      <c r="QOO60" s="543"/>
      <c r="QOP60" s="543"/>
      <c r="QOQ60" s="543"/>
      <c r="QOR60" s="543"/>
      <c r="QOS60" s="543"/>
      <c r="QOT60" s="543"/>
      <c r="QOU60" s="543"/>
      <c r="QOV60" s="543"/>
      <c r="QOW60" s="543"/>
      <c r="QOX60" s="543"/>
      <c r="QOY60" s="543"/>
      <c r="QOZ60" s="543"/>
      <c r="QPA60" s="543"/>
      <c r="QPB60" s="543"/>
      <c r="QPC60" s="543"/>
      <c r="QPD60" s="543"/>
      <c r="QPE60" s="543"/>
      <c r="QPF60" s="543"/>
      <c r="QPG60" s="543"/>
      <c r="QPH60" s="543"/>
      <c r="QPI60" s="543"/>
      <c r="QPJ60" s="543"/>
      <c r="QPK60" s="543"/>
      <c r="QPL60" s="543"/>
      <c r="QPM60" s="543"/>
      <c r="QPN60" s="543"/>
      <c r="QPO60" s="543"/>
      <c r="QPP60" s="543"/>
      <c r="QPQ60" s="543"/>
      <c r="QPR60" s="543"/>
      <c r="QPS60" s="543"/>
      <c r="QPT60" s="543"/>
      <c r="QPU60" s="543"/>
      <c r="QPV60" s="543"/>
      <c r="QPW60" s="543"/>
      <c r="QPX60" s="543"/>
      <c r="QPY60" s="543"/>
      <c r="QPZ60" s="543"/>
      <c r="QQA60" s="543"/>
      <c r="QQB60" s="543"/>
      <c r="QQC60" s="543"/>
      <c r="QQD60" s="543"/>
      <c r="QQE60" s="543"/>
      <c r="QQF60" s="543"/>
      <c r="QQG60" s="543"/>
      <c r="QQH60" s="543"/>
      <c r="QQI60" s="543"/>
      <c r="QQJ60" s="543"/>
      <c r="QQK60" s="543"/>
      <c r="QQL60" s="543"/>
      <c r="QQM60" s="543"/>
      <c r="QQN60" s="543"/>
      <c r="QQO60" s="543"/>
      <c r="QQP60" s="543"/>
      <c r="QQQ60" s="543"/>
      <c r="QQR60" s="543"/>
      <c r="QQS60" s="543"/>
      <c r="QQT60" s="543"/>
      <c r="QQU60" s="543"/>
      <c r="QQV60" s="543"/>
      <c r="QQW60" s="543"/>
      <c r="QQX60" s="543"/>
      <c r="QQY60" s="543"/>
      <c r="QQZ60" s="543"/>
      <c r="QRA60" s="543"/>
      <c r="QRB60" s="543"/>
      <c r="QRC60" s="543"/>
      <c r="QRD60" s="543"/>
      <c r="QRE60" s="543"/>
      <c r="QRF60" s="543"/>
      <c r="QRG60" s="543"/>
      <c r="QRH60" s="543"/>
      <c r="QRI60" s="543"/>
      <c r="QRJ60" s="543"/>
      <c r="QRK60" s="543"/>
      <c r="QRL60" s="543"/>
      <c r="QRM60" s="543"/>
      <c r="QRN60" s="543"/>
      <c r="QRO60" s="543"/>
      <c r="QRP60" s="543"/>
      <c r="QRQ60" s="543"/>
      <c r="QRR60" s="543"/>
      <c r="QRS60" s="543"/>
      <c r="QRT60" s="543"/>
      <c r="QRU60" s="543"/>
      <c r="QRV60" s="543"/>
      <c r="QRW60" s="543"/>
      <c r="QRX60" s="543"/>
      <c r="QRY60" s="543"/>
      <c r="QRZ60" s="543"/>
      <c r="QSA60" s="543"/>
      <c r="QSB60" s="543"/>
      <c r="QSC60" s="543"/>
      <c r="QSD60" s="543"/>
      <c r="QSE60" s="543"/>
      <c r="QSF60" s="543"/>
      <c r="QSG60" s="543"/>
      <c r="QSH60" s="543"/>
      <c r="QSI60" s="543"/>
      <c r="QSJ60" s="543"/>
      <c r="QSK60" s="543"/>
      <c r="QSL60" s="543"/>
      <c r="QSM60" s="543"/>
      <c r="QSN60" s="543"/>
      <c r="QSO60" s="543"/>
      <c r="QSP60" s="543"/>
      <c r="QSQ60" s="543"/>
      <c r="QSR60" s="543"/>
      <c r="QSS60" s="543"/>
      <c r="QST60" s="543"/>
      <c r="QSU60" s="543"/>
      <c r="QSV60" s="543"/>
      <c r="QSW60" s="543"/>
      <c r="QSX60" s="543"/>
      <c r="QSY60" s="543"/>
      <c r="QSZ60" s="543"/>
      <c r="QTA60" s="543"/>
      <c r="QTB60" s="543"/>
      <c r="QTC60" s="543"/>
      <c r="QTD60" s="543"/>
      <c r="QTE60" s="543"/>
      <c r="QTF60" s="543"/>
      <c r="QTG60" s="543"/>
      <c r="QTH60" s="543"/>
      <c r="QTI60" s="543"/>
      <c r="QTJ60" s="543"/>
      <c r="QTK60" s="543"/>
      <c r="QTL60" s="543"/>
      <c r="QTM60" s="543"/>
      <c r="QTN60" s="543"/>
      <c r="QTO60" s="543"/>
      <c r="QTP60" s="543"/>
      <c r="QTQ60" s="543"/>
      <c r="QTR60" s="543"/>
      <c r="QTS60" s="543"/>
      <c r="QTT60" s="543"/>
      <c r="QTU60" s="543"/>
      <c r="QTV60" s="543"/>
      <c r="QTW60" s="543"/>
      <c r="QTX60" s="543"/>
      <c r="QTY60" s="543"/>
      <c r="QTZ60" s="543"/>
      <c r="QUA60" s="543"/>
      <c r="QUB60" s="543"/>
      <c r="QUC60" s="543"/>
      <c r="QUD60" s="543"/>
      <c r="QUE60" s="543"/>
      <c r="QUF60" s="543"/>
      <c r="QUG60" s="543"/>
      <c r="QUH60" s="543"/>
      <c r="QUI60" s="543"/>
      <c r="QUJ60" s="543"/>
      <c r="QUK60" s="543"/>
      <c r="QUL60" s="543"/>
      <c r="QUM60" s="543"/>
      <c r="QUN60" s="543"/>
      <c r="QUO60" s="543"/>
      <c r="QUP60" s="543"/>
      <c r="QUQ60" s="543"/>
      <c r="QUR60" s="543"/>
      <c r="QUS60" s="543"/>
      <c r="QUT60" s="543"/>
      <c r="QUU60" s="543"/>
      <c r="QUV60" s="543"/>
      <c r="QUW60" s="543"/>
      <c r="QUX60" s="543"/>
      <c r="QUY60" s="543"/>
      <c r="QUZ60" s="543"/>
      <c r="QVA60" s="543"/>
      <c r="QVB60" s="543"/>
      <c r="QVC60" s="543"/>
      <c r="QVD60" s="543"/>
      <c r="QVE60" s="543"/>
      <c r="QVF60" s="543"/>
      <c r="QVG60" s="543"/>
      <c r="QVH60" s="543"/>
      <c r="QVI60" s="543"/>
      <c r="QVJ60" s="543"/>
      <c r="QVK60" s="543"/>
      <c r="QVL60" s="543"/>
      <c r="QVM60" s="543"/>
      <c r="QVN60" s="543"/>
      <c r="QVO60" s="543"/>
      <c r="QVP60" s="543"/>
      <c r="QVQ60" s="543"/>
      <c r="QVR60" s="543"/>
      <c r="QVS60" s="543"/>
      <c r="QVT60" s="543"/>
      <c r="QVU60" s="543"/>
      <c r="QVV60" s="543"/>
      <c r="QVW60" s="543"/>
      <c r="QVX60" s="543"/>
      <c r="QVY60" s="543"/>
      <c r="QVZ60" s="543"/>
      <c r="QWA60" s="543"/>
      <c r="QWB60" s="543"/>
      <c r="QWC60" s="543"/>
      <c r="QWD60" s="543"/>
      <c r="QWE60" s="543"/>
      <c r="QWF60" s="543"/>
      <c r="QWG60" s="543"/>
      <c r="QWH60" s="543"/>
      <c r="QWI60" s="543"/>
      <c r="QWJ60" s="543"/>
      <c r="QWK60" s="543"/>
      <c r="QWL60" s="543"/>
      <c r="QWM60" s="543"/>
      <c r="QWN60" s="543"/>
      <c r="QWO60" s="543"/>
      <c r="QWP60" s="543"/>
      <c r="QWQ60" s="543"/>
      <c r="QWR60" s="543"/>
      <c r="QWS60" s="543"/>
      <c r="QWT60" s="543"/>
      <c r="QWU60" s="543"/>
      <c r="QWV60" s="543"/>
      <c r="QWW60" s="543"/>
      <c r="QWX60" s="543"/>
      <c r="QWY60" s="543"/>
      <c r="QWZ60" s="543"/>
      <c r="QXA60" s="543"/>
      <c r="QXB60" s="543"/>
      <c r="QXC60" s="543"/>
      <c r="QXD60" s="543"/>
      <c r="QXE60" s="543"/>
      <c r="QXF60" s="543"/>
      <c r="QXG60" s="543"/>
      <c r="QXH60" s="543"/>
      <c r="QXI60" s="543"/>
      <c r="QXJ60" s="543"/>
      <c r="QXK60" s="543"/>
      <c r="QXL60" s="543"/>
      <c r="QXM60" s="543"/>
      <c r="QXN60" s="543"/>
      <c r="QXO60" s="543"/>
      <c r="QXP60" s="543"/>
      <c r="QXQ60" s="543"/>
      <c r="QXR60" s="543"/>
      <c r="QXS60" s="543"/>
      <c r="QXT60" s="543"/>
      <c r="QXU60" s="543"/>
      <c r="QXV60" s="543"/>
      <c r="QXW60" s="543"/>
      <c r="QXX60" s="543"/>
      <c r="QXY60" s="543"/>
      <c r="QXZ60" s="543"/>
      <c r="QYA60" s="543"/>
      <c r="QYB60" s="543"/>
      <c r="QYC60" s="543"/>
      <c r="QYD60" s="543"/>
      <c r="QYE60" s="543"/>
      <c r="QYF60" s="543"/>
      <c r="QYG60" s="543"/>
      <c r="QYH60" s="543"/>
      <c r="QYI60" s="543"/>
      <c r="QYJ60" s="543"/>
      <c r="QYK60" s="543"/>
      <c r="QYL60" s="543"/>
      <c r="QYM60" s="543"/>
      <c r="QYN60" s="543"/>
      <c r="QYO60" s="543"/>
      <c r="QYP60" s="543"/>
      <c r="QYQ60" s="543"/>
      <c r="QYR60" s="543"/>
      <c r="QYS60" s="543"/>
      <c r="QYT60" s="543"/>
      <c r="QYU60" s="543"/>
      <c r="QYV60" s="543"/>
      <c r="QYW60" s="543"/>
      <c r="QYX60" s="543"/>
      <c r="QYY60" s="543"/>
      <c r="QYZ60" s="543"/>
      <c r="QZA60" s="543"/>
      <c r="QZB60" s="543"/>
      <c r="QZC60" s="543"/>
      <c r="QZD60" s="543"/>
      <c r="QZE60" s="543"/>
      <c r="QZF60" s="543"/>
      <c r="QZG60" s="543"/>
      <c r="QZH60" s="543"/>
      <c r="QZI60" s="543"/>
      <c r="QZJ60" s="543"/>
      <c r="QZK60" s="543"/>
      <c r="QZL60" s="543"/>
      <c r="QZM60" s="543"/>
      <c r="QZN60" s="543"/>
      <c r="QZO60" s="543"/>
      <c r="QZP60" s="543"/>
      <c r="QZQ60" s="543"/>
      <c r="QZR60" s="543"/>
      <c r="QZS60" s="543"/>
      <c r="QZT60" s="543"/>
      <c r="QZU60" s="543"/>
      <c r="QZV60" s="543"/>
      <c r="QZW60" s="543"/>
      <c r="QZX60" s="543"/>
      <c r="QZY60" s="543"/>
      <c r="QZZ60" s="543"/>
      <c r="RAA60" s="543"/>
      <c r="RAB60" s="543"/>
      <c r="RAC60" s="543"/>
      <c r="RAD60" s="543"/>
      <c r="RAE60" s="543"/>
      <c r="RAF60" s="543"/>
      <c r="RAG60" s="543"/>
      <c r="RAH60" s="543"/>
      <c r="RAI60" s="543"/>
      <c r="RAJ60" s="543"/>
      <c r="RAK60" s="543"/>
      <c r="RAL60" s="543"/>
      <c r="RAM60" s="543"/>
      <c r="RAN60" s="543"/>
      <c r="RAO60" s="543"/>
      <c r="RAP60" s="543"/>
      <c r="RAQ60" s="543"/>
      <c r="RAR60" s="543"/>
      <c r="RAS60" s="543"/>
      <c r="RAT60" s="543"/>
      <c r="RAU60" s="543"/>
      <c r="RAV60" s="543"/>
      <c r="RAW60" s="543"/>
      <c r="RAX60" s="543"/>
      <c r="RAY60" s="543"/>
      <c r="RAZ60" s="543"/>
      <c r="RBA60" s="543"/>
      <c r="RBB60" s="543"/>
      <c r="RBC60" s="543"/>
      <c r="RBD60" s="543"/>
      <c r="RBE60" s="543"/>
      <c r="RBF60" s="543"/>
      <c r="RBG60" s="543"/>
      <c r="RBH60" s="543"/>
      <c r="RBI60" s="543"/>
      <c r="RBJ60" s="543"/>
      <c r="RBK60" s="543"/>
      <c r="RBL60" s="543"/>
      <c r="RBM60" s="543"/>
      <c r="RBN60" s="543"/>
      <c r="RBO60" s="543"/>
      <c r="RBP60" s="543"/>
      <c r="RBQ60" s="543"/>
      <c r="RBR60" s="543"/>
      <c r="RBS60" s="543"/>
      <c r="RBT60" s="543"/>
      <c r="RBU60" s="543"/>
      <c r="RBV60" s="543"/>
      <c r="RBW60" s="543"/>
      <c r="RBX60" s="543"/>
      <c r="RBY60" s="543"/>
      <c r="RBZ60" s="543"/>
      <c r="RCA60" s="543"/>
      <c r="RCB60" s="543"/>
      <c r="RCC60" s="543"/>
      <c r="RCD60" s="543"/>
      <c r="RCE60" s="543"/>
      <c r="RCF60" s="543"/>
      <c r="RCG60" s="543"/>
      <c r="RCH60" s="543"/>
      <c r="RCI60" s="543"/>
      <c r="RCJ60" s="543"/>
      <c r="RCK60" s="543"/>
      <c r="RCL60" s="543"/>
      <c r="RCM60" s="543"/>
      <c r="RCN60" s="543"/>
      <c r="RCO60" s="543"/>
      <c r="RCP60" s="543"/>
      <c r="RCQ60" s="543"/>
      <c r="RCR60" s="543"/>
      <c r="RCS60" s="543"/>
      <c r="RCT60" s="543"/>
      <c r="RCU60" s="543"/>
      <c r="RCV60" s="543"/>
      <c r="RCW60" s="543"/>
      <c r="RCX60" s="543"/>
      <c r="RCY60" s="543"/>
      <c r="RCZ60" s="543"/>
      <c r="RDA60" s="543"/>
      <c r="RDB60" s="543"/>
      <c r="RDC60" s="543"/>
      <c r="RDD60" s="543"/>
      <c r="RDE60" s="543"/>
      <c r="RDF60" s="543"/>
      <c r="RDG60" s="543"/>
      <c r="RDH60" s="543"/>
      <c r="RDI60" s="543"/>
      <c r="RDJ60" s="543"/>
      <c r="RDK60" s="543"/>
      <c r="RDL60" s="543"/>
      <c r="RDM60" s="543"/>
      <c r="RDN60" s="543"/>
      <c r="RDO60" s="543"/>
      <c r="RDP60" s="543"/>
      <c r="RDQ60" s="543"/>
      <c r="RDR60" s="543"/>
      <c r="RDS60" s="543"/>
      <c r="RDT60" s="543"/>
      <c r="RDU60" s="543"/>
      <c r="RDV60" s="543"/>
      <c r="RDW60" s="543"/>
      <c r="RDX60" s="543"/>
      <c r="RDY60" s="543"/>
      <c r="RDZ60" s="543"/>
      <c r="REA60" s="543"/>
      <c r="REB60" s="543"/>
      <c r="REC60" s="543"/>
      <c r="RED60" s="543"/>
      <c r="REE60" s="543"/>
      <c r="REF60" s="543"/>
      <c r="REG60" s="543"/>
      <c r="REH60" s="543"/>
      <c r="REI60" s="543"/>
      <c r="REJ60" s="543"/>
      <c r="REK60" s="543"/>
      <c r="REL60" s="543"/>
      <c r="REM60" s="543"/>
      <c r="REN60" s="543"/>
      <c r="REO60" s="543"/>
      <c r="REP60" s="543"/>
      <c r="REQ60" s="543"/>
      <c r="RER60" s="543"/>
      <c r="RES60" s="543"/>
      <c r="RET60" s="543"/>
      <c r="REU60" s="543"/>
      <c r="REV60" s="543"/>
      <c r="REW60" s="543"/>
      <c r="REX60" s="543"/>
      <c r="REY60" s="543"/>
      <c r="REZ60" s="543"/>
      <c r="RFA60" s="543"/>
      <c r="RFB60" s="543"/>
      <c r="RFC60" s="543"/>
      <c r="RFD60" s="543"/>
      <c r="RFE60" s="543"/>
      <c r="RFF60" s="543"/>
      <c r="RFG60" s="543"/>
      <c r="RFH60" s="543"/>
      <c r="RFI60" s="543"/>
      <c r="RFJ60" s="543"/>
      <c r="RFK60" s="543"/>
      <c r="RFL60" s="543"/>
      <c r="RFM60" s="543"/>
      <c r="RFN60" s="543"/>
      <c r="RFO60" s="543"/>
      <c r="RFP60" s="543"/>
      <c r="RFQ60" s="543"/>
      <c r="RFR60" s="543"/>
      <c r="RFS60" s="543"/>
      <c r="RFT60" s="543"/>
      <c r="RFU60" s="543"/>
      <c r="RFV60" s="543"/>
      <c r="RFW60" s="543"/>
      <c r="RFX60" s="543"/>
      <c r="RFY60" s="543"/>
      <c r="RFZ60" s="543"/>
      <c r="RGA60" s="543"/>
      <c r="RGB60" s="543"/>
      <c r="RGC60" s="543"/>
      <c r="RGD60" s="543"/>
      <c r="RGE60" s="543"/>
      <c r="RGF60" s="543"/>
      <c r="RGG60" s="543"/>
      <c r="RGH60" s="543"/>
      <c r="RGI60" s="543"/>
      <c r="RGJ60" s="543"/>
      <c r="RGK60" s="543"/>
      <c r="RGL60" s="543"/>
      <c r="RGM60" s="543"/>
      <c r="RGN60" s="543"/>
      <c r="RGO60" s="543"/>
      <c r="RGP60" s="543"/>
      <c r="RGQ60" s="543"/>
      <c r="RGR60" s="543"/>
      <c r="RGS60" s="543"/>
      <c r="RGT60" s="543"/>
      <c r="RGU60" s="543"/>
      <c r="RGV60" s="543"/>
      <c r="RGW60" s="543"/>
      <c r="RGX60" s="543"/>
      <c r="RGY60" s="543"/>
      <c r="RGZ60" s="543"/>
      <c r="RHA60" s="543"/>
      <c r="RHB60" s="543"/>
      <c r="RHC60" s="543"/>
      <c r="RHD60" s="543"/>
      <c r="RHE60" s="543"/>
      <c r="RHF60" s="543"/>
      <c r="RHG60" s="543"/>
      <c r="RHH60" s="543"/>
      <c r="RHI60" s="543"/>
      <c r="RHJ60" s="543"/>
      <c r="RHK60" s="543"/>
      <c r="RHL60" s="543"/>
      <c r="RHM60" s="543"/>
      <c r="RHN60" s="543"/>
      <c r="RHO60" s="543"/>
      <c r="RHP60" s="543"/>
      <c r="RHQ60" s="543"/>
      <c r="RHR60" s="543"/>
      <c r="RHS60" s="543"/>
      <c r="RHT60" s="543"/>
      <c r="RHU60" s="543"/>
      <c r="RHV60" s="543"/>
      <c r="RHW60" s="543"/>
      <c r="RHX60" s="543"/>
      <c r="RHY60" s="543"/>
      <c r="RHZ60" s="543"/>
      <c r="RIA60" s="543"/>
      <c r="RIB60" s="543"/>
      <c r="RIC60" s="543"/>
      <c r="RID60" s="543"/>
      <c r="RIE60" s="543"/>
      <c r="RIF60" s="543"/>
      <c r="RIG60" s="543"/>
      <c r="RIH60" s="543"/>
      <c r="RII60" s="543"/>
      <c r="RIJ60" s="543"/>
      <c r="RIK60" s="543"/>
      <c r="RIL60" s="543"/>
      <c r="RIM60" s="543"/>
      <c r="RIN60" s="543"/>
      <c r="RIO60" s="543"/>
      <c r="RIP60" s="543"/>
      <c r="RIQ60" s="543"/>
      <c r="RIR60" s="543"/>
      <c r="RIS60" s="543"/>
      <c r="RIT60" s="543"/>
      <c r="RIU60" s="543"/>
      <c r="RIV60" s="543"/>
      <c r="RIW60" s="543"/>
      <c r="RIX60" s="543"/>
      <c r="RIY60" s="543"/>
      <c r="RIZ60" s="543"/>
      <c r="RJA60" s="543"/>
      <c r="RJB60" s="543"/>
      <c r="RJC60" s="543"/>
      <c r="RJD60" s="543"/>
      <c r="RJE60" s="543"/>
      <c r="RJF60" s="543"/>
      <c r="RJG60" s="543"/>
      <c r="RJH60" s="543"/>
      <c r="RJI60" s="543"/>
      <c r="RJJ60" s="543"/>
      <c r="RJK60" s="543"/>
      <c r="RJL60" s="543"/>
      <c r="RJM60" s="543"/>
      <c r="RJN60" s="543"/>
      <c r="RJO60" s="543"/>
      <c r="RJP60" s="543"/>
      <c r="RJQ60" s="543"/>
      <c r="RJR60" s="543"/>
      <c r="RJS60" s="543"/>
      <c r="RJT60" s="543"/>
      <c r="RJU60" s="543"/>
      <c r="RJV60" s="543"/>
      <c r="RJW60" s="543"/>
      <c r="RJX60" s="543"/>
      <c r="RJY60" s="543"/>
      <c r="RJZ60" s="543"/>
      <c r="RKA60" s="543"/>
      <c r="RKB60" s="543"/>
      <c r="RKC60" s="543"/>
      <c r="RKD60" s="543"/>
      <c r="RKE60" s="543"/>
      <c r="RKF60" s="543"/>
      <c r="RKG60" s="543"/>
      <c r="RKH60" s="543"/>
      <c r="RKI60" s="543"/>
      <c r="RKJ60" s="543"/>
      <c r="RKK60" s="543"/>
      <c r="RKL60" s="543"/>
      <c r="RKM60" s="543"/>
      <c r="RKN60" s="543"/>
      <c r="RKO60" s="543"/>
      <c r="RKP60" s="543"/>
      <c r="RKQ60" s="543"/>
      <c r="RKR60" s="543"/>
      <c r="RKS60" s="543"/>
      <c r="RKT60" s="543"/>
      <c r="RKU60" s="543"/>
      <c r="RKV60" s="543"/>
      <c r="RKW60" s="543"/>
      <c r="RKX60" s="543"/>
      <c r="RKY60" s="543"/>
      <c r="RKZ60" s="543"/>
      <c r="RLA60" s="543"/>
      <c r="RLB60" s="543"/>
      <c r="RLC60" s="543"/>
      <c r="RLD60" s="543"/>
      <c r="RLE60" s="543"/>
      <c r="RLF60" s="543"/>
      <c r="RLG60" s="543"/>
      <c r="RLH60" s="543"/>
      <c r="RLI60" s="543"/>
      <c r="RLJ60" s="543"/>
      <c r="RLK60" s="543"/>
      <c r="RLL60" s="543"/>
      <c r="RLM60" s="543"/>
      <c r="RLN60" s="543"/>
      <c r="RLO60" s="543"/>
      <c r="RLP60" s="543"/>
      <c r="RLQ60" s="543"/>
      <c r="RLR60" s="543"/>
      <c r="RLS60" s="543"/>
      <c r="RLT60" s="543"/>
      <c r="RLU60" s="543"/>
      <c r="RLV60" s="543"/>
      <c r="RLW60" s="543"/>
      <c r="RLX60" s="543"/>
      <c r="RLY60" s="543"/>
      <c r="RLZ60" s="543"/>
      <c r="RMA60" s="543"/>
      <c r="RMB60" s="543"/>
      <c r="RMC60" s="543"/>
      <c r="RMD60" s="543"/>
      <c r="RME60" s="543"/>
      <c r="RMF60" s="543"/>
      <c r="RMG60" s="543"/>
      <c r="RMH60" s="543"/>
      <c r="RMI60" s="543"/>
      <c r="RMJ60" s="543"/>
      <c r="RMK60" s="543"/>
      <c r="RML60" s="543"/>
      <c r="RMM60" s="543"/>
      <c r="RMN60" s="543"/>
      <c r="RMO60" s="543"/>
      <c r="RMP60" s="543"/>
      <c r="RMQ60" s="543"/>
      <c r="RMR60" s="543"/>
      <c r="RMS60" s="543"/>
      <c r="RMT60" s="543"/>
      <c r="RMU60" s="543"/>
      <c r="RMV60" s="543"/>
      <c r="RMW60" s="543"/>
      <c r="RMX60" s="543"/>
      <c r="RMY60" s="543"/>
      <c r="RMZ60" s="543"/>
      <c r="RNA60" s="543"/>
      <c r="RNB60" s="543"/>
      <c r="RNC60" s="543"/>
      <c r="RND60" s="543"/>
      <c r="RNE60" s="543"/>
      <c r="RNF60" s="543"/>
      <c r="RNG60" s="543"/>
      <c r="RNH60" s="543"/>
      <c r="RNI60" s="543"/>
      <c r="RNJ60" s="543"/>
      <c r="RNK60" s="543"/>
      <c r="RNL60" s="543"/>
      <c r="RNM60" s="543"/>
      <c r="RNN60" s="543"/>
      <c r="RNO60" s="543"/>
      <c r="RNP60" s="543"/>
      <c r="RNQ60" s="543"/>
      <c r="RNR60" s="543"/>
      <c r="RNS60" s="543"/>
      <c r="RNT60" s="543"/>
      <c r="RNU60" s="543"/>
      <c r="RNV60" s="543"/>
      <c r="RNW60" s="543"/>
      <c r="RNX60" s="543"/>
      <c r="RNY60" s="543"/>
      <c r="RNZ60" s="543"/>
      <c r="ROA60" s="543"/>
      <c r="ROB60" s="543"/>
      <c r="ROC60" s="543"/>
      <c r="ROD60" s="543"/>
      <c r="ROE60" s="543"/>
      <c r="ROF60" s="543"/>
      <c r="ROG60" s="543"/>
      <c r="ROH60" s="543"/>
      <c r="ROI60" s="543"/>
      <c r="ROJ60" s="543"/>
      <c r="ROK60" s="543"/>
      <c r="ROL60" s="543"/>
      <c r="ROM60" s="543"/>
      <c r="RON60" s="543"/>
      <c r="ROO60" s="543"/>
      <c r="ROP60" s="543"/>
      <c r="ROQ60" s="543"/>
      <c r="ROR60" s="543"/>
      <c r="ROS60" s="543"/>
      <c r="ROT60" s="543"/>
      <c r="ROU60" s="543"/>
      <c r="ROV60" s="543"/>
      <c r="ROW60" s="543"/>
      <c r="ROX60" s="543"/>
      <c r="ROY60" s="543"/>
      <c r="ROZ60" s="543"/>
      <c r="RPA60" s="543"/>
      <c r="RPB60" s="543"/>
      <c r="RPC60" s="543"/>
      <c r="RPD60" s="543"/>
      <c r="RPE60" s="543"/>
      <c r="RPF60" s="543"/>
      <c r="RPG60" s="543"/>
      <c r="RPH60" s="543"/>
      <c r="RPI60" s="543"/>
      <c r="RPJ60" s="543"/>
      <c r="RPK60" s="543"/>
      <c r="RPL60" s="543"/>
      <c r="RPM60" s="543"/>
      <c r="RPN60" s="543"/>
      <c r="RPO60" s="543"/>
      <c r="RPP60" s="543"/>
      <c r="RPQ60" s="543"/>
      <c r="RPR60" s="543"/>
      <c r="RPS60" s="543"/>
      <c r="RPT60" s="543"/>
      <c r="RPU60" s="543"/>
      <c r="RPV60" s="543"/>
      <c r="RPW60" s="543"/>
      <c r="RPX60" s="543"/>
      <c r="RPY60" s="543"/>
      <c r="RPZ60" s="543"/>
      <c r="RQA60" s="543"/>
      <c r="RQB60" s="543"/>
      <c r="RQC60" s="543"/>
      <c r="RQD60" s="543"/>
      <c r="RQE60" s="543"/>
      <c r="RQF60" s="543"/>
      <c r="RQG60" s="543"/>
      <c r="RQH60" s="543"/>
      <c r="RQI60" s="543"/>
      <c r="RQJ60" s="543"/>
      <c r="RQK60" s="543"/>
      <c r="RQL60" s="543"/>
      <c r="RQM60" s="543"/>
      <c r="RQN60" s="543"/>
      <c r="RQO60" s="543"/>
      <c r="RQP60" s="543"/>
      <c r="RQQ60" s="543"/>
      <c r="RQR60" s="543"/>
      <c r="RQS60" s="543"/>
      <c r="RQT60" s="543"/>
      <c r="RQU60" s="543"/>
      <c r="RQV60" s="543"/>
      <c r="RQW60" s="543"/>
      <c r="RQX60" s="543"/>
      <c r="RQY60" s="543"/>
      <c r="RQZ60" s="543"/>
      <c r="RRA60" s="543"/>
      <c r="RRB60" s="543"/>
      <c r="RRC60" s="543"/>
      <c r="RRD60" s="543"/>
      <c r="RRE60" s="543"/>
      <c r="RRF60" s="543"/>
      <c r="RRG60" s="543"/>
      <c r="RRH60" s="543"/>
      <c r="RRI60" s="543"/>
      <c r="RRJ60" s="543"/>
      <c r="RRK60" s="543"/>
      <c r="RRL60" s="543"/>
      <c r="RRM60" s="543"/>
      <c r="RRN60" s="543"/>
      <c r="RRO60" s="543"/>
      <c r="RRP60" s="543"/>
      <c r="RRQ60" s="543"/>
      <c r="RRR60" s="543"/>
      <c r="RRS60" s="543"/>
      <c r="RRT60" s="543"/>
      <c r="RRU60" s="543"/>
      <c r="RRV60" s="543"/>
      <c r="RRW60" s="543"/>
      <c r="RRX60" s="543"/>
      <c r="RRY60" s="543"/>
      <c r="RRZ60" s="543"/>
      <c r="RSA60" s="543"/>
      <c r="RSB60" s="543"/>
      <c r="RSC60" s="543"/>
      <c r="RSD60" s="543"/>
      <c r="RSE60" s="543"/>
      <c r="RSF60" s="543"/>
      <c r="RSG60" s="543"/>
      <c r="RSH60" s="543"/>
      <c r="RSI60" s="543"/>
      <c r="RSJ60" s="543"/>
      <c r="RSK60" s="543"/>
      <c r="RSL60" s="543"/>
      <c r="RSM60" s="543"/>
      <c r="RSN60" s="543"/>
      <c r="RSO60" s="543"/>
      <c r="RSP60" s="543"/>
      <c r="RSQ60" s="543"/>
      <c r="RSR60" s="543"/>
      <c r="RSS60" s="543"/>
      <c r="RST60" s="543"/>
      <c r="RSU60" s="543"/>
      <c r="RSV60" s="543"/>
      <c r="RSW60" s="543"/>
      <c r="RSX60" s="543"/>
      <c r="RSY60" s="543"/>
      <c r="RSZ60" s="543"/>
      <c r="RTA60" s="543"/>
      <c r="RTB60" s="543"/>
      <c r="RTC60" s="543"/>
      <c r="RTD60" s="543"/>
      <c r="RTE60" s="543"/>
      <c r="RTF60" s="543"/>
      <c r="RTG60" s="543"/>
      <c r="RTH60" s="543"/>
      <c r="RTI60" s="543"/>
      <c r="RTJ60" s="543"/>
      <c r="RTK60" s="543"/>
      <c r="RTL60" s="543"/>
      <c r="RTM60" s="543"/>
      <c r="RTN60" s="543"/>
      <c r="RTO60" s="543"/>
      <c r="RTP60" s="543"/>
      <c r="RTQ60" s="543"/>
      <c r="RTR60" s="543"/>
      <c r="RTS60" s="543"/>
      <c r="RTT60" s="543"/>
      <c r="RTU60" s="543"/>
      <c r="RTV60" s="543"/>
      <c r="RTW60" s="543"/>
      <c r="RTX60" s="543"/>
      <c r="RTY60" s="543"/>
      <c r="RTZ60" s="543"/>
      <c r="RUA60" s="543"/>
      <c r="RUB60" s="543"/>
      <c r="RUC60" s="543"/>
      <c r="RUD60" s="543"/>
      <c r="RUE60" s="543"/>
      <c r="RUF60" s="543"/>
      <c r="RUG60" s="543"/>
      <c r="RUH60" s="543"/>
      <c r="RUI60" s="543"/>
      <c r="RUJ60" s="543"/>
      <c r="RUK60" s="543"/>
      <c r="RUL60" s="543"/>
      <c r="RUM60" s="543"/>
      <c r="RUN60" s="543"/>
      <c r="RUO60" s="543"/>
      <c r="RUP60" s="543"/>
      <c r="RUQ60" s="543"/>
      <c r="RUR60" s="543"/>
      <c r="RUS60" s="543"/>
      <c r="RUT60" s="543"/>
      <c r="RUU60" s="543"/>
      <c r="RUV60" s="543"/>
      <c r="RUW60" s="543"/>
      <c r="RUX60" s="543"/>
      <c r="RUY60" s="543"/>
      <c r="RUZ60" s="543"/>
      <c r="RVA60" s="543"/>
      <c r="RVB60" s="543"/>
      <c r="RVC60" s="543"/>
      <c r="RVD60" s="543"/>
      <c r="RVE60" s="543"/>
      <c r="RVF60" s="543"/>
      <c r="RVG60" s="543"/>
      <c r="RVH60" s="543"/>
      <c r="RVI60" s="543"/>
      <c r="RVJ60" s="543"/>
      <c r="RVK60" s="543"/>
      <c r="RVL60" s="543"/>
      <c r="RVM60" s="543"/>
      <c r="RVN60" s="543"/>
      <c r="RVO60" s="543"/>
      <c r="RVP60" s="543"/>
      <c r="RVQ60" s="543"/>
      <c r="RVR60" s="543"/>
      <c r="RVS60" s="543"/>
      <c r="RVT60" s="543"/>
      <c r="RVU60" s="543"/>
      <c r="RVV60" s="543"/>
      <c r="RVW60" s="543"/>
      <c r="RVX60" s="543"/>
      <c r="RVY60" s="543"/>
      <c r="RVZ60" s="543"/>
      <c r="RWA60" s="543"/>
      <c r="RWB60" s="543"/>
      <c r="RWC60" s="543"/>
      <c r="RWD60" s="543"/>
      <c r="RWE60" s="543"/>
      <c r="RWF60" s="543"/>
      <c r="RWG60" s="543"/>
      <c r="RWH60" s="543"/>
      <c r="RWI60" s="543"/>
      <c r="RWJ60" s="543"/>
      <c r="RWK60" s="543"/>
      <c r="RWL60" s="543"/>
      <c r="RWM60" s="543"/>
      <c r="RWN60" s="543"/>
      <c r="RWO60" s="543"/>
      <c r="RWP60" s="543"/>
      <c r="RWQ60" s="543"/>
      <c r="RWR60" s="543"/>
      <c r="RWS60" s="543"/>
      <c r="RWT60" s="543"/>
      <c r="RWU60" s="543"/>
      <c r="RWV60" s="543"/>
      <c r="RWW60" s="543"/>
      <c r="RWX60" s="543"/>
      <c r="RWY60" s="543"/>
      <c r="RWZ60" s="543"/>
      <c r="RXA60" s="543"/>
      <c r="RXB60" s="543"/>
      <c r="RXC60" s="543"/>
      <c r="RXD60" s="543"/>
      <c r="RXE60" s="543"/>
      <c r="RXF60" s="543"/>
      <c r="RXG60" s="543"/>
      <c r="RXH60" s="543"/>
      <c r="RXI60" s="543"/>
      <c r="RXJ60" s="543"/>
      <c r="RXK60" s="543"/>
      <c r="RXL60" s="543"/>
      <c r="RXM60" s="543"/>
      <c r="RXN60" s="543"/>
      <c r="RXO60" s="543"/>
      <c r="RXP60" s="543"/>
      <c r="RXQ60" s="543"/>
      <c r="RXR60" s="543"/>
      <c r="RXS60" s="543"/>
      <c r="RXT60" s="543"/>
      <c r="RXU60" s="543"/>
      <c r="RXV60" s="543"/>
      <c r="RXW60" s="543"/>
      <c r="RXX60" s="543"/>
      <c r="RXY60" s="543"/>
      <c r="RXZ60" s="543"/>
      <c r="RYA60" s="543"/>
      <c r="RYB60" s="543"/>
      <c r="RYC60" s="543"/>
      <c r="RYD60" s="543"/>
      <c r="RYE60" s="543"/>
      <c r="RYF60" s="543"/>
      <c r="RYG60" s="543"/>
      <c r="RYH60" s="543"/>
      <c r="RYI60" s="543"/>
      <c r="RYJ60" s="543"/>
      <c r="RYK60" s="543"/>
      <c r="RYL60" s="543"/>
      <c r="RYM60" s="543"/>
      <c r="RYN60" s="543"/>
      <c r="RYO60" s="543"/>
      <c r="RYP60" s="543"/>
      <c r="RYQ60" s="543"/>
      <c r="RYR60" s="543"/>
      <c r="RYS60" s="543"/>
      <c r="RYT60" s="543"/>
      <c r="RYU60" s="543"/>
      <c r="RYV60" s="543"/>
      <c r="RYW60" s="543"/>
      <c r="RYX60" s="543"/>
      <c r="RYY60" s="543"/>
      <c r="RYZ60" s="543"/>
      <c r="RZA60" s="543"/>
      <c r="RZB60" s="543"/>
      <c r="RZC60" s="543"/>
      <c r="RZD60" s="543"/>
      <c r="RZE60" s="543"/>
      <c r="RZF60" s="543"/>
      <c r="RZG60" s="543"/>
      <c r="RZH60" s="543"/>
      <c r="RZI60" s="543"/>
      <c r="RZJ60" s="543"/>
      <c r="RZK60" s="543"/>
      <c r="RZL60" s="543"/>
      <c r="RZM60" s="543"/>
      <c r="RZN60" s="543"/>
      <c r="RZO60" s="543"/>
      <c r="RZP60" s="543"/>
      <c r="RZQ60" s="543"/>
      <c r="RZR60" s="543"/>
      <c r="RZS60" s="543"/>
      <c r="RZT60" s="543"/>
      <c r="RZU60" s="543"/>
      <c r="RZV60" s="543"/>
      <c r="RZW60" s="543"/>
      <c r="RZX60" s="543"/>
      <c r="RZY60" s="543"/>
      <c r="RZZ60" s="543"/>
      <c r="SAA60" s="543"/>
      <c r="SAB60" s="543"/>
      <c r="SAC60" s="543"/>
      <c r="SAD60" s="543"/>
      <c r="SAE60" s="543"/>
      <c r="SAF60" s="543"/>
      <c r="SAG60" s="543"/>
      <c r="SAH60" s="543"/>
      <c r="SAI60" s="543"/>
      <c r="SAJ60" s="543"/>
      <c r="SAK60" s="543"/>
      <c r="SAL60" s="543"/>
      <c r="SAM60" s="543"/>
      <c r="SAN60" s="543"/>
      <c r="SAO60" s="543"/>
      <c r="SAP60" s="543"/>
      <c r="SAQ60" s="543"/>
      <c r="SAR60" s="543"/>
      <c r="SAS60" s="543"/>
      <c r="SAT60" s="543"/>
      <c r="SAU60" s="543"/>
      <c r="SAV60" s="543"/>
      <c r="SAW60" s="543"/>
      <c r="SAX60" s="543"/>
      <c r="SAY60" s="543"/>
      <c r="SAZ60" s="543"/>
      <c r="SBA60" s="543"/>
      <c r="SBB60" s="543"/>
      <c r="SBC60" s="543"/>
      <c r="SBD60" s="543"/>
      <c r="SBE60" s="543"/>
      <c r="SBF60" s="543"/>
      <c r="SBG60" s="543"/>
      <c r="SBH60" s="543"/>
      <c r="SBI60" s="543"/>
      <c r="SBJ60" s="543"/>
      <c r="SBK60" s="543"/>
      <c r="SBL60" s="543"/>
      <c r="SBM60" s="543"/>
      <c r="SBN60" s="543"/>
      <c r="SBO60" s="543"/>
      <c r="SBP60" s="543"/>
      <c r="SBQ60" s="543"/>
      <c r="SBR60" s="543"/>
      <c r="SBS60" s="543"/>
      <c r="SBT60" s="543"/>
      <c r="SBU60" s="543"/>
      <c r="SBV60" s="543"/>
      <c r="SBW60" s="543"/>
      <c r="SBX60" s="543"/>
      <c r="SBY60" s="543"/>
      <c r="SBZ60" s="543"/>
      <c r="SCA60" s="543"/>
      <c r="SCB60" s="543"/>
      <c r="SCC60" s="543"/>
      <c r="SCD60" s="543"/>
      <c r="SCE60" s="543"/>
      <c r="SCF60" s="543"/>
      <c r="SCG60" s="543"/>
      <c r="SCH60" s="543"/>
      <c r="SCI60" s="543"/>
      <c r="SCJ60" s="543"/>
      <c r="SCK60" s="543"/>
      <c r="SCL60" s="543"/>
      <c r="SCM60" s="543"/>
      <c r="SCN60" s="543"/>
      <c r="SCO60" s="543"/>
      <c r="SCP60" s="543"/>
      <c r="SCQ60" s="543"/>
      <c r="SCR60" s="543"/>
      <c r="SCS60" s="543"/>
      <c r="SCT60" s="543"/>
      <c r="SCU60" s="543"/>
      <c r="SCV60" s="543"/>
      <c r="SCW60" s="543"/>
      <c r="SCX60" s="543"/>
      <c r="SCY60" s="543"/>
      <c r="SCZ60" s="543"/>
      <c r="SDA60" s="543"/>
      <c r="SDB60" s="543"/>
      <c r="SDC60" s="543"/>
      <c r="SDD60" s="543"/>
      <c r="SDE60" s="543"/>
      <c r="SDF60" s="543"/>
      <c r="SDG60" s="543"/>
      <c r="SDH60" s="543"/>
      <c r="SDI60" s="543"/>
      <c r="SDJ60" s="543"/>
      <c r="SDK60" s="543"/>
      <c r="SDL60" s="543"/>
      <c r="SDM60" s="543"/>
      <c r="SDN60" s="543"/>
      <c r="SDO60" s="543"/>
      <c r="SDP60" s="543"/>
      <c r="SDQ60" s="543"/>
      <c r="SDR60" s="543"/>
      <c r="SDS60" s="543"/>
      <c r="SDT60" s="543"/>
      <c r="SDU60" s="543"/>
      <c r="SDV60" s="543"/>
      <c r="SDW60" s="543"/>
      <c r="SDX60" s="543"/>
      <c r="SDY60" s="543"/>
      <c r="SDZ60" s="543"/>
      <c r="SEA60" s="543"/>
      <c r="SEB60" s="543"/>
      <c r="SEC60" s="543"/>
      <c r="SED60" s="543"/>
      <c r="SEE60" s="543"/>
      <c r="SEF60" s="543"/>
      <c r="SEG60" s="543"/>
      <c r="SEH60" s="543"/>
      <c r="SEI60" s="543"/>
      <c r="SEJ60" s="543"/>
      <c r="SEK60" s="543"/>
      <c r="SEL60" s="543"/>
      <c r="SEM60" s="543"/>
      <c r="SEN60" s="543"/>
      <c r="SEO60" s="543"/>
      <c r="SEP60" s="543"/>
      <c r="SEQ60" s="543"/>
      <c r="SER60" s="543"/>
      <c r="SES60" s="543"/>
      <c r="SET60" s="543"/>
      <c r="SEU60" s="543"/>
      <c r="SEV60" s="543"/>
      <c r="SEW60" s="543"/>
      <c r="SEX60" s="543"/>
      <c r="SEY60" s="543"/>
      <c r="SEZ60" s="543"/>
      <c r="SFA60" s="543"/>
      <c r="SFB60" s="543"/>
      <c r="SFC60" s="543"/>
      <c r="SFD60" s="543"/>
      <c r="SFE60" s="543"/>
      <c r="SFF60" s="543"/>
      <c r="SFG60" s="543"/>
      <c r="SFH60" s="543"/>
      <c r="SFI60" s="543"/>
      <c r="SFJ60" s="543"/>
      <c r="SFK60" s="543"/>
      <c r="SFL60" s="543"/>
      <c r="SFM60" s="543"/>
      <c r="SFN60" s="543"/>
      <c r="SFO60" s="543"/>
      <c r="SFP60" s="543"/>
      <c r="SFQ60" s="543"/>
      <c r="SFR60" s="543"/>
      <c r="SFS60" s="543"/>
      <c r="SFT60" s="543"/>
      <c r="SFU60" s="543"/>
      <c r="SFV60" s="543"/>
      <c r="SFW60" s="543"/>
      <c r="SFX60" s="543"/>
      <c r="SFY60" s="543"/>
      <c r="SFZ60" s="543"/>
      <c r="SGA60" s="543"/>
      <c r="SGB60" s="543"/>
      <c r="SGC60" s="543"/>
      <c r="SGD60" s="543"/>
      <c r="SGE60" s="543"/>
      <c r="SGF60" s="543"/>
      <c r="SGG60" s="543"/>
      <c r="SGH60" s="543"/>
      <c r="SGI60" s="543"/>
      <c r="SGJ60" s="543"/>
      <c r="SGK60" s="543"/>
      <c r="SGL60" s="543"/>
      <c r="SGM60" s="543"/>
      <c r="SGN60" s="543"/>
      <c r="SGO60" s="543"/>
      <c r="SGP60" s="543"/>
      <c r="SGQ60" s="543"/>
      <c r="SGR60" s="543"/>
      <c r="SGS60" s="543"/>
      <c r="SGT60" s="543"/>
      <c r="SGU60" s="543"/>
      <c r="SGV60" s="543"/>
      <c r="SGW60" s="543"/>
      <c r="SGX60" s="543"/>
      <c r="SGY60" s="543"/>
      <c r="SGZ60" s="543"/>
      <c r="SHA60" s="543"/>
      <c r="SHB60" s="543"/>
      <c r="SHC60" s="543"/>
      <c r="SHD60" s="543"/>
      <c r="SHE60" s="543"/>
      <c r="SHF60" s="543"/>
      <c r="SHG60" s="543"/>
      <c r="SHH60" s="543"/>
      <c r="SHI60" s="543"/>
      <c r="SHJ60" s="543"/>
      <c r="SHK60" s="543"/>
      <c r="SHL60" s="543"/>
      <c r="SHM60" s="543"/>
      <c r="SHN60" s="543"/>
      <c r="SHO60" s="543"/>
      <c r="SHP60" s="543"/>
      <c r="SHQ60" s="543"/>
      <c r="SHR60" s="543"/>
      <c r="SHS60" s="543"/>
      <c r="SHT60" s="543"/>
      <c r="SHU60" s="543"/>
      <c r="SHV60" s="543"/>
      <c r="SHW60" s="543"/>
      <c r="SHX60" s="543"/>
      <c r="SHY60" s="543"/>
      <c r="SHZ60" s="543"/>
      <c r="SIA60" s="543"/>
      <c r="SIB60" s="543"/>
      <c r="SIC60" s="543"/>
      <c r="SID60" s="543"/>
      <c r="SIE60" s="543"/>
      <c r="SIF60" s="543"/>
      <c r="SIG60" s="543"/>
      <c r="SIH60" s="543"/>
      <c r="SII60" s="543"/>
      <c r="SIJ60" s="543"/>
      <c r="SIK60" s="543"/>
      <c r="SIL60" s="543"/>
      <c r="SIM60" s="543"/>
      <c r="SIN60" s="543"/>
      <c r="SIO60" s="543"/>
      <c r="SIP60" s="543"/>
      <c r="SIQ60" s="543"/>
      <c r="SIR60" s="543"/>
      <c r="SIS60" s="543"/>
      <c r="SIT60" s="543"/>
      <c r="SIU60" s="543"/>
      <c r="SIV60" s="543"/>
      <c r="SIW60" s="543"/>
      <c r="SIX60" s="543"/>
      <c r="SIY60" s="543"/>
      <c r="SIZ60" s="543"/>
      <c r="SJA60" s="543"/>
      <c r="SJB60" s="543"/>
      <c r="SJC60" s="543"/>
      <c r="SJD60" s="543"/>
      <c r="SJE60" s="543"/>
      <c r="SJF60" s="543"/>
      <c r="SJG60" s="543"/>
      <c r="SJH60" s="543"/>
      <c r="SJI60" s="543"/>
      <c r="SJJ60" s="543"/>
      <c r="SJK60" s="543"/>
      <c r="SJL60" s="543"/>
      <c r="SJM60" s="543"/>
      <c r="SJN60" s="543"/>
      <c r="SJO60" s="543"/>
      <c r="SJP60" s="543"/>
      <c r="SJQ60" s="543"/>
      <c r="SJR60" s="543"/>
      <c r="SJS60" s="543"/>
      <c r="SJT60" s="543"/>
      <c r="SJU60" s="543"/>
      <c r="SJV60" s="543"/>
      <c r="SJW60" s="543"/>
      <c r="SJX60" s="543"/>
      <c r="SJY60" s="543"/>
      <c r="SJZ60" s="543"/>
      <c r="SKA60" s="543"/>
      <c r="SKB60" s="543"/>
      <c r="SKC60" s="543"/>
      <c r="SKD60" s="543"/>
      <c r="SKE60" s="543"/>
      <c r="SKF60" s="543"/>
      <c r="SKG60" s="543"/>
      <c r="SKH60" s="543"/>
      <c r="SKI60" s="543"/>
      <c r="SKJ60" s="543"/>
      <c r="SKK60" s="543"/>
      <c r="SKL60" s="543"/>
      <c r="SKM60" s="543"/>
      <c r="SKN60" s="543"/>
      <c r="SKO60" s="543"/>
      <c r="SKP60" s="543"/>
      <c r="SKQ60" s="543"/>
      <c r="SKR60" s="543"/>
      <c r="SKS60" s="543"/>
      <c r="SKT60" s="543"/>
      <c r="SKU60" s="543"/>
      <c r="SKV60" s="543"/>
      <c r="SKW60" s="543"/>
      <c r="SKX60" s="543"/>
      <c r="SKY60" s="543"/>
      <c r="SKZ60" s="543"/>
      <c r="SLA60" s="543"/>
      <c r="SLB60" s="543"/>
      <c r="SLC60" s="543"/>
      <c r="SLD60" s="543"/>
      <c r="SLE60" s="543"/>
      <c r="SLF60" s="543"/>
      <c r="SLG60" s="543"/>
      <c r="SLH60" s="543"/>
      <c r="SLI60" s="543"/>
      <c r="SLJ60" s="543"/>
      <c r="SLK60" s="543"/>
      <c r="SLL60" s="543"/>
      <c r="SLM60" s="543"/>
      <c r="SLN60" s="543"/>
      <c r="SLO60" s="543"/>
      <c r="SLP60" s="543"/>
      <c r="SLQ60" s="543"/>
      <c r="SLR60" s="543"/>
      <c r="SLS60" s="543"/>
      <c r="SLT60" s="543"/>
      <c r="SLU60" s="543"/>
      <c r="SLV60" s="543"/>
      <c r="SLW60" s="543"/>
      <c r="SLX60" s="543"/>
      <c r="SLY60" s="543"/>
      <c r="SLZ60" s="543"/>
      <c r="SMA60" s="543"/>
      <c r="SMB60" s="543"/>
      <c r="SMC60" s="543"/>
      <c r="SMD60" s="543"/>
      <c r="SME60" s="543"/>
      <c r="SMF60" s="543"/>
      <c r="SMG60" s="543"/>
      <c r="SMH60" s="543"/>
      <c r="SMI60" s="543"/>
      <c r="SMJ60" s="543"/>
      <c r="SMK60" s="543"/>
      <c r="SML60" s="543"/>
      <c r="SMM60" s="543"/>
      <c r="SMN60" s="543"/>
      <c r="SMO60" s="543"/>
      <c r="SMP60" s="543"/>
      <c r="SMQ60" s="543"/>
      <c r="SMR60" s="543"/>
      <c r="SMS60" s="543"/>
      <c r="SMT60" s="543"/>
      <c r="SMU60" s="543"/>
      <c r="SMV60" s="543"/>
      <c r="SMW60" s="543"/>
      <c r="SMX60" s="543"/>
      <c r="SMY60" s="543"/>
      <c r="SMZ60" s="543"/>
      <c r="SNA60" s="543"/>
      <c r="SNB60" s="543"/>
      <c r="SNC60" s="543"/>
      <c r="SND60" s="543"/>
      <c r="SNE60" s="543"/>
      <c r="SNF60" s="543"/>
      <c r="SNG60" s="543"/>
      <c r="SNH60" s="543"/>
      <c r="SNI60" s="543"/>
      <c r="SNJ60" s="543"/>
      <c r="SNK60" s="543"/>
      <c r="SNL60" s="543"/>
      <c r="SNM60" s="543"/>
      <c r="SNN60" s="543"/>
      <c r="SNO60" s="543"/>
      <c r="SNP60" s="543"/>
      <c r="SNQ60" s="543"/>
      <c r="SNR60" s="543"/>
      <c r="SNS60" s="543"/>
      <c r="SNT60" s="543"/>
      <c r="SNU60" s="543"/>
      <c r="SNV60" s="543"/>
      <c r="SNW60" s="543"/>
      <c r="SNX60" s="543"/>
      <c r="SNY60" s="543"/>
      <c r="SNZ60" s="543"/>
      <c r="SOA60" s="543"/>
      <c r="SOB60" s="543"/>
      <c r="SOC60" s="543"/>
      <c r="SOD60" s="543"/>
      <c r="SOE60" s="543"/>
      <c r="SOF60" s="543"/>
      <c r="SOG60" s="543"/>
      <c r="SOH60" s="543"/>
      <c r="SOI60" s="543"/>
      <c r="SOJ60" s="543"/>
      <c r="SOK60" s="543"/>
      <c r="SOL60" s="543"/>
      <c r="SOM60" s="543"/>
      <c r="SON60" s="543"/>
      <c r="SOO60" s="543"/>
      <c r="SOP60" s="543"/>
      <c r="SOQ60" s="543"/>
      <c r="SOR60" s="543"/>
      <c r="SOS60" s="543"/>
      <c r="SOT60" s="543"/>
      <c r="SOU60" s="543"/>
      <c r="SOV60" s="543"/>
      <c r="SOW60" s="543"/>
      <c r="SOX60" s="543"/>
      <c r="SOY60" s="543"/>
      <c r="SOZ60" s="543"/>
      <c r="SPA60" s="543"/>
      <c r="SPB60" s="543"/>
      <c r="SPC60" s="543"/>
      <c r="SPD60" s="543"/>
      <c r="SPE60" s="543"/>
      <c r="SPF60" s="543"/>
      <c r="SPG60" s="543"/>
      <c r="SPH60" s="543"/>
      <c r="SPI60" s="543"/>
      <c r="SPJ60" s="543"/>
      <c r="SPK60" s="543"/>
      <c r="SPL60" s="543"/>
      <c r="SPM60" s="543"/>
      <c r="SPN60" s="543"/>
      <c r="SPO60" s="543"/>
      <c r="SPP60" s="543"/>
      <c r="SPQ60" s="543"/>
      <c r="SPR60" s="543"/>
      <c r="SPS60" s="543"/>
      <c r="SPT60" s="543"/>
      <c r="SPU60" s="543"/>
      <c r="SPV60" s="543"/>
      <c r="SPW60" s="543"/>
      <c r="SPX60" s="543"/>
      <c r="SPY60" s="543"/>
      <c r="SPZ60" s="543"/>
      <c r="SQA60" s="543"/>
      <c r="SQB60" s="543"/>
      <c r="SQC60" s="543"/>
      <c r="SQD60" s="543"/>
      <c r="SQE60" s="543"/>
      <c r="SQF60" s="543"/>
      <c r="SQG60" s="543"/>
      <c r="SQH60" s="543"/>
      <c r="SQI60" s="543"/>
      <c r="SQJ60" s="543"/>
      <c r="SQK60" s="543"/>
      <c r="SQL60" s="543"/>
      <c r="SQM60" s="543"/>
      <c r="SQN60" s="543"/>
      <c r="SQO60" s="543"/>
      <c r="SQP60" s="543"/>
      <c r="SQQ60" s="543"/>
      <c r="SQR60" s="543"/>
      <c r="SQS60" s="543"/>
      <c r="SQT60" s="543"/>
      <c r="SQU60" s="543"/>
      <c r="SQV60" s="543"/>
      <c r="SQW60" s="543"/>
      <c r="SQX60" s="543"/>
      <c r="SQY60" s="543"/>
      <c r="SQZ60" s="543"/>
      <c r="SRA60" s="543"/>
      <c r="SRB60" s="543"/>
      <c r="SRC60" s="543"/>
      <c r="SRD60" s="543"/>
      <c r="SRE60" s="543"/>
      <c r="SRF60" s="543"/>
      <c r="SRG60" s="543"/>
      <c r="SRH60" s="543"/>
      <c r="SRI60" s="543"/>
      <c r="SRJ60" s="543"/>
      <c r="SRK60" s="543"/>
      <c r="SRL60" s="543"/>
      <c r="SRM60" s="543"/>
      <c r="SRN60" s="543"/>
      <c r="SRO60" s="543"/>
      <c r="SRP60" s="543"/>
      <c r="SRQ60" s="543"/>
      <c r="SRR60" s="543"/>
      <c r="SRS60" s="543"/>
      <c r="SRT60" s="543"/>
      <c r="SRU60" s="543"/>
      <c r="SRV60" s="543"/>
      <c r="SRW60" s="543"/>
      <c r="SRX60" s="543"/>
      <c r="SRY60" s="543"/>
      <c r="SRZ60" s="543"/>
      <c r="SSA60" s="543"/>
      <c r="SSB60" s="543"/>
      <c r="SSC60" s="543"/>
      <c r="SSD60" s="543"/>
      <c r="SSE60" s="543"/>
      <c r="SSF60" s="543"/>
      <c r="SSG60" s="543"/>
      <c r="SSH60" s="543"/>
      <c r="SSI60" s="543"/>
      <c r="SSJ60" s="543"/>
      <c r="SSK60" s="543"/>
      <c r="SSL60" s="543"/>
      <c r="SSM60" s="543"/>
      <c r="SSN60" s="543"/>
      <c r="SSO60" s="543"/>
      <c r="SSP60" s="543"/>
      <c r="SSQ60" s="543"/>
      <c r="SSR60" s="543"/>
      <c r="SSS60" s="543"/>
      <c r="SST60" s="543"/>
      <c r="SSU60" s="543"/>
      <c r="SSV60" s="543"/>
      <c r="SSW60" s="543"/>
      <c r="SSX60" s="543"/>
      <c r="SSY60" s="543"/>
      <c r="SSZ60" s="543"/>
      <c r="STA60" s="543"/>
      <c r="STB60" s="543"/>
      <c r="STC60" s="543"/>
      <c r="STD60" s="543"/>
      <c r="STE60" s="543"/>
      <c r="STF60" s="543"/>
      <c r="STG60" s="543"/>
      <c r="STH60" s="543"/>
      <c r="STI60" s="543"/>
      <c r="STJ60" s="543"/>
      <c r="STK60" s="543"/>
      <c r="STL60" s="543"/>
      <c r="STM60" s="543"/>
      <c r="STN60" s="543"/>
      <c r="STO60" s="543"/>
      <c r="STP60" s="543"/>
      <c r="STQ60" s="543"/>
      <c r="STR60" s="543"/>
      <c r="STS60" s="543"/>
      <c r="STT60" s="543"/>
      <c r="STU60" s="543"/>
      <c r="STV60" s="543"/>
      <c r="STW60" s="543"/>
      <c r="STX60" s="543"/>
      <c r="STY60" s="543"/>
      <c r="STZ60" s="543"/>
      <c r="SUA60" s="543"/>
      <c r="SUB60" s="543"/>
      <c r="SUC60" s="543"/>
      <c r="SUD60" s="543"/>
      <c r="SUE60" s="543"/>
      <c r="SUF60" s="543"/>
      <c r="SUG60" s="543"/>
      <c r="SUH60" s="543"/>
      <c r="SUI60" s="543"/>
      <c r="SUJ60" s="543"/>
      <c r="SUK60" s="543"/>
      <c r="SUL60" s="543"/>
      <c r="SUM60" s="543"/>
      <c r="SUN60" s="543"/>
      <c r="SUO60" s="543"/>
      <c r="SUP60" s="543"/>
      <c r="SUQ60" s="543"/>
      <c r="SUR60" s="543"/>
      <c r="SUS60" s="543"/>
      <c r="SUT60" s="543"/>
      <c r="SUU60" s="543"/>
      <c r="SUV60" s="543"/>
      <c r="SUW60" s="543"/>
      <c r="SUX60" s="543"/>
      <c r="SUY60" s="543"/>
      <c r="SUZ60" s="543"/>
      <c r="SVA60" s="543"/>
      <c r="SVB60" s="543"/>
      <c r="SVC60" s="543"/>
      <c r="SVD60" s="543"/>
      <c r="SVE60" s="543"/>
      <c r="SVF60" s="543"/>
      <c r="SVG60" s="543"/>
      <c r="SVH60" s="543"/>
      <c r="SVI60" s="543"/>
      <c r="SVJ60" s="543"/>
      <c r="SVK60" s="543"/>
      <c r="SVL60" s="543"/>
      <c r="SVM60" s="543"/>
      <c r="SVN60" s="543"/>
      <c r="SVO60" s="543"/>
      <c r="SVP60" s="543"/>
      <c r="SVQ60" s="543"/>
      <c r="SVR60" s="543"/>
      <c r="SVS60" s="543"/>
      <c r="SVT60" s="543"/>
      <c r="SVU60" s="543"/>
      <c r="SVV60" s="543"/>
      <c r="SVW60" s="543"/>
      <c r="SVX60" s="543"/>
      <c r="SVY60" s="543"/>
      <c r="SVZ60" s="543"/>
      <c r="SWA60" s="543"/>
      <c r="SWB60" s="543"/>
      <c r="SWC60" s="543"/>
      <c r="SWD60" s="543"/>
      <c r="SWE60" s="543"/>
      <c r="SWF60" s="543"/>
      <c r="SWG60" s="543"/>
      <c r="SWH60" s="543"/>
      <c r="SWI60" s="543"/>
      <c r="SWJ60" s="543"/>
      <c r="SWK60" s="543"/>
      <c r="SWL60" s="543"/>
      <c r="SWM60" s="543"/>
      <c r="SWN60" s="543"/>
      <c r="SWO60" s="543"/>
      <c r="SWP60" s="543"/>
      <c r="SWQ60" s="543"/>
      <c r="SWR60" s="543"/>
      <c r="SWS60" s="543"/>
      <c r="SWT60" s="543"/>
      <c r="SWU60" s="543"/>
      <c r="SWV60" s="543"/>
      <c r="SWW60" s="543"/>
      <c r="SWX60" s="543"/>
      <c r="SWY60" s="543"/>
      <c r="SWZ60" s="543"/>
      <c r="SXA60" s="543"/>
      <c r="SXB60" s="543"/>
      <c r="SXC60" s="543"/>
      <c r="SXD60" s="543"/>
      <c r="SXE60" s="543"/>
      <c r="SXF60" s="543"/>
      <c r="SXG60" s="543"/>
      <c r="SXH60" s="543"/>
      <c r="SXI60" s="543"/>
      <c r="SXJ60" s="543"/>
      <c r="SXK60" s="543"/>
      <c r="SXL60" s="543"/>
      <c r="SXM60" s="543"/>
      <c r="SXN60" s="543"/>
      <c r="SXO60" s="543"/>
      <c r="SXP60" s="543"/>
      <c r="SXQ60" s="543"/>
      <c r="SXR60" s="543"/>
      <c r="SXS60" s="543"/>
      <c r="SXT60" s="543"/>
      <c r="SXU60" s="543"/>
      <c r="SXV60" s="543"/>
      <c r="SXW60" s="543"/>
      <c r="SXX60" s="543"/>
      <c r="SXY60" s="543"/>
      <c r="SXZ60" s="543"/>
      <c r="SYA60" s="543"/>
      <c r="SYB60" s="543"/>
      <c r="SYC60" s="543"/>
      <c r="SYD60" s="543"/>
      <c r="SYE60" s="543"/>
      <c r="SYF60" s="543"/>
      <c r="SYG60" s="543"/>
      <c r="SYH60" s="543"/>
      <c r="SYI60" s="543"/>
      <c r="SYJ60" s="543"/>
      <c r="SYK60" s="543"/>
      <c r="SYL60" s="543"/>
      <c r="SYM60" s="543"/>
      <c r="SYN60" s="543"/>
      <c r="SYO60" s="543"/>
      <c r="SYP60" s="543"/>
      <c r="SYQ60" s="543"/>
      <c r="SYR60" s="543"/>
      <c r="SYS60" s="543"/>
      <c r="SYT60" s="543"/>
      <c r="SYU60" s="543"/>
      <c r="SYV60" s="543"/>
      <c r="SYW60" s="543"/>
      <c r="SYX60" s="543"/>
      <c r="SYY60" s="543"/>
      <c r="SYZ60" s="543"/>
      <c r="SZA60" s="543"/>
      <c r="SZB60" s="543"/>
      <c r="SZC60" s="543"/>
      <c r="SZD60" s="543"/>
      <c r="SZE60" s="543"/>
      <c r="SZF60" s="543"/>
      <c r="SZG60" s="543"/>
      <c r="SZH60" s="543"/>
      <c r="SZI60" s="543"/>
      <c r="SZJ60" s="543"/>
      <c r="SZK60" s="543"/>
      <c r="SZL60" s="543"/>
      <c r="SZM60" s="543"/>
      <c r="SZN60" s="543"/>
      <c r="SZO60" s="543"/>
      <c r="SZP60" s="543"/>
      <c r="SZQ60" s="543"/>
      <c r="SZR60" s="543"/>
      <c r="SZS60" s="543"/>
      <c r="SZT60" s="543"/>
      <c r="SZU60" s="543"/>
      <c r="SZV60" s="543"/>
      <c r="SZW60" s="543"/>
      <c r="SZX60" s="543"/>
      <c r="SZY60" s="543"/>
      <c r="SZZ60" s="543"/>
      <c r="TAA60" s="543"/>
      <c r="TAB60" s="543"/>
      <c r="TAC60" s="543"/>
      <c r="TAD60" s="543"/>
      <c r="TAE60" s="543"/>
      <c r="TAF60" s="543"/>
      <c r="TAG60" s="543"/>
      <c r="TAH60" s="543"/>
      <c r="TAI60" s="543"/>
      <c r="TAJ60" s="543"/>
      <c r="TAK60" s="543"/>
      <c r="TAL60" s="543"/>
      <c r="TAM60" s="543"/>
      <c r="TAN60" s="543"/>
      <c r="TAO60" s="543"/>
      <c r="TAP60" s="543"/>
      <c r="TAQ60" s="543"/>
      <c r="TAR60" s="543"/>
      <c r="TAS60" s="543"/>
      <c r="TAT60" s="543"/>
      <c r="TAU60" s="543"/>
      <c r="TAV60" s="543"/>
      <c r="TAW60" s="543"/>
      <c r="TAX60" s="543"/>
      <c r="TAY60" s="543"/>
      <c r="TAZ60" s="543"/>
      <c r="TBA60" s="543"/>
      <c r="TBB60" s="543"/>
      <c r="TBC60" s="543"/>
      <c r="TBD60" s="543"/>
      <c r="TBE60" s="543"/>
      <c r="TBF60" s="543"/>
      <c r="TBG60" s="543"/>
      <c r="TBH60" s="543"/>
      <c r="TBI60" s="543"/>
      <c r="TBJ60" s="543"/>
      <c r="TBK60" s="543"/>
      <c r="TBL60" s="543"/>
      <c r="TBM60" s="543"/>
      <c r="TBN60" s="543"/>
      <c r="TBO60" s="543"/>
      <c r="TBP60" s="543"/>
      <c r="TBQ60" s="543"/>
      <c r="TBR60" s="543"/>
      <c r="TBS60" s="543"/>
      <c r="TBT60" s="543"/>
      <c r="TBU60" s="543"/>
      <c r="TBV60" s="543"/>
      <c r="TBW60" s="543"/>
      <c r="TBX60" s="543"/>
      <c r="TBY60" s="543"/>
      <c r="TBZ60" s="543"/>
      <c r="TCA60" s="543"/>
      <c r="TCB60" s="543"/>
      <c r="TCC60" s="543"/>
      <c r="TCD60" s="543"/>
      <c r="TCE60" s="543"/>
      <c r="TCF60" s="543"/>
      <c r="TCG60" s="543"/>
      <c r="TCH60" s="543"/>
      <c r="TCI60" s="543"/>
      <c r="TCJ60" s="543"/>
      <c r="TCK60" s="543"/>
      <c r="TCL60" s="543"/>
      <c r="TCM60" s="543"/>
      <c r="TCN60" s="543"/>
      <c r="TCO60" s="543"/>
      <c r="TCP60" s="543"/>
      <c r="TCQ60" s="543"/>
      <c r="TCR60" s="543"/>
      <c r="TCS60" s="543"/>
      <c r="TCT60" s="543"/>
      <c r="TCU60" s="543"/>
      <c r="TCV60" s="543"/>
      <c r="TCW60" s="543"/>
      <c r="TCX60" s="543"/>
      <c r="TCY60" s="543"/>
      <c r="TCZ60" s="543"/>
      <c r="TDA60" s="543"/>
      <c r="TDB60" s="543"/>
      <c r="TDC60" s="543"/>
      <c r="TDD60" s="543"/>
      <c r="TDE60" s="543"/>
      <c r="TDF60" s="543"/>
      <c r="TDG60" s="543"/>
      <c r="TDH60" s="543"/>
      <c r="TDI60" s="543"/>
      <c r="TDJ60" s="543"/>
      <c r="TDK60" s="543"/>
      <c r="TDL60" s="543"/>
      <c r="TDM60" s="543"/>
      <c r="TDN60" s="543"/>
      <c r="TDO60" s="543"/>
      <c r="TDP60" s="543"/>
      <c r="TDQ60" s="543"/>
      <c r="TDR60" s="543"/>
      <c r="TDS60" s="543"/>
      <c r="TDT60" s="543"/>
      <c r="TDU60" s="543"/>
      <c r="TDV60" s="543"/>
      <c r="TDW60" s="543"/>
      <c r="TDX60" s="543"/>
      <c r="TDY60" s="543"/>
      <c r="TDZ60" s="543"/>
      <c r="TEA60" s="543"/>
      <c r="TEB60" s="543"/>
      <c r="TEC60" s="543"/>
      <c r="TED60" s="543"/>
      <c r="TEE60" s="543"/>
      <c r="TEF60" s="543"/>
      <c r="TEG60" s="543"/>
      <c r="TEH60" s="543"/>
      <c r="TEI60" s="543"/>
      <c r="TEJ60" s="543"/>
      <c r="TEK60" s="543"/>
      <c r="TEL60" s="543"/>
      <c r="TEM60" s="543"/>
      <c r="TEN60" s="543"/>
      <c r="TEO60" s="543"/>
      <c r="TEP60" s="543"/>
      <c r="TEQ60" s="543"/>
      <c r="TER60" s="543"/>
      <c r="TES60" s="543"/>
      <c r="TET60" s="543"/>
      <c r="TEU60" s="543"/>
      <c r="TEV60" s="543"/>
      <c r="TEW60" s="543"/>
      <c r="TEX60" s="543"/>
      <c r="TEY60" s="543"/>
      <c r="TEZ60" s="543"/>
      <c r="TFA60" s="543"/>
      <c r="TFB60" s="543"/>
      <c r="TFC60" s="543"/>
      <c r="TFD60" s="543"/>
      <c r="TFE60" s="543"/>
      <c r="TFF60" s="543"/>
      <c r="TFG60" s="543"/>
      <c r="TFH60" s="543"/>
      <c r="TFI60" s="543"/>
      <c r="TFJ60" s="543"/>
      <c r="TFK60" s="543"/>
      <c r="TFL60" s="543"/>
      <c r="TFM60" s="543"/>
      <c r="TFN60" s="543"/>
      <c r="TFO60" s="543"/>
      <c r="TFP60" s="543"/>
      <c r="TFQ60" s="543"/>
      <c r="TFR60" s="543"/>
      <c r="TFS60" s="543"/>
      <c r="TFT60" s="543"/>
      <c r="TFU60" s="543"/>
      <c r="TFV60" s="543"/>
      <c r="TFW60" s="543"/>
      <c r="TFX60" s="543"/>
      <c r="TFY60" s="543"/>
      <c r="TFZ60" s="543"/>
      <c r="TGA60" s="543"/>
      <c r="TGB60" s="543"/>
      <c r="TGC60" s="543"/>
      <c r="TGD60" s="543"/>
      <c r="TGE60" s="543"/>
      <c r="TGF60" s="543"/>
      <c r="TGG60" s="543"/>
      <c r="TGH60" s="543"/>
      <c r="TGI60" s="543"/>
      <c r="TGJ60" s="543"/>
      <c r="TGK60" s="543"/>
      <c r="TGL60" s="543"/>
      <c r="TGM60" s="543"/>
      <c r="TGN60" s="543"/>
      <c r="TGO60" s="543"/>
      <c r="TGP60" s="543"/>
      <c r="TGQ60" s="543"/>
      <c r="TGR60" s="543"/>
      <c r="TGS60" s="543"/>
      <c r="TGT60" s="543"/>
      <c r="TGU60" s="543"/>
      <c r="TGV60" s="543"/>
      <c r="TGW60" s="543"/>
      <c r="TGX60" s="543"/>
      <c r="TGY60" s="543"/>
      <c r="TGZ60" s="543"/>
      <c r="THA60" s="543"/>
      <c r="THB60" s="543"/>
      <c r="THC60" s="543"/>
      <c r="THD60" s="543"/>
      <c r="THE60" s="543"/>
      <c r="THF60" s="543"/>
      <c r="THG60" s="543"/>
      <c r="THH60" s="543"/>
      <c r="THI60" s="543"/>
      <c r="THJ60" s="543"/>
      <c r="THK60" s="543"/>
      <c r="THL60" s="543"/>
      <c r="THM60" s="543"/>
      <c r="THN60" s="543"/>
      <c r="THO60" s="543"/>
      <c r="THP60" s="543"/>
      <c r="THQ60" s="543"/>
      <c r="THR60" s="543"/>
      <c r="THS60" s="543"/>
      <c r="THT60" s="543"/>
      <c r="THU60" s="543"/>
      <c r="THV60" s="543"/>
      <c r="THW60" s="543"/>
      <c r="THX60" s="543"/>
      <c r="THY60" s="543"/>
      <c r="THZ60" s="543"/>
      <c r="TIA60" s="543"/>
      <c r="TIB60" s="543"/>
      <c r="TIC60" s="543"/>
      <c r="TID60" s="543"/>
      <c r="TIE60" s="543"/>
      <c r="TIF60" s="543"/>
      <c r="TIG60" s="543"/>
      <c r="TIH60" s="543"/>
      <c r="TII60" s="543"/>
      <c r="TIJ60" s="543"/>
      <c r="TIK60" s="543"/>
      <c r="TIL60" s="543"/>
      <c r="TIM60" s="543"/>
      <c r="TIN60" s="543"/>
      <c r="TIO60" s="543"/>
      <c r="TIP60" s="543"/>
      <c r="TIQ60" s="543"/>
      <c r="TIR60" s="543"/>
      <c r="TIS60" s="543"/>
      <c r="TIT60" s="543"/>
      <c r="TIU60" s="543"/>
      <c r="TIV60" s="543"/>
      <c r="TIW60" s="543"/>
      <c r="TIX60" s="543"/>
      <c r="TIY60" s="543"/>
      <c r="TIZ60" s="543"/>
      <c r="TJA60" s="543"/>
      <c r="TJB60" s="543"/>
      <c r="TJC60" s="543"/>
      <c r="TJD60" s="543"/>
      <c r="TJE60" s="543"/>
      <c r="TJF60" s="543"/>
      <c r="TJG60" s="543"/>
      <c r="TJH60" s="543"/>
      <c r="TJI60" s="543"/>
      <c r="TJJ60" s="543"/>
      <c r="TJK60" s="543"/>
      <c r="TJL60" s="543"/>
      <c r="TJM60" s="543"/>
      <c r="TJN60" s="543"/>
      <c r="TJO60" s="543"/>
      <c r="TJP60" s="543"/>
      <c r="TJQ60" s="543"/>
      <c r="TJR60" s="543"/>
      <c r="TJS60" s="543"/>
      <c r="TJT60" s="543"/>
      <c r="TJU60" s="543"/>
      <c r="TJV60" s="543"/>
      <c r="TJW60" s="543"/>
      <c r="TJX60" s="543"/>
      <c r="TJY60" s="543"/>
      <c r="TJZ60" s="543"/>
      <c r="TKA60" s="543"/>
      <c r="TKB60" s="543"/>
      <c r="TKC60" s="543"/>
      <c r="TKD60" s="543"/>
      <c r="TKE60" s="543"/>
      <c r="TKF60" s="543"/>
      <c r="TKG60" s="543"/>
      <c r="TKH60" s="543"/>
      <c r="TKI60" s="543"/>
      <c r="TKJ60" s="543"/>
      <c r="TKK60" s="543"/>
      <c r="TKL60" s="543"/>
      <c r="TKM60" s="543"/>
      <c r="TKN60" s="543"/>
      <c r="TKO60" s="543"/>
      <c r="TKP60" s="543"/>
      <c r="TKQ60" s="543"/>
      <c r="TKR60" s="543"/>
      <c r="TKS60" s="543"/>
      <c r="TKT60" s="543"/>
      <c r="TKU60" s="543"/>
      <c r="TKV60" s="543"/>
      <c r="TKW60" s="543"/>
      <c r="TKX60" s="543"/>
      <c r="TKY60" s="543"/>
      <c r="TKZ60" s="543"/>
      <c r="TLA60" s="543"/>
      <c r="TLB60" s="543"/>
      <c r="TLC60" s="543"/>
      <c r="TLD60" s="543"/>
      <c r="TLE60" s="543"/>
      <c r="TLF60" s="543"/>
      <c r="TLG60" s="543"/>
      <c r="TLH60" s="543"/>
      <c r="TLI60" s="543"/>
      <c r="TLJ60" s="543"/>
      <c r="TLK60" s="543"/>
      <c r="TLL60" s="543"/>
      <c r="TLM60" s="543"/>
      <c r="TLN60" s="543"/>
      <c r="TLO60" s="543"/>
      <c r="TLP60" s="543"/>
      <c r="TLQ60" s="543"/>
      <c r="TLR60" s="543"/>
      <c r="TLS60" s="543"/>
      <c r="TLT60" s="543"/>
      <c r="TLU60" s="543"/>
      <c r="TLV60" s="543"/>
      <c r="TLW60" s="543"/>
      <c r="TLX60" s="543"/>
      <c r="TLY60" s="543"/>
      <c r="TLZ60" s="543"/>
      <c r="TMA60" s="543"/>
      <c r="TMB60" s="543"/>
      <c r="TMC60" s="543"/>
      <c r="TMD60" s="543"/>
      <c r="TME60" s="543"/>
      <c r="TMF60" s="543"/>
      <c r="TMG60" s="543"/>
      <c r="TMH60" s="543"/>
      <c r="TMI60" s="543"/>
      <c r="TMJ60" s="543"/>
      <c r="TMK60" s="543"/>
      <c r="TML60" s="543"/>
      <c r="TMM60" s="543"/>
      <c r="TMN60" s="543"/>
      <c r="TMO60" s="543"/>
      <c r="TMP60" s="543"/>
      <c r="TMQ60" s="543"/>
      <c r="TMR60" s="543"/>
      <c r="TMS60" s="543"/>
      <c r="TMT60" s="543"/>
      <c r="TMU60" s="543"/>
      <c r="TMV60" s="543"/>
      <c r="TMW60" s="543"/>
      <c r="TMX60" s="543"/>
      <c r="TMY60" s="543"/>
      <c r="TMZ60" s="543"/>
      <c r="TNA60" s="543"/>
      <c r="TNB60" s="543"/>
      <c r="TNC60" s="543"/>
      <c r="TND60" s="543"/>
      <c r="TNE60" s="543"/>
      <c r="TNF60" s="543"/>
      <c r="TNG60" s="543"/>
      <c r="TNH60" s="543"/>
      <c r="TNI60" s="543"/>
      <c r="TNJ60" s="543"/>
      <c r="TNK60" s="543"/>
      <c r="TNL60" s="543"/>
      <c r="TNM60" s="543"/>
      <c r="TNN60" s="543"/>
      <c r="TNO60" s="543"/>
      <c r="TNP60" s="543"/>
      <c r="TNQ60" s="543"/>
      <c r="TNR60" s="543"/>
      <c r="TNS60" s="543"/>
      <c r="TNT60" s="543"/>
      <c r="TNU60" s="543"/>
      <c r="TNV60" s="543"/>
      <c r="TNW60" s="543"/>
      <c r="TNX60" s="543"/>
      <c r="TNY60" s="543"/>
      <c r="TNZ60" s="543"/>
      <c r="TOA60" s="543"/>
      <c r="TOB60" s="543"/>
      <c r="TOC60" s="543"/>
      <c r="TOD60" s="543"/>
      <c r="TOE60" s="543"/>
      <c r="TOF60" s="543"/>
      <c r="TOG60" s="543"/>
      <c r="TOH60" s="543"/>
      <c r="TOI60" s="543"/>
      <c r="TOJ60" s="543"/>
      <c r="TOK60" s="543"/>
      <c r="TOL60" s="543"/>
      <c r="TOM60" s="543"/>
      <c r="TON60" s="543"/>
      <c r="TOO60" s="543"/>
      <c r="TOP60" s="543"/>
      <c r="TOQ60" s="543"/>
      <c r="TOR60" s="543"/>
      <c r="TOS60" s="543"/>
      <c r="TOT60" s="543"/>
      <c r="TOU60" s="543"/>
      <c r="TOV60" s="543"/>
      <c r="TOW60" s="543"/>
      <c r="TOX60" s="543"/>
      <c r="TOY60" s="543"/>
      <c r="TOZ60" s="543"/>
      <c r="TPA60" s="543"/>
      <c r="TPB60" s="543"/>
      <c r="TPC60" s="543"/>
      <c r="TPD60" s="543"/>
      <c r="TPE60" s="543"/>
      <c r="TPF60" s="543"/>
      <c r="TPG60" s="543"/>
      <c r="TPH60" s="543"/>
      <c r="TPI60" s="543"/>
      <c r="TPJ60" s="543"/>
      <c r="TPK60" s="543"/>
      <c r="TPL60" s="543"/>
      <c r="TPM60" s="543"/>
      <c r="TPN60" s="543"/>
      <c r="TPO60" s="543"/>
      <c r="TPP60" s="543"/>
      <c r="TPQ60" s="543"/>
      <c r="TPR60" s="543"/>
      <c r="TPS60" s="543"/>
      <c r="TPT60" s="543"/>
      <c r="TPU60" s="543"/>
      <c r="TPV60" s="543"/>
      <c r="TPW60" s="543"/>
      <c r="TPX60" s="543"/>
      <c r="TPY60" s="543"/>
      <c r="TPZ60" s="543"/>
      <c r="TQA60" s="543"/>
      <c r="TQB60" s="543"/>
      <c r="TQC60" s="543"/>
      <c r="TQD60" s="543"/>
      <c r="TQE60" s="543"/>
      <c r="TQF60" s="543"/>
      <c r="TQG60" s="543"/>
      <c r="TQH60" s="543"/>
      <c r="TQI60" s="543"/>
      <c r="TQJ60" s="543"/>
      <c r="TQK60" s="543"/>
      <c r="TQL60" s="543"/>
      <c r="TQM60" s="543"/>
      <c r="TQN60" s="543"/>
      <c r="TQO60" s="543"/>
      <c r="TQP60" s="543"/>
      <c r="TQQ60" s="543"/>
      <c r="TQR60" s="543"/>
      <c r="TQS60" s="543"/>
      <c r="TQT60" s="543"/>
      <c r="TQU60" s="543"/>
      <c r="TQV60" s="543"/>
      <c r="TQW60" s="543"/>
      <c r="TQX60" s="543"/>
      <c r="TQY60" s="543"/>
      <c r="TQZ60" s="543"/>
      <c r="TRA60" s="543"/>
      <c r="TRB60" s="543"/>
      <c r="TRC60" s="543"/>
      <c r="TRD60" s="543"/>
      <c r="TRE60" s="543"/>
      <c r="TRF60" s="543"/>
      <c r="TRG60" s="543"/>
      <c r="TRH60" s="543"/>
      <c r="TRI60" s="543"/>
      <c r="TRJ60" s="543"/>
      <c r="TRK60" s="543"/>
      <c r="TRL60" s="543"/>
      <c r="TRM60" s="543"/>
      <c r="TRN60" s="543"/>
      <c r="TRO60" s="543"/>
      <c r="TRP60" s="543"/>
      <c r="TRQ60" s="543"/>
      <c r="TRR60" s="543"/>
      <c r="TRS60" s="543"/>
      <c r="TRT60" s="543"/>
      <c r="TRU60" s="543"/>
      <c r="TRV60" s="543"/>
      <c r="TRW60" s="543"/>
      <c r="TRX60" s="543"/>
      <c r="TRY60" s="543"/>
      <c r="TRZ60" s="543"/>
      <c r="TSA60" s="543"/>
      <c r="TSB60" s="543"/>
      <c r="TSC60" s="543"/>
      <c r="TSD60" s="543"/>
      <c r="TSE60" s="543"/>
      <c r="TSF60" s="543"/>
      <c r="TSG60" s="543"/>
      <c r="TSH60" s="543"/>
      <c r="TSI60" s="543"/>
      <c r="TSJ60" s="543"/>
      <c r="TSK60" s="543"/>
      <c r="TSL60" s="543"/>
      <c r="TSM60" s="543"/>
      <c r="TSN60" s="543"/>
      <c r="TSO60" s="543"/>
      <c r="TSP60" s="543"/>
      <c r="TSQ60" s="543"/>
      <c r="TSR60" s="543"/>
      <c r="TSS60" s="543"/>
      <c r="TST60" s="543"/>
      <c r="TSU60" s="543"/>
      <c r="TSV60" s="543"/>
      <c r="TSW60" s="543"/>
      <c r="TSX60" s="543"/>
      <c r="TSY60" s="543"/>
      <c r="TSZ60" s="543"/>
      <c r="TTA60" s="543"/>
      <c r="TTB60" s="543"/>
      <c r="TTC60" s="543"/>
      <c r="TTD60" s="543"/>
      <c r="TTE60" s="543"/>
      <c r="TTF60" s="543"/>
      <c r="TTG60" s="543"/>
      <c r="TTH60" s="543"/>
      <c r="TTI60" s="543"/>
      <c r="TTJ60" s="543"/>
      <c r="TTK60" s="543"/>
      <c r="TTL60" s="543"/>
      <c r="TTM60" s="543"/>
      <c r="TTN60" s="543"/>
      <c r="TTO60" s="543"/>
      <c r="TTP60" s="543"/>
      <c r="TTQ60" s="543"/>
      <c r="TTR60" s="543"/>
      <c r="TTS60" s="543"/>
      <c r="TTT60" s="543"/>
      <c r="TTU60" s="543"/>
      <c r="TTV60" s="543"/>
      <c r="TTW60" s="543"/>
      <c r="TTX60" s="543"/>
      <c r="TTY60" s="543"/>
      <c r="TTZ60" s="543"/>
      <c r="TUA60" s="543"/>
      <c r="TUB60" s="543"/>
      <c r="TUC60" s="543"/>
      <c r="TUD60" s="543"/>
      <c r="TUE60" s="543"/>
      <c r="TUF60" s="543"/>
      <c r="TUG60" s="543"/>
      <c r="TUH60" s="543"/>
      <c r="TUI60" s="543"/>
      <c r="TUJ60" s="543"/>
      <c r="TUK60" s="543"/>
      <c r="TUL60" s="543"/>
      <c r="TUM60" s="543"/>
      <c r="TUN60" s="543"/>
      <c r="TUO60" s="543"/>
      <c r="TUP60" s="543"/>
      <c r="TUQ60" s="543"/>
      <c r="TUR60" s="543"/>
      <c r="TUS60" s="543"/>
      <c r="TUT60" s="543"/>
      <c r="TUU60" s="543"/>
      <c r="TUV60" s="543"/>
      <c r="TUW60" s="543"/>
      <c r="TUX60" s="543"/>
      <c r="TUY60" s="543"/>
      <c r="TUZ60" s="543"/>
      <c r="TVA60" s="543"/>
      <c r="TVB60" s="543"/>
      <c r="TVC60" s="543"/>
      <c r="TVD60" s="543"/>
      <c r="TVE60" s="543"/>
      <c r="TVF60" s="543"/>
      <c r="TVG60" s="543"/>
      <c r="TVH60" s="543"/>
      <c r="TVI60" s="543"/>
      <c r="TVJ60" s="543"/>
      <c r="TVK60" s="543"/>
      <c r="TVL60" s="543"/>
      <c r="TVM60" s="543"/>
      <c r="TVN60" s="543"/>
      <c r="TVO60" s="543"/>
      <c r="TVP60" s="543"/>
      <c r="TVQ60" s="543"/>
      <c r="TVR60" s="543"/>
      <c r="TVS60" s="543"/>
      <c r="TVT60" s="543"/>
      <c r="TVU60" s="543"/>
      <c r="TVV60" s="543"/>
      <c r="TVW60" s="543"/>
      <c r="TVX60" s="543"/>
      <c r="TVY60" s="543"/>
      <c r="TVZ60" s="543"/>
      <c r="TWA60" s="543"/>
      <c r="TWB60" s="543"/>
      <c r="TWC60" s="543"/>
      <c r="TWD60" s="543"/>
      <c r="TWE60" s="543"/>
      <c r="TWF60" s="543"/>
      <c r="TWG60" s="543"/>
      <c r="TWH60" s="543"/>
      <c r="TWI60" s="543"/>
      <c r="TWJ60" s="543"/>
      <c r="TWK60" s="543"/>
      <c r="TWL60" s="543"/>
      <c r="TWM60" s="543"/>
      <c r="TWN60" s="543"/>
      <c r="TWO60" s="543"/>
      <c r="TWP60" s="543"/>
      <c r="TWQ60" s="543"/>
      <c r="TWR60" s="543"/>
      <c r="TWS60" s="543"/>
      <c r="TWT60" s="543"/>
      <c r="TWU60" s="543"/>
      <c r="TWV60" s="543"/>
      <c r="TWW60" s="543"/>
      <c r="TWX60" s="543"/>
      <c r="TWY60" s="543"/>
      <c r="TWZ60" s="543"/>
      <c r="TXA60" s="543"/>
      <c r="TXB60" s="543"/>
      <c r="TXC60" s="543"/>
      <c r="TXD60" s="543"/>
      <c r="TXE60" s="543"/>
      <c r="TXF60" s="543"/>
      <c r="TXG60" s="543"/>
      <c r="TXH60" s="543"/>
      <c r="TXI60" s="543"/>
      <c r="TXJ60" s="543"/>
      <c r="TXK60" s="543"/>
      <c r="TXL60" s="543"/>
      <c r="TXM60" s="543"/>
      <c r="TXN60" s="543"/>
      <c r="TXO60" s="543"/>
      <c r="TXP60" s="543"/>
      <c r="TXQ60" s="543"/>
      <c r="TXR60" s="543"/>
      <c r="TXS60" s="543"/>
      <c r="TXT60" s="543"/>
      <c r="TXU60" s="543"/>
      <c r="TXV60" s="543"/>
      <c r="TXW60" s="543"/>
      <c r="TXX60" s="543"/>
      <c r="TXY60" s="543"/>
      <c r="TXZ60" s="543"/>
      <c r="TYA60" s="543"/>
      <c r="TYB60" s="543"/>
      <c r="TYC60" s="543"/>
      <c r="TYD60" s="543"/>
      <c r="TYE60" s="543"/>
      <c r="TYF60" s="543"/>
      <c r="TYG60" s="543"/>
      <c r="TYH60" s="543"/>
      <c r="TYI60" s="543"/>
      <c r="TYJ60" s="543"/>
      <c r="TYK60" s="543"/>
      <c r="TYL60" s="543"/>
      <c r="TYM60" s="543"/>
      <c r="TYN60" s="543"/>
      <c r="TYO60" s="543"/>
      <c r="TYP60" s="543"/>
      <c r="TYQ60" s="543"/>
      <c r="TYR60" s="543"/>
      <c r="TYS60" s="543"/>
      <c r="TYT60" s="543"/>
      <c r="TYU60" s="543"/>
      <c r="TYV60" s="543"/>
      <c r="TYW60" s="543"/>
      <c r="TYX60" s="543"/>
      <c r="TYY60" s="543"/>
      <c r="TYZ60" s="543"/>
      <c r="TZA60" s="543"/>
      <c r="TZB60" s="543"/>
      <c r="TZC60" s="543"/>
      <c r="TZD60" s="543"/>
      <c r="TZE60" s="543"/>
      <c r="TZF60" s="543"/>
      <c r="TZG60" s="543"/>
      <c r="TZH60" s="543"/>
      <c r="TZI60" s="543"/>
      <c r="TZJ60" s="543"/>
      <c r="TZK60" s="543"/>
      <c r="TZL60" s="543"/>
      <c r="TZM60" s="543"/>
      <c r="TZN60" s="543"/>
      <c r="TZO60" s="543"/>
      <c r="TZP60" s="543"/>
      <c r="TZQ60" s="543"/>
      <c r="TZR60" s="543"/>
      <c r="TZS60" s="543"/>
      <c r="TZT60" s="543"/>
      <c r="TZU60" s="543"/>
      <c r="TZV60" s="543"/>
      <c r="TZW60" s="543"/>
      <c r="TZX60" s="543"/>
      <c r="TZY60" s="543"/>
      <c r="TZZ60" s="543"/>
      <c r="UAA60" s="543"/>
      <c r="UAB60" s="543"/>
      <c r="UAC60" s="543"/>
      <c r="UAD60" s="543"/>
      <c r="UAE60" s="543"/>
      <c r="UAF60" s="543"/>
      <c r="UAG60" s="543"/>
      <c r="UAH60" s="543"/>
      <c r="UAI60" s="543"/>
      <c r="UAJ60" s="543"/>
      <c r="UAK60" s="543"/>
      <c r="UAL60" s="543"/>
      <c r="UAM60" s="543"/>
      <c r="UAN60" s="543"/>
      <c r="UAO60" s="543"/>
      <c r="UAP60" s="543"/>
      <c r="UAQ60" s="543"/>
      <c r="UAR60" s="543"/>
      <c r="UAS60" s="543"/>
      <c r="UAT60" s="543"/>
      <c r="UAU60" s="543"/>
      <c r="UAV60" s="543"/>
      <c r="UAW60" s="543"/>
      <c r="UAX60" s="543"/>
      <c r="UAY60" s="543"/>
      <c r="UAZ60" s="543"/>
      <c r="UBA60" s="543"/>
      <c r="UBB60" s="543"/>
      <c r="UBC60" s="543"/>
      <c r="UBD60" s="543"/>
      <c r="UBE60" s="543"/>
      <c r="UBF60" s="543"/>
      <c r="UBG60" s="543"/>
      <c r="UBH60" s="543"/>
      <c r="UBI60" s="543"/>
      <c r="UBJ60" s="543"/>
      <c r="UBK60" s="543"/>
      <c r="UBL60" s="543"/>
      <c r="UBM60" s="543"/>
      <c r="UBN60" s="543"/>
      <c r="UBO60" s="543"/>
      <c r="UBP60" s="543"/>
      <c r="UBQ60" s="543"/>
      <c r="UBR60" s="543"/>
      <c r="UBS60" s="543"/>
      <c r="UBT60" s="543"/>
      <c r="UBU60" s="543"/>
      <c r="UBV60" s="543"/>
      <c r="UBW60" s="543"/>
      <c r="UBX60" s="543"/>
      <c r="UBY60" s="543"/>
      <c r="UBZ60" s="543"/>
      <c r="UCA60" s="543"/>
      <c r="UCB60" s="543"/>
      <c r="UCC60" s="543"/>
      <c r="UCD60" s="543"/>
      <c r="UCE60" s="543"/>
      <c r="UCF60" s="543"/>
      <c r="UCG60" s="543"/>
      <c r="UCH60" s="543"/>
      <c r="UCI60" s="543"/>
      <c r="UCJ60" s="543"/>
      <c r="UCK60" s="543"/>
      <c r="UCL60" s="543"/>
      <c r="UCM60" s="543"/>
      <c r="UCN60" s="543"/>
      <c r="UCO60" s="543"/>
      <c r="UCP60" s="543"/>
      <c r="UCQ60" s="543"/>
      <c r="UCR60" s="543"/>
      <c r="UCS60" s="543"/>
      <c r="UCT60" s="543"/>
      <c r="UCU60" s="543"/>
      <c r="UCV60" s="543"/>
      <c r="UCW60" s="543"/>
      <c r="UCX60" s="543"/>
      <c r="UCY60" s="543"/>
      <c r="UCZ60" s="543"/>
      <c r="UDA60" s="543"/>
      <c r="UDB60" s="543"/>
      <c r="UDC60" s="543"/>
      <c r="UDD60" s="543"/>
      <c r="UDE60" s="543"/>
      <c r="UDF60" s="543"/>
      <c r="UDG60" s="543"/>
      <c r="UDH60" s="543"/>
      <c r="UDI60" s="543"/>
      <c r="UDJ60" s="543"/>
      <c r="UDK60" s="543"/>
      <c r="UDL60" s="543"/>
      <c r="UDM60" s="543"/>
      <c r="UDN60" s="543"/>
      <c r="UDO60" s="543"/>
      <c r="UDP60" s="543"/>
      <c r="UDQ60" s="543"/>
      <c r="UDR60" s="543"/>
      <c r="UDS60" s="543"/>
      <c r="UDT60" s="543"/>
      <c r="UDU60" s="543"/>
      <c r="UDV60" s="543"/>
      <c r="UDW60" s="543"/>
      <c r="UDX60" s="543"/>
      <c r="UDY60" s="543"/>
      <c r="UDZ60" s="543"/>
      <c r="UEA60" s="543"/>
      <c r="UEB60" s="543"/>
      <c r="UEC60" s="543"/>
      <c r="UED60" s="543"/>
      <c r="UEE60" s="543"/>
      <c r="UEF60" s="543"/>
      <c r="UEG60" s="543"/>
      <c r="UEH60" s="543"/>
      <c r="UEI60" s="543"/>
      <c r="UEJ60" s="543"/>
      <c r="UEK60" s="543"/>
      <c r="UEL60" s="543"/>
      <c r="UEM60" s="543"/>
      <c r="UEN60" s="543"/>
      <c r="UEO60" s="543"/>
      <c r="UEP60" s="543"/>
      <c r="UEQ60" s="543"/>
      <c r="UER60" s="543"/>
      <c r="UES60" s="543"/>
      <c r="UET60" s="543"/>
      <c r="UEU60" s="543"/>
      <c r="UEV60" s="543"/>
      <c r="UEW60" s="543"/>
      <c r="UEX60" s="543"/>
      <c r="UEY60" s="543"/>
      <c r="UEZ60" s="543"/>
      <c r="UFA60" s="543"/>
      <c r="UFB60" s="543"/>
      <c r="UFC60" s="543"/>
      <c r="UFD60" s="543"/>
      <c r="UFE60" s="543"/>
      <c r="UFF60" s="543"/>
      <c r="UFG60" s="543"/>
      <c r="UFH60" s="543"/>
      <c r="UFI60" s="543"/>
      <c r="UFJ60" s="543"/>
      <c r="UFK60" s="543"/>
      <c r="UFL60" s="543"/>
      <c r="UFM60" s="543"/>
      <c r="UFN60" s="543"/>
      <c r="UFO60" s="543"/>
      <c r="UFP60" s="543"/>
      <c r="UFQ60" s="543"/>
      <c r="UFR60" s="543"/>
      <c r="UFS60" s="543"/>
      <c r="UFT60" s="543"/>
      <c r="UFU60" s="543"/>
      <c r="UFV60" s="543"/>
      <c r="UFW60" s="543"/>
      <c r="UFX60" s="543"/>
      <c r="UFY60" s="543"/>
      <c r="UFZ60" s="543"/>
      <c r="UGA60" s="543"/>
      <c r="UGB60" s="543"/>
      <c r="UGC60" s="543"/>
      <c r="UGD60" s="543"/>
      <c r="UGE60" s="543"/>
      <c r="UGF60" s="543"/>
      <c r="UGG60" s="543"/>
      <c r="UGH60" s="543"/>
      <c r="UGI60" s="543"/>
      <c r="UGJ60" s="543"/>
      <c r="UGK60" s="543"/>
      <c r="UGL60" s="543"/>
      <c r="UGM60" s="543"/>
      <c r="UGN60" s="543"/>
      <c r="UGO60" s="543"/>
      <c r="UGP60" s="543"/>
      <c r="UGQ60" s="543"/>
      <c r="UGR60" s="543"/>
      <c r="UGS60" s="543"/>
      <c r="UGT60" s="543"/>
      <c r="UGU60" s="543"/>
      <c r="UGV60" s="543"/>
      <c r="UGW60" s="543"/>
      <c r="UGX60" s="543"/>
      <c r="UGY60" s="543"/>
      <c r="UGZ60" s="543"/>
      <c r="UHA60" s="543"/>
      <c r="UHB60" s="543"/>
      <c r="UHC60" s="543"/>
      <c r="UHD60" s="543"/>
      <c r="UHE60" s="543"/>
      <c r="UHF60" s="543"/>
      <c r="UHG60" s="543"/>
      <c r="UHH60" s="543"/>
      <c r="UHI60" s="543"/>
      <c r="UHJ60" s="543"/>
      <c r="UHK60" s="543"/>
      <c r="UHL60" s="543"/>
      <c r="UHM60" s="543"/>
      <c r="UHN60" s="543"/>
      <c r="UHO60" s="543"/>
      <c r="UHP60" s="543"/>
      <c r="UHQ60" s="543"/>
      <c r="UHR60" s="543"/>
      <c r="UHS60" s="543"/>
      <c r="UHT60" s="543"/>
      <c r="UHU60" s="543"/>
      <c r="UHV60" s="543"/>
      <c r="UHW60" s="543"/>
      <c r="UHX60" s="543"/>
      <c r="UHY60" s="543"/>
      <c r="UHZ60" s="543"/>
      <c r="UIA60" s="543"/>
      <c r="UIB60" s="543"/>
      <c r="UIC60" s="543"/>
      <c r="UID60" s="543"/>
      <c r="UIE60" s="543"/>
      <c r="UIF60" s="543"/>
      <c r="UIG60" s="543"/>
      <c r="UIH60" s="543"/>
      <c r="UII60" s="543"/>
      <c r="UIJ60" s="543"/>
      <c r="UIK60" s="543"/>
      <c r="UIL60" s="543"/>
      <c r="UIM60" s="543"/>
      <c r="UIN60" s="543"/>
      <c r="UIO60" s="543"/>
      <c r="UIP60" s="543"/>
      <c r="UIQ60" s="543"/>
      <c r="UIR60" s="543"/>
      <c r="UIS60" s="543"/>
      <c r="UIT60" s="543"/>
      <c r="UIU60" s="543"/>
      <c r="UIV60" s="543"/>
      <c r="UIW60" s="543"/>
      <c r="UIX60" s="543"/>
      <c r="UIY60" s="543"/>
      <c r="UIZ60" s="543"/>
      <c r="UJA60" s="543"/>
      <c r="UJB60" s="543"/>
      <c r="UJC60" s="543"/>
      <c r="UJD60" s="543"/>
      <c r="UJE60" s="543"/>
      <c r="UJF60" s="543"/>
      <c r="UJG60" s="543"/>
      <c r="UJH60" s="543"/>
      <c r="UJI60" s="543"/>
      <c r="UJJ60" s="543"/>
      <c r="UJK60" s="543"/>
      <c r="UJL60" s="543"/>
      <c r="UJM60" s="543"/>
      <c r="UJN60" s="543"/>
      <c r="UJO60" s="543"/>
      <c r="UJP60" s="543"/>
      <c r="UJQ60" s="543"/>
      <c r="UJR60" s="543"/>
      <c r="UJS60" s="543"/>
      <c r="UJT60" s="543"/>
      <c r="UJU60" s="543"/>
      <c r="UJV60" s="543"/>
      <c r="UJW60" s="543"/>
      <c r="UJX60" s="543"/>
      <c r="UJY60" s="543"/>
      <c r="UJZ60" s="543"/>
      <c r="UKA60" s="543"/>
      <c r="UKB60" s="543"/>
      <c r="UKC60" s="543"/>
      <c r="UKD60" s="543"/>
      <c r="UKE60" s="543"/>
      <c r="UKF60" s="543"/>
      <c r="UKG60" s="543"/>
      <c r="UKH60" s="543"/>
      <c r="UKI60" s="543"/>
      <c r="UKJ60" s="543"/>
      <c r="UKK60" s="543"/>
      <c r="UKL60" s="543"/>
      <c r="UKM60" s="543"/>
      <c r="UKN60" s="543"/>
      <c r="UKO60" s="543"/>
      <c r="UKP60" s="543"/>
      <c r="UKQ60" s="543"/>
      <c r="UKR60" s="543"/>
      <c r="UKS60" s="543"/>
      <c r="UKT60" s="543"/>
      <c r="UKU60" s="543"/>
      <c r="UKV60" s="543"/>
      <c r="UKW60" s="543"/>
      <c r="UKX60" s="543"/>
      <c r="UKY60" s="543"/>
      <c r="UKZ60" s="543"/>
      <c r="ULA60" s="543"/>
      <c r="ULB60" s="543"/>
      <c r="ULC60" s="543"/>
      <c r="ULD60" s="543"/>
      <c r="ULE60" s="543"/>
      <c r="ULF60" s="543"/>
      <c r="ULG60" s="543"/>
      <c r="ULH60" s="543"/>
      <c r="ULI60" s="543"/>
      <c r="ULJ60" s="543"/>
      <c r="ULK60" s="543"/>
      <c r="ULL60" s="543"/>
      <c r="ULM60" s="543"/>
      <c r="ULN60" s="543"/>
      <c r="ULO60" s="543"/>
      <c r="ULP60" s="543"/>
      <c r="ULQ60" s="543"/>
      <c r="ULR60" s="543"/>
      <c r="ULS60" s="543"/>
      <c r="ULT60" s="543"/>
      <c r="ULU60" s="543"/>
      <c r="ULV60" s="543"/>
      <c r="ULW60" s="543"/>
      <c r="ULX60" s="543"/>
      <c r="ULY60" s="543"/>
      <c r="ULZ60" s="543"/>
      <c r="UMA60" s="543"/>
      <c r="UMB60" s="543"/>
      <c r="UMC60" s="543"/>
      <c r="UMD60" s="543"/>
      <c r="UME60" s="543"/>
      <c r="UMF60" s="543"/>
      <c r="UMG60" s="543"/>
      <c r="UMH60" s="543"/>
      <c r="UMI60" s="543"/>
      <c r="UMJ60" s="543"/>
      <c r="UMK60" s="543"/>
      <c r="UML60" s="543"/>
      <c r="UMM60" s="543"/>
      <c r="UMN60" s="543"/>
      <c r="UMO60" s="543"/>
      <c r="UMP60" s="543"/>
      <c r="UMQ60" s="543"/>
      <c r="UMR60" s="543"/>
      <c r="UMS60" s="543"/>
      <c r="UMT60" s="543"/>
      <c r="UMU60" s="543"/>
      <c r="UMV60" s="543"/>
      <c r="UMW60" s="543"/>
      <c r="UMX60" s="543"/>
      <c r="UMY60" s="543"/>
      <c r="UMZ60" s="543"/>
      <c r="UNA60" s="543"/>
      <c r="UNB60" s="543"/>
      <c r="UNC60" s="543"/>
      <c r="UND60" s="543"/>
      <c r="UNE60" s="543"/>
      <c r="UNF60" s="543"/>
      <c r="UNG60" s="543"/>
      <c r="UNH60" s="543"/>
      <c r="UNI60" s="543"/>
      <c r="UNJ60" s="543"/>
      <c r="UNK60" s="543"/>
      <c r="UNL60" s="543"/>
      <c r="UNM60" s="543"/>
      <c r="UNN60" s="543"/>
      <c r="UNO60" s="543"/>
      <c r="UNP60" s="543"/>
      <c r="UNQ60" s="543"/>
      <c r="UNR60" s="543"/>
      <c r="UNS60" s="543"/>
      <c r="UNT60" s="543"/>
      <c r="UNU60" s="543"/>
      <c r="UNV60" s="543"/>
      <c r="UNW60" s="543"/>
      <c r="UNX60" s="543"/>
      <c r="UNY60" s="543"/>
      <c r="UNZ60" s="543"/>
      <c r="UOA60" s="543"/>
      <c r="UOB60" s="543"/>
      <c r="UOC60" s="543"/>
      <c r="UOD60" s="543"/>
      <c r="UOE60" s="543"/>
      <c r="UOF60" s="543"/>
      <c r="UOG60" s="543"/>
      <c r="UOH60" s="543"/>
      <c r="UOI60" s="543"/>
      <c r="UOJ60" s="543"/>
      <c r="UOK60" s="543"/>
      <c r="UOL60" s="543"/>
      <c r="UOM60" s="543"/>
      <c r="UON60" s="543"/>
      <c r="UOO60" s="543"/>
      <c r="UOP60" s="543"/>
      <c r="UOQ60" s="543"/>
      <c r="UOR60" s="543"/>
      <c r="UOS60" s="543"/>
      <c r="UOT60" s="543"/>
      <c r="UOU60" s="543"/>
      <c r="UOV60" s="543"/>
      <c r="UOW60" s="543"/>
      <c r="UOX60" s="543"/>
      <c r="UOY60" s="543"/>
      <c r="UOZ60" s="543"/>
      <c r="UPA60" s="543"/>
      <c r="UPB60" s="543"/>
      <c r="UPC60" s="543"/>
      <c r="UPD60" s="543"/>
      <c r="UPE60" s="543"/>
      <c r="UPF60" s="543"/>
      <c r="UPG60" s="543"/>
      <c r="UPH60" s="543"/>
      <c r="UPI60" s="543"/>
      <c r="UPJ60" s="543"/>
      <c r="UPK60" s="543"/>
      <c r="UPL60" s="543"/>
      <c r="UPM60" s="543"/>
      <c r="UPN60" s="543"/>
      <c r="UPO60" s="543"/>
      <c r="UPP60" s="543"/>
      <c r="UPQ60" s="543"/>
      <c r="UPR60" s="543"/>
      <c r="UPS60" s="543"/>
      <c r="UPT60" s="543"/>
      <c r="UPU60" s="543"/>
      <c r="UPV60" s="543"/>
      <c r="UPW60" s="543"/>
      <c r="UPX60" s="543"/>
      <c r="UPY60" s="543"/>
      <c r="UPZ60" s="543"/>
      <c r="UQA60" s="543"/>
      <c r="UQB60" s="543"/>
      <c r="UQC60" s="543"/>
      <c r="UQD60" s="543"/>
      <c r="UQE60" s="543"/>
      <c r="UQF60" s="543"/>
      <c r="UQG60" s="543"/>
      <c r="UQH60" s="543"/>
      <c r="UQI60" s="543"/>
      <c r="UQJ60" s="543"/>
      <c r="UQK60" s="543"/>
      <c r="UQL60" s="543"/>
      <c r="UQM60" s="543"/>
      <c r="UQN60" s="543"/>
      <c r="UQO60" s="543"/>
      <c r="UQP60" s="543"/>
      <c r="UQQ60" s="543"/>
      <c r="UQR60" s="543"/>
      <c r="UQS60" s="543"/>
      <c r="UQT60" s="543"/>
      <c r="UQU60" s="543"/>
      <c r="UQV60" s="543"/>
      <c r="UQW60" s="543"/>
      <c r="UQX60" s="543"/>
      <c r="UQY60" s="543"/>
      <c r="UQZ60" s="543"/>
      <c r="URA60" s="543"/>
      <c r="URB60" s="543"/>
      <c r="URC60" s="543"/>
      <c r="URD60" s="543"/>
      <c r="URE60" s="543"/>
      <c r="URF60" s="543"/>
      <c r="URG60" s="543"/>
      <c r="URH60" s="543"/>
      <c r="URI60" s="543"/>
      <c r="URJ60" s="543"/>
      <c r="URK60" s="543"/>
      <c r="URL60" s="543"/>
      <c r="URM60" s="543"/>
      <c r="URN60" s="543"/>
      <c r="URO60" s="543"/>
      <c r="URP60" s="543"/>
      <c r="URQ60" s="543"/>
      <c r="URR60" s="543"/>
      <c r="URS60" s="543"/>
      <c r="URT60" s="543"/>
      <c r="URU60" s="543"/>
      <c r="URV60" s="543"/>
      <c r="URW60" s="543"/>
      <c r="URX60" s="543"/>
      <c r="URY60" s="543"/>
      <c r="URZ60" s="543"/>
      <c r="USA60" s="543"/>
      <c r="USB60" s="543"/>
      <c r="USC60" s="543"/>
      <c r="USD60" s="543"/>
      <c r="USE60" s="543"/>
      <c r="USF60" s="543"/>
      <c r="USG60" s="543"/>
      <c r="USH60" s="543"/>
      <c r="USI60" s="543"/>
      <c r="USJ60" s="543"/>
      <c r="USK60" s="543"/>
      <c r="USL60" s="543"/>
      <c r="USM60" s="543"/>
      <c r="USN60" s="543"/>
      <c r="USO60" s="543"/>
      <c r="USP60" s="543"/>
      <c r="USQ60" s="543"/>
      <c r="USR60" s="543"/>
      <c r="USS60" s="543"/>
      <c r="UST60" s="543"/>
      <c r="USU60" s="543"/>
      <c r="USV60" s="543"/>
      <c r="USW60" s="543"/>
      <c r="USX60" s="543"/>
      <c r="USY60" s="543"/>
      <c r="USZ60" s="543"/>
      <c r="UTA60" s="543"/>
      <c r="UTB60" s="543"/>
      <c r="UTC60" s="543"/>
      <c r="UTD60" s="543"/>
      <c r="UTE60" s="543"/>
      <c r="UTF60" s="543"/>
      <c r="UTG60" s="543"/>
      <c r="UTH60" s="543"/>
      <c r="UTI60" s="543"/>
      <c r="UTJ60" s="543"/>
      <c r="UTK60" s="543"/>
      <c r="UTL60" s="543"/>
      <c r="UTM60" s="543"/>
      <c r="UTN60" s="543"/>
      <c r="UTO60" s="543"/>
      <c r="UTP60" s="543"/>
      <c r="UTQ60" s="543"/>
      <c r="UTR60" s="543"/>
      <c r="UTS60" s="543"/>
      <c r="UTT60" s="543"/>
      <c r="UTU60" s="543"/>
      <c r="UTV60" s="543"/>
      <c r="UTW60" s="543"/>
      <c r="UTX60" s="543"/>
      <c r="UTY60" s="543"/>
      <c r="UTZ60" s="543"/>
      <c r="UUA60" s="543"/>
      <c r="UUB60" s="543"/>
      <c r="UUC60" s="543"/>
      <c r="UUD60" s="543"/>
      <c r="UUE60" s="543"/>
      <c r="UUF60" s="543"/>
      <c r="UUG60" s="543"/>
      <c r="UUH60" s="543"/>
      <c r="UUI60" s="543"/>
      <c r="UUJ60" s="543"/>
      <c r="UUK60" s="543"/>
      <c r="UUL60" s="543"/>
      <c r="UUM60" s="543"/>
      <c r="UUN60" s="543"/>
      <c r="UUO60" s="543"/>
      <c r="UUP60" s="543"/>
      <c r="UUQ60" s="543"/>
      <c r="UUR60" s="543"/>
      <c r="UUS60" s="543"/>
      <c r="UUT60" s="543"/>
      <c r="UUU60" s="543"/>
      <c r="UUV60" s="543"/>
      <c r="UUW60" s="543"/>
      <c r="UUX60" s="543"/>
      <c r="UUY60" s="543"/>
      <c r="UUZ60" s="543"/>
      <c r="UVA60" s="543"/>
      <c r="UVB60" s="543"/>
      <c r="UVC60" s="543"/>
      <c r="UVD60" s="543"/>
      <c r="UVE60" s="543"/>
      <c r="UVF60" s="543"/>
      <c r="UVG60" s="543"/>
      <c r="UVH60" s="543"/>
      <c r="UVI60" s="543"/>
      <c r="UVJ60" s="543"/>
      <c r="UVK60" s="543"/>
      <c r="UVL60" s="543"/>
      <c r="UVM60" s="543"/>
      <c r="UVN60" s="543"/>
      <c r="UVO60" s="543"/>
      <c r="UVP60" s="543"/>
      <c r="UVQ60" s="543"/>
      <c r="UVR60" s="543"/>
      <c r="UVS60" s="543"/>
      <c r="UVT60" s="543"/>
      <c r="UVU60" s="543"/>
      <c r="UVV60" s="543"/>
      <c r="UVW60" s="543"/>
      <c r="UVX60" s="543"/>
      <c r="UVY60" s="543"/>
      <c r="UVZ60" s="543"/>
      <c r="UWA60" s="543"/>
      <c r="UWB60" s="543"/>
      <c r="UWC60" s="543"/>
      <c r="UWD60" s="543"/>
      <c r="UWE60" s="543"/>
      <c r="UWF60" s="543"/>
      <c r="UWG60" s="543"/>
      <c r="UWH60" s="543"/>
      <c r="UWI60" s="543"/>
      <c r="UWJ60" s="543"/>
      <c r="UWK60" s="543"/>
      <c r="UWL60" s="543"/>
      <c r="UWM60" s="543"/>
      <c r="UWN60" s="543"/>
      <c r="UWO60" s="543"/>
      <c r="UWP60" s="543"/>
      <c r="UWQ60" s="543"/>
      <c r="UWR60" s="543"/>
      <c r="UWS60" s="543"/>
      <c r="UWT60" s="543"/>
      <c r="UWU60" s="543"/>
      <c r="UWV60" s="543"/>
      <c r="UWW60" s="543"/>
      <c r="UWX60" s="543"/>
      <c r="UWY60" s="543"/>
      <c r="UWZ60" s="543"/>
      <c r="UXA60" s="543"/>
      <c r="UXB60" s="543"/>
      <c r="UXC60" s="543"/>
      <c r="UXD60" s="543"/>
      <c r="UXE60" s="543"/>
      <c r="UXF60" s="543"/>
      <c r="UXG60" s="543"/>
      <c r="UXH60" s="543"/>
      <c r="UXI60" s="543"/>
      <c r="UXJ60" s="543"/>
      <c r="UXK60" s="543"/>
      <c r="UXL60" s="543"/>
      <c r="UXM60" s="543"/>
      <c r="UXN60" s="543"/>
      <c r="UXO60" s="543"/>
      <c r="UXP60" s="543"/>
      <c r="UXQ60" s="543"/>
      <c r="UXR60" s="543"/>
      <c r="UXS60" s="543"/>
      <c r="UXT60" s="543"/>
      <c r="UXU60" s="543"/>
      <c r="UXV60" s="543"/>
      <c r="UXW60" s="543"/>
      <c r="UXX60" s="543"/>
      <c r="UXY60" s="543"/>
      <c r="UXZ60" s="543"/>
      <c r="UYA60" s="543"/>
      <c r="UYB60" s="543"/>
      <c r="UYC60" s="543"/>
      <c r="UYD60" s="543"/>
      <c r="UYE60" s="543"/>
      <c r="UYF60" s="543"/>
      <c r="UYG60" s="543"/>
      <c r="UYH60" s="543"/>
      <c r="UYI60" s="543"/>
      <c r="UYJ60" s="543"/>
      <c r="UYK60" s="543"/>
      <c r="UYL60" s="543"/>
      <c r="UYM60" s="543"/>
      <c r="UYN60" s="543"/>
      <c r="UYO60" s="543"/>
      <c r="UYP60" s="543"/>
      <c r="UYQ60" s="543"/>
      <c r="UYR60" s="543"/>
      <c r="UYS60" s="543"/>
      <c r="UYT60" s="543"/>
      <c r="UYU60" s="543"/>
      <c r="UYV60" s="543"/>
      <c r="UYW60" s="543"/>
      <c r="UYX60" s="543"/>
      <c r="UYY60" s="543"/>
      <c r="UYZ60" s="543"/>
      <c r="UZA60" s="543"/>
      <c r="UZB60" s="543"/>
      <c r="UZC60" s="543"/>
      <c r="UZD60" s="543"/>
      <c r="UZE60" s="543"/>
      <c r="UZF60" s="543"/>
      <c r="UZG60" s="543"/>
      <c r="UZH60" s="543"/>
      <c r="UZI60" s="543"/>
      <c r="UZJ60" s="543"/>
      <c r="UZK60" s="543"/>
      <c r="UZL60" s="543"/>
      <c r="UZM60" s="543"/>
      <c r="UZN60" s="543"/>
      <c r="UZO60" s="543"/>
      <c r="UZP60" s="543"/>
      <c r="UZQ60" s="543"/>
      <c r="UZR60" s="543"/>
      <c r="UZS60" s="543"/>
      <c r="UZT60" s="543"/>
      <c r="UZU60" s="543"/>
      <c r="UZV60" s="543"/>
      <c r="UZW60" s="543"/>
      <c r="UZX60" s="543"/>
      <c r="UZY60" s="543"/>
      <c r="UZZ60" s="543"/>
      <c r="VAA60" s="543"/>
      <c r="VAB60" s="543"/>
      <c r="VAC60" s="543"/>
      <c r="VAD60" s="543"/>
      <c r="VAE60" s="543"/>
      <c r="VAF60" s="543"/>
      <c r="VAG60" s="543"/>
      <c r="VAH60" s="543"/>
      <c r="VAI60" s="543"/>
      <c r="VAJ60" s="543"/>
      <c r="VAK60" s="543"/>
      <c r="VAL60" s="543"/>
      <c r="VAM60" s="543"/>
      <c r="VAN60" s="543"/>
      <c r="VAO60" s="543"/>
      <c r="VAP60" s="543"/>
      <c r="VAQ60" s="543"/>
      <c r="VAR60" s="543"/>
      <c r="VAS60" s="543"/>
      <c r="VAT60" s="543"/>
      <c r="VAU60" s="543"/>
      <c r="VAV60" s="543"/>
      <c r="VAW60" s="543"/>
      <c r="VAX60" s="543"/>
      <c r="VAY60" s="543"/>
      <c r="VAZ60" s="543"/>
      <c r="VBA60" s="543"/>
      <c r="VBB60" s="543"/>
      <c r="VBC60" s="543"/>
      <c r="VBD60" s="543"/>
      <c r="VBE60" s="543"/>
      <c r="VBF60" s="543"/>
      <c r="VBG60" s="543"/>
      <c r="VBH60" s="543"/>
      <c r="VBI60" s="543"/>
      <c r="VBJ60" s="543"/>
      <c r="VBK60" s="543"/>
      <c r="VBL60" s="543"/>
      <c r="VBM60" s="543"/>
      <c r="VBN60" s="543"/>
      <c r="VBO60" s="543"/>
      <c r="VBP60" s="543"/>
      <c r="VBQ60" s="543"/>
      <c r="VBR60" s="543"/>
      <c r="VBS60" s="543"/>
      <c r="VBT60" s="543"/>
      <c r="VBU60" s="543"/>
      <c r="VBV60" s="543"/>
      <c r="VBW60" s="543"/>
      <c r="VBX60" s="543"/>
      <c r="VBY60" s="543"/>
      <c r="VBZ60" s="543"/>
      <c r="VCA60" s="543"/>
      <c r="VCB60" s="543"/>
      <c r="VCC60" s="543"/>
      <c r="VCD60" s="543"/>
      <c r="VCE60" s="543"/>
      <c r="VCF60" s="543"/>
      <c r="VCG60" s="543"/>
      <c r="VCH60" s="543"/>
      <c r="VCI60" s="543"/>
      <c r="VCJ60" s="543"/>
      <c r="VCK60" s="543"/>
      <c r="VCL60" s="543"/>
      <c r="VCM60" s="543"/>
      <c r="VCN60" s="543"/>
      <c r="VCO60" s="543"/>
      <c r="VCP60" s="543"/>
      <c r="VCQ60" s="543"/>
      <c r="VCR60" s="543"/>
      <c r="VCS60" s="543"/>
      <c r="VCT60" s="543"/>
      <c r="VCU60" s="543"/>
      <c r="VCV60" s="543"/>
      <c r="VCW60" s="543"/>
      <c r="VCX60" s="543"/>
      <c r="VCY60" s="543"/>
      <c r="VCZ60" s="543"/>
      <c r="VDA60" s="543"/>
      <c r="VDB60" s="543"/>
      <c r="VDC60" s="543"/>
      <c r="VDD60" s="543"/>
      <c r="VDE60" s="543"/>
      <c r="VDF60" s="543"/>
      <c r="VDG60" s="543"/>
      <c r="VDH60" s="543"/>
      <c r="VDI60" s="543"/>
      <c r="VDJ60" s="543"/>
      <c r="VDK60" s="543"/>
      <c r="VDL60" s="543"/>
      <c r="VDM60" s="543"/>
      <c r="VDN60" s="543"/>
      <c r="VDO60" s="543"/>
      <c r="VDP60" s="543"/>
      <c r="VDQ60" s="543"/>
      <c r="VDR60" s="543"/>
      <c r="VDS60" s="543"/>
      <c r="VDT60" s="543"/>
      <c r="VDU60" s="543"/>
      <c r="VDV60" s="543"/>
      <c r="VDW60" s="543"/>
      <c r="VDX60" s="543"/>
      <c r="VDY60" s="543"/>
      <c r="VDZ60" s="543"/>
      <c r="VEA60" s="543"/>
      <c r="VEB60" s="543"/>
      <c r="VEC60" s="543"/>
      <c r="VED60" s="543"/>
      <c r="VEE60" s="543"/>
      <c r="VEF60" s="543"/>
      <c r="VEG60" s="543"/>
      <c r="VEH60" s="543"/>
      <c r="VEI60" s="543"/>
      <c r="VEJ60" s="543"/>
      <c r="VEK60" s="543"/>
      <c r="VEL60" s="543"/>
      <c r="VEM60" s="543"/>
      <c r="VEN60" s="543"/>
      <c r="VEO60" s="543"/>
      <c r="VEP60" s="543"/>
      <c r="VEQ60" s="543"/>
      <c r="VER60" s="543"/>
      <c r="VES60" s="543"/>
      <c r="VET60" s="543"/>
      <c r="VEU60" s="543"/>
      <c r="VEV60" s="543"/>
      <c r="VEW60" s="543"/>
      <c r="VEX60" s="543"/>
      <c r="VEY60" s="543"/>
      <c r="VEZ60" s="543"/>
      <c r="VFA60" s="543"/>
      <c r="VFB60" s="543"/>
      <c r="VFC60" s="543"/>
      <c r="VFD60" s="543"/>
      <c r="VFE60" s="543"/>
      <c r="VFF60" s="543"/>
      <c r="VFG60" s="543"/>
      <c r="VFH60" s="543"/>
      <c r="VFI60" s="543"/>
      <c r="VFJ60" s="543"/>
      <c r="VFK60" s="543"/>
      <c r="VFL60" s="543"/>
      <c r="VFM60" s="543"/>
      <c r="VFN60" s="543"/>
      <c r="VFO60" s="543"/>
      <c r="VFP60" s="543"/>
      <c r="VFQ60" s="543"/>
      <c r="VFR60" s="543"/>
      <c r="VFS60" s="543"/>
      <c r="VFT60" s="543"/>
      <c r="VFU60" s="543"/>
      <c r="VFV60" s="543"/>
      <c r="VFW60" s="543"/>
      <c r="VFX60" s="543"/>
      <c r="VFY60" s="543"/>
      <c r="VFZ60" s="543"/>
      <c r="VGA60" s="543"/>
      <c r="VGB60" s="543"/>
      <c r="VGC60" s="543"/>
      <c r="VGD60" s="543"/>
      <c r="VGE60" s="543"/>
      <c r="VGF60" s="543"/>
      <c r="VGG60" s="543"/>
      <c r="VGH60" s="543"/>
      <c r="VGI60" s="543"/>
      <c r="VGJ60" s="543"/>
      <c r="VGK60" s="543"/>
      <c r="VGL60" s="543"/>
      <c r="VGM60" s="543"/>
      <c r="VGN60" s="543"/>
      <c r="VGO60" s="543"/>
      <c r="VGP60" s="543"/>
      <c r="VGQ60" s="543"/>
      <c r="VGR60" s="543"/>
      <c r="VGS60" s="543"/>
      <c r="VGT60" s="543"/>
      <c r="VGU60" s="543"/>
      <c r="VGV60" s="543"/>
      <c r="VGW60" s="543"/>
      <c r="VGX60" s="543"/>
      <c r="VGY60" s="543"/>
      <c r="VGZ60" s="543"/>
      <c r="VHA60" s="543"/>
      <c r="VHB60" s="543"/>
      <c r="VHC60" s="543"/>
      <c r="VHD60" s="543"/>
      <c r="VHE60" s="543"/>
      <c r="VHF60" s="543"/>
      <c r="VHG60" s="543"/>
      <c r="VHH60" s="543"/>
      <c r="VHI60" s="543"/>
      <c r="VHJ60" s="543"/>
      <c r="VHK60" s="543"/>
      <c r="VHL60" s="543"/>
      <c r="VHM60" s="543"/>
      <c r="VHN60" s="543"/>
      <c r="VHO60" s="543"/>
      <c r="VHP60" s="543"/>
      <c r="VHQ60" s="543"/>
      <c r="VHR60" s="543"/>
      <c r="VHS60" s="543"/>
      <c r="VHT60" s="543"/>
      <c r="VHU60" s="543"/>
      <c r="VHV60" s="543"/>
      <c r="VHW60" s="543"/>
      <c r="VHX60" s="543"/>
      <c r="VHY60" s="543"/>
      <c r="VHZ60" s="543"/>
      <c r="VIA60" s="543"/>
      <c r="VIB60" s="543"/>
      <c r="VIC60" s="543"/>
      <c r="VID60" s="543"/>
      <c r="VIE60" s="543"/>
      <c r="VIF60" s="543"/>
      <c r="VIG60" s="543"/>
      <c r="VIH60" s="543"/>
      <c r="VII60" s="543"/>
      <c r="VIJ60" s="543"/>
      <c r="VIK60" s="543"/>
      <c r="VIL60" s="543"/>
      <c r="VIM60" s="543"/>
      <c r="VIN60" s="543"/>
      <c r="VIO60" s="543"/>
      <c r="VIP60" s="543"/>
      <c r="VIQ60" s="543"/>
      <c r="VIR60" s="543"/>
      <c r="VIS60" s="543"/>
      <c r="VIT60" s="543"/>
      <c r="VIU60" s="543"/>
      <c r="VIV60" s="543"/>
      <c r="VIW60" s="543"/>
      <c r="VIX60" s="543"/>
      <c r="VIY60" s="543"/>
      <c r="VIZ60" s="543"/>
      <c r="VJA60" s="543"/>
      <c r="VJB60" s="543"/>
      <c r="VJC60" s="543"/>
      <c r="VJD60" s="543"/>
      <c r="VJE60" s="543"/>
      <c r="VJF60" s="543"/>
      <c r="VJG60" s="543"/>
      <c r="VJH60" s="543"/>
      <c r="VJI60" s="543"/>
      <c r="VJJ60" s="543"/>
      <c r="VJK60" s="543"/>
      <c r="VJL60" s="543"/>
      <c r="VJM60" s="543"/>
      <c r="VJN60" s="543"/>
      <c r="VJO60" s="543"/>
      <c r="VJP60" s="543"/>
      <c r="VJQ60" s="543"/>
      <c r="VJR60" s="543"/>
      <c r="VJS60" s="543"/>
      <c r="VJT60" s="543"/>
      <c r="VJU60" s="543"/>
      <c r="VJV60" s="543"/>
      <c r="VJW60" s="543"/>
      <c r="VJX60" s="543"/>
      <c r="VJY60" s="543"/>
      <c r="VJZ60" s="543"/>
      <c r="VKA60" s="543"/>
      <c r="VKB60" s="543"/>
      <c r="VKC60" s="543"/>
      <c r="VKD60" s="543"/>
      <c r="VKE60" s="543"/>
      <c r="VKF60" s="543"/>
      <c r="VKG60" s="543"/>
      <c r="VKH60" s="543"/>
      <c r="VKI60" s="543"/>
      <c r="VKJ60" s="543"/>
      <c r="VKK60" s="543"/>
      <c r="VKL60" s="543"/>
      <c r="VKM60" s="543"/>
      <c r="VKN60" s="543"/>
      <c r="VKO60" s="543"/>
      <c r="VKP60" s="543"/>
      <c r="VKQ60" s="543"/>
      <c r="VKR60" s="543"/>
      <c r="VKS60" s="543"/>
      <c r="VKT60" s="543"/>
      <c r="VKU60" s="543"/>
      <c r="VKV60" s="543"/>
      <c r="VKW60" s="543"/>
      <c r="VKX60" s="543"/>
      <c r="VKY60" s="543"/>
      <c r="VKZ60" s="543"/>
      <c r="VLA60" s="543"/>
      <c r="VLB60" s="543"/>
      <c r="VLC60" s="543"/>
      <c r="VLD60" s="543"/>
      <c r="VLE60" s="543"/>
      <c r="VLF60" s="543"/>
      <c r="VLG60" s="543"/>
      <c r="VLH60" s="543"/>
      <c r="VLI60" s="543"/>
      <c r="VLJ60" s="543"/>
      <c r="VLK60" s="543"/>
      <c r="VLL60" s="543"/>
      <c r="VLM60" s="543"/>
      <c r="VLN60" s="543"/>
      <c r="VLO60" s="543"/>
      <c r="VLP60" s="543"/>
      <c r="VLQ60" s="543"/>
      <c r="VLR60" s="543"/>
      <c r="VLS60" s="543"/>
      <c r="VLT60" s="543"/>
      <c r="VLU60" s="543"/>
      <c r="VLV60" s="543"/>
      <c r="VLW60" s="543"/>
      <c r="VLX60" s="543"/>
      <c r="VLY60" s="543"/>
      <c r="VLZ60" s="543"/>
      <c r="VMA60" s="543"/>
      <c r="VMB60" s="543"/>
      <c r="VMC60" s="543"/>
      <c r="VMD60" s="543"/>
      <c r="VME60" s="543"/>
      <c r="VMF60" s="543"/>
      <c r="VMG60" s="543"/>
      <c r="VMH60" s="543"/>
      <c r="VMI60" s="543"/>
      <c r="VMJ60" s="543"/>
      <c r="VMK60" s="543"/>
      <c r="VML60" s="543"/>
      <c r="VMM60" s="543"/>
      <c r="VMN60" s="543"/>
      <c r="VMO60" s="543"/>
      <c r="VMP60" s="543"/>
      <c r="VMQ60" s="543"/>
      <c r="VMR60" s="543"/>
      <c r="VMS60" s="543"/>
      <c r="VMT60" s="543"/>
      <c r="VMU60" s="543"/>
      <c r="VMV60" s="543"/>
      <c r="VMW60" s="543"/>
      <c r="VMX60" s="543"/>
      <c r="VMY60" s="543"/>
      <c r="VMZ60" s="543"/>
      <c r="VNA60" s="543"/>
      <c r="VNB60" s="543"/>
      <c r="VNC60" s="543"/>
      <c r="VND60" s="543"/>
      <c r="VNE60" s="543"/>
      <c r="VNF60" s="543"/>
      <c r="VNG60" s="543"/>
      <c r="VNH60" s="543"/>
      <c r="VNI60" s="543"/>
      <c r="VNJ60" s="543"/>
      <c r="VNK60" s="543"/>
      <c r="VNL60" s="543"/>
      <c r="VNM60" s="543"/>
      <c r="VNN60" s="543"/>
      <c r="VNO60" s="543"/>
      <c r="VNP60" s="543"/>
      <c r="VNQ60" s="543"/>
      <c r="VNR60" s="543"/>
      <c r="VNS60" s="543"/>
      <c r="VNT60" s="543"/>
      <c r="VNU60" s="543"/>
      <c r="VNV60" s="543"/>
      <c r="VNW60" s="543"/>
      <c r="VNX60" s="543"/>
      <c r="VNY60" s="543"/>
      <c r="VNZ60" s="543"/>
      <c r="VOA60" s="543"/>
      <c r="VOB60" s="543"/>
      <c r="VOC60" s="543"/>
      <c r="VOD60" s="543"/>
      <c r="VOE60" s="543"/>
      <c r="VOF60" s="543"/>
      <c r="VOG60" s="543"/>
      <c r="VOH60" s="543"/>
      <c r="VOI60" s="543"/>
      <c r="VOJ60" s="543"/>
      <c r="VOK60" s="543"/>
      <c r="VOL60" s="543"/>
      <c r="VOM60" s="543"/>
      <c r="VON60" s="543"/>
      <c r="VOO60" s="543"/>
      <c r="VOP60" s="543"/>
      <c r="VOQ60" s="543"/>
      <c r="VOR60" s="543"/>
      <c r="VOS60" s="543"/>
      <c r="VOT60" s="543"/>
      <c r="VOU60" s="543"/>
      <c r="VOV60" s="543"/>
      <c r="VOW60" s="543"/>
      <c r="VOX60" s="543"/>
      <c r="VOY60" s="543"/>
      <c r="VOZ60" s="543"/>
      <c r="VPA60" s="543"/>
      <c r="VPB60" s="543"/>
      <c r="VPC60" s="543"/>
      <c r="VPD60" s="543"/>
      <c r="VPE60" s="543"/>
      <c r="VPF60" s="543"/>
      <c r="VPG60" s="543"/>
      <c r="VPH60" s="543"/>
      <c r="VPI60" s="543"/>
      <c r="VPJ60" s="543"/>
      <c r="VPK60" s="543"/>
      <c r="VPL60" s="543"/>
      <c r="VPM60" s="543"/>
      <c r="VPN60" s="543"/>
      <c r="VPO60" s="543"/>
      <c r="VPP60" s="543"/>
      <c r="VPQ60" s="543"/>
      <c r="VPR60" s="543"/>
      <c r="VPS60" s="543"/>
      <c r="VPT60" s="543"/>
      <c r="VPU60" s="543"/>
      <c r="VPV60" s="543"/>
      <c r="VPW60" s="543"/>
      <c r="VPX60" s="543"/>
      <c r="VPY60" s="543"/>
      <c r="VPZ60" s="543"/>
      <c r="VQA60" s="543"/>
      <c r="VQB60" s="543"/>
      <c r="VQC60" s="543"/>
      <c r="VQD60" s="543"/>
      <c r="VQE60" s="543"/>
      <c r="VQF60" s="543"/>
      <c r="VQG60" s="543"/>
      <c r="VQH60" s="543"/>
      <c r="VQI60" s="543"/>
      <c r="VQJ60" s="543"/>
      <c r="VQK60" s="543"/>
      <c r="VQL60" s="543"/>
      <c r="VQM60" s="543"/>
      <c r="VQN60" s="543"/>
      <c r="VQO60" s="543"/>
      <c r="VQP60" s="543"/>
      <c r="VQQ60" s="543"/>
      <c r="VQR60" s="543"/>
      <c r="VQS60" s="543"/>
      <c r="VQT60" s="543"/>
      <c r="VQU60" s="543"/>
      <c r="VQV60" s="543"/>
      <c r="VQW60" s="543"/>
      <c r="VQX60" s="543"/>
      <c r="VQY60" s="543"/>
      <c r="VQZ60" s="543"/>
      <c r="VRA60" s="543"/>
      <c r="VRB60" s="543"/>
      <c r="VRC60" s="543"/>
      <c r="VRD60" s="543"/>
      <c r="VRE60" s="543"/>
      <c r="VRF60" s="543"/>
      <c r="VRG60" s="543"/>
      <c r="VRH60" s="543"/>
      <c r="VRI60" s="543"/>
      <c r="VRJ60" s="543"/>
      <c r="VRK60" s="543"/>
      <c r="VRL60" s="543"/>
      <c r="VRM60" s="543"/>
      <c r="VRN60" s="543"/>
      <c r="VRO60" s="543"/>
      <c r="VRP60" s="543"/>
      <c r="VRQ60" s="543"/>
      <c r="VRR60" s="543"/>
      <c r="VRS60" s="543"/>
      <c r="VRT60" s="543"/>
      <c r="VRU60" s="543"/>
      <c r="VRV60" s="543"/>
      <c r="VRW60" s="543"/>
      <c r="VRX60" s="543"/>
      <c r="VRY60" s="543"/>
      <c r="VRZ60" s="543"/>
      <c r="VSA60" s="543"/>
      <c r="VSB60" s="543"/>
      <c r="VSC60" s="543"/>
      <c r="VSD60" s="543"/>
      <c r="VSE60" s="543"/>
      <c r="VSF60" s="543"/>
      <c r="VSG60" s="543"/>
      <c r="VSH60" s="543"/>
      <c r="VSI60" s="543"/>
      <c r="VSJ60" s="543"/>
      <c r="VSK60" s="543"/>
      <c r="VSL60" s="543"/>
      <c r="VSM60" s="543"/>
      <c r="VSN60" s="543"/>
      <c r="VSO60" s="543"/>
      <c r="VSP60" s="543"/>
      <c r="VSQ60" s="543"/>
      <c r="VSR60" s="543"/>
      <c r="VSS60" s="543"/>
      <c r="VST60" s="543"/>
      <c r="VSU60" s="543"/>
      <c r="VSV60" s="543"/>
      <c r="VSW60" s="543"/>
      <c r="VSX60" s="543"/>
      <c r="VSY60" s="543"/>
      <c r="VSZ60" s="543"/>
      <c r="VTA60" s="543"/>
      <c r="VTB60" s="543"/>
      <c r="VTC60" s="543"/>
      <c r="VTD60" s="543"/>
      <c r="VTE60" s="543"/>
      <c r="VTF60" s="543"/>
      <c r="VTG60" s="543"/>
      <c r="VTH60" s="543"/>
      <c r="VTI60" s="543"/>
      <c r="VTJ60" s="543"/>
      <c r="VTK60" s="543"/>
      <c r="VTL60" s="543"/>
      <c r="VTM60" s="543"/>
      <c r="VTN60" s="543"/>
      <c r="VTO60" s="543"/>
      <c r="VTP60" s="543"/>
      <c r="VTQ60" s="543"/>
      <c r="VTR60" s="543"/>
      <c r="VTS60" s="543"/>
      <c r="VTT60" s="543"/>
      <c r="VTU60" s="543"/>
      <c r="VTV60" s="543"/>
      <c r="VTW60" s="543"/>
      <c r="VTX60" s="543"/>
      <c r="VTY60" s="543"/>
      <c r="VTZ60" s="543"/>
      <c r="VUA60" s="543"/>
      <c r="VUB60" s="543"/>
      <c r="VUC60" s="543"/>
      <c r="VUD60" s="543"/>
      <c r="VUE60" s="543"/>
      <c r="VUF60" s="543"/>
      <c r="VUG60" s="543"/>
      <c r="VUH60" s="543"/>
      <c r="VUI60" s="543"/>
      <c r="VUJ60" s="543"/>
      <c r="VUK60" s="543"/>
      <c r="VUL60" s="543"/>
      <c r="VUM60" s="543"/>
      <c r="VUN60" s="543"/>
      <c r="VUO60" s="543"/>
      <c r="VUP60" s="543"/>
      <c r="VUQ60" s="543"/>
      <c r="VUR60" s="543"/>
      <c r="VUS60" s="543"/>
      <c r="VUT60" s="543"/>
      <c r="VUU60" s="543"/>
      <c r="VUV60" s="543"/>
      <c r="VUW60" s="543"/>
      <c r="VUX60" s="543"/>
      <c r="VUY60" s="543"/>
      <c r="VUZ60" s="543"/>
      <c r="VVA60" s="543"/>
      <c r="VVB60" s="543"/>
      <c r="VVC60" s="543"/>
      <c r="VVD60" s="543"/>
      <c r="VVE60" s="543"/>
      <c r="VVF60" s="543"/>
      <c r="VVG60" s="543"/>
      <c r="VVH60" s="543"/>
      <c r="VVI60" s="543"/>
      <c r="VVJ60" s="543"/>
      <c r="VVK60" s="543"/>
      <c r="VVL60" s="543"/>
      <c r="VVM60" s="543"/>
      <c r="VVN60" s="543"/>
      <c r="VVO60" s="543"/>
      <c r="VVP60" s="543"/>
      <c r="VVQ60" s="543"/>
      <c r="VVR60" s="543"/>
      <c r="VVS60" s="543"/>
      <c r="VVT60" s="543"/>
      <c r="VVU60" s="543"/>
      <c r="VVV60" s="543"/>
      <c r="VVW60" s="543"/>
      <c r="VVX60" s="543"/>
      <c r="VVY60" s="543"/>
      <c r="VVZ60" s="543"/>
      <c r="VWA60" s="543"/>
      <c r="VWB60" s="543"/>
      <c r="VWC60" s="543"/>
      <c r="VWD60" s="543"/>
      <c r="VWE60" s="543"/>
      <c r="VWF60" s="543"/>
      <c r="VWG60" s="543"/>
      <c r="VWH60" s="543"/>
      <c r="VWI60" s="543"/>
      <c r="VWJ60" s="543"/>
      <c r="VWK60" s="543"/>
      <c r="VWL60" s="543"/>
      <c r="VWM60" s="543"/>
      <c r="VWN60" s="543"/>
      <c r="VWO60" s="543"/>
      <c r="VWP60" s="543"/>
      <c r="VWQ60" s="543"/>
      <c r="VWR60" s="543"/>
      <c r="VWS60" s="543"/>
      <c r="VWT60" s="543"/>
      <c r="VWU60" s="543"/>
      <c r="VWV60" s="543"/>
      <c r="VWW60" s="543"/>
      <c r="VWX60" s="543"/>
      <c r="VWY60" s="543"/>
      <c r="VWZ60" s="543"/>
      <c r="VXA60" s="543"/>
      <c r="VXB60" s="543"/>
      <c r="VXC60" s="543"/>
      <c r="VXD60" s="543"/>
      <c r="VXE60" s="543"/>
      <c r="VXF60" s="543"/>
      <c r="VXG60" s="543"/>
      <c r="VXH60" s="543"/>
      <c r="VXI60" s="543"/>
      <c r="VXJ60" s="543"/>
      <c r="VXK60" s="543"/>
      <c r="VXL60" s="543"/>
      <c r="VXM60" s="543"/>
      <c r="VXN60" s="543"/>
      <c r="VXO60" s="543"/>
      <c r="VXP60" s="543"/>
      <c r="VXQ60" s="543"/>
      <c r="VXR60" s="543"/>
      <c r="VXS60" s="543"/>
      <c r="VXT60" s="543"/>
      <c r="VXU60" s="543"/>
      <c r="VXV60" s="543"/>
      <c r="VXW60" s="543"/>
      <c r="VXX60" s="543"/>
      <c r="VXY60" s="543"/>
      <c r="VXZ60" s="543"/>
      <c r="VYA60" s="543"/>
      <c r="VYB60" s="543"/>
      <c r="VYC60" s="543"/>
      <c r="VYD60" s="543"/>
      <c r="VYE60" s="543"/>
      <c r="VYF60" s="543"/>
      <c r="VYG60" s="543"/>
      <c r="VYH60" s="543"/>
      <c r="VYI60" s="543"/>
      <c r="VYJ60" s="543"/>
      <c r="VYK60" s="543"/>
      <c r="VYL60" s="543"/>
      <c r="VYM60" s="543"/>
      <c r="VYN60" s="543"/>
      <c r="VYO60" s="543"/>
      <c r="VYP60" s="543"/>
      <c r="VYQ60" s="543"/>
      <c r="VYR60" s="543"/>
      <c r="VYS60" s="543"/>
      <c r="VYT60" s="543"/>
      <c r="VYU60" s="543"/>
      <c r="VYV60" s="543"/>
      <c r="VYW60" s="543"/>
      <c r="VYX60" s="543"/>
      <c r="VYY60" s="543"/>
      <c r="VYZ60" s="543"/>
      <c r="VZA60" s="543"/>
      <c r="VZB60" s="543"/>
      <c r="VZC60" s="543"/>
      <c r="VZD60" s="543"/>
      <c r="VZE60" s="543"/>
      <c r="VZF60" s="543"/>
      <c r="VZG60" s="543"/>
      <c r="VZH60" s="543"/>
      <c r="VZI60" s="543"/>
      <c r="VZJ60" s="543"/>
      <c r="VZK60" s="543"/>
      <c r="VZL60" s="543"/>
      <c r="VZM60" s="543"/>
      <c r="VZN60" s="543"/>
      <c r="VZO60" s="543"/>
      <c r="VZP60" s="543"/>
      <c r="VZQ60" s="543"/>
      <c r="VZR60" s="543"/>
      <c r="VZS60" s="543"/>
      <c r="VZT60" s="543"/>
      <c r="VZU60" s="543"/>
      <c r="VZV60" s="543"/>
      <c r="VZW60" s="543"/>
      <c r="VZX60" s="543"/>
      <c r="VZY60" s="543"/>
      <c r="VZZ60" s="543"/>
      <c r="WAA60" s="543"/>
      <c r="WAB60" s="543"/>
      <c r="WAC60" s="543"/>
      <c r="WAD60" s="543"/>
      <c r="WAE60" s="543"/>
      <c r="WAF60" s="543"/>
      <c r="WAG60" s="543"/>
      <c r="WAH60" s="543"/>
      <c r="WAI60" s="543"/>
      <c r="WAJ60" s="543"/>
      <c r="WAK60" s="543"/>
      <c r="WAL60" s="543"/>
      <c r="WAM60" s="543"/>
      <c r="WAN60" s="543"/>
      <c r="WAO60" s="543"/>
      <c r="WAP60" s="543"/>
      <c r="WAQ60" s="543"/>
      <c r="WAR60" s="543"/>
      <c r="WAS60" s="543"/>
      <c r="WAT60" s="543"/>
      <c r="WAU60" s="543"/>
      <c r="WAV60" s="543"/>
      <c r="WAW60" s="543"/>
      <c r="WAX60" s="543"/>
      <c r="WAY60" s="543"/>
      <c r="WAZ60" s="543"/>
      <c r="WBA60" s="543"/>
      <c r="WBB60" s="543"/>
      <c r="WBC60" s="543"/>
      <c r="WBD60" s="543"/>
      <c r="WBE60" s="543"/>
      <c r="WBF60" s="543"/>
      <c r="WBG60" s="543"/>
      <c r="WBH60" s="543"/>
      <c r="WBI60" s="543"/>
      <c r="WBJ60" s="543"/>
      <c r="WBK60" s="543"/>
      <c r="WBL60" s="543"/>
      <c r="WBM60" s="543"/>
      <c r="WBN60" s="543"/>
      <c r="WBO60" s="543"/>
      <c r="WBP60" s="543"/>
      <c r="WBQ60" s="543"/>
      <c r="WBR60" s="543"/>
      <c r="WBS60" s="543"/>
      <c r="WBT60" s="543"/>
      <c r="WBU60" s="543"/>
      <c r="WBV60" s="543"/>
      <c r="WBW60" s="543"/>
      <c r="WBX60" s="543"/>
      <c r="WBY60" s="543"/>
      <c r="WBZ60" s="543"/>
      <c r="WCA60" s="543"/>
      <c r="WCB60" s="543"/>
      <c r="WCC60" s="543"/>
      <c r="WCD60" s="543"/>
      <c r="WCE60" s="543"/>
      <c r="WCF60" s="543"/>
      <c r="WCG60" s="543"/>
      <c r="WCH60" s="543"/>
      <c r="WCI60" s="543"/>
      <c r="WCJ60" s="543"/>
      <c r="WCK60" s="543"/>
      <c r="WCL60" s="543"/>
      <c r="WCM60" s="543"/>
      <c r="WCN60" s="543"/>
      <c r="WCO60" s="543"/>
      <c r="WCP60" s="543"/>
      <c r="WCQ60" s="543"/>
      <c r="WCR60" s="543"/>
      <c r="WCS60" s="543"/>
      <c r="WCT60" s="543"/>
      <c r="WCU60" s="543"/>
      <c r="WCV60" s="543"/>
      <c r="WCW60" s="543"/>
      <c r="WCX60" s="543"/>
      <c r="WCY60" s="543"/>
      <c r="WCZ60" s="543"/>
      <c r="WDA60" s="543"/>
      <c r="WDB60" s="543"/>
      <c r="WDC60" s="543"/>
      <c r="WDD60" s="543"/>
      <c r="WDE60" s="543"/>
      <c r="WDF60" s="543"/>
      <c r="WDG60" s="543"/>
      <c r="WDH60" s="543"/>
      <c r="WDI60" s="543"/>
      <c r="WDJ60" s="543"/>
      <c r="WDK60" s="543"/>
      <c r="WDL60" s="543"/>
      <c r="WDM60" s="543"/>
      <c r="WDN60" s="543"/>
      <c r="WDO60" s="543"/>
      <c r="WDP60" s="543"/>
      <c r="WDQ60" s="543"/>
      <c r="WDR60" s="543"/>
      <c r="WDS60" s="543"/>
      <c r="WDT60" s="543"/>
      <c r="WDU60" s="543"/>
      <c r="WDV60" s="543"/>
      <c r="WDW60" s="543"/>
      <c r="WDX60" s="543"/>
      <c r="WDY60" s="543"/>
      <c r="WDZ60" s="543"/>
      <c r="WEA60" s="543"/>
      <c r="WEB60" s="543"/>
      <c r="WEC60" s="543"/>
      <c r="WED60" s="543"/>
      <c r="WEE60" s="543"/>
      <c r="WEF60" s="543"/>
      <c r="WEG60" s="543"/>
      <c r="WEH60" s="543"/>
      <c r="WEI60" s="543"/>
      <c r="WEJ60" s="543"/>
      <c r="WEK60" s="543"/>
      <c r="WEL60" s="543"/>
      <c r="WEM60" s="543"/>
      <c r="WEN60" s="543"/>
      <c r="WEO60" s="543"/>
      <c r="WEP60" s="543"/>
      <c r="WEQ60" s="543"/>
      <c r="WER60" s="543"/>
      <c r="WES60" s="543"/>
      <c r="WET60" s="543"/>
      <c r="WEU60" s="543"/>
      <c r="WEV60" s="543"/>
      <c r="WEW60" s="543"/>
      <c r="WEX60" s="543"/>
      <c r="WEY60" s="543"/>
      <c r="WEZ60" s="543"/>
      <c r="WFA60" s="543"/>
      <c r="WFB60" s="543"/>
      <c r="WFC60" s="543"/>
      <c r="WFD60" s="543"/>
      <c r="WFE60" s="543"/>
      <c r="WFF60" s="543"/>
      <c r="WFG60" s="543"/>
      <c r="WFH60" s="543"/>
      <c r="WFI60" s="543"/>
      <c r="WFJ60" s="543"/>
      <c r="WFK60" s="543"/>
      <c r="WFL60" s="543"/>
      <c r="WFM60" s="543"/>
      <c r="WFN60" s="543"/>
      <c r="WFO60" s="543"/>
      <c r="WFP60" s="543"/>
      <c r="WFQ60" s="543"/>
      <c r="WFR60" s="543"/>
      <c r="WFS60" s="543"/>
      <c r="WFT60" s="543"/>
      <c r="WFU60" s="543"/>
      <c r="WFV60" s="543"/>
      <c r="WFW60" s="543"/>
      <c r="WFX60" s="543"/>
      <c r="WFY60" s="543"/>
      <c r="WFZ60" s="543"/>
      <c r="WGA60" s="543"/>
      <c r="WGB60" s="543"/>
      <c r="WGC60" s="543"/>
      <c r="WGD60" s="543"/>
      <c r="WGE60" s="543"/>
      <c r="WGF60" s="543"/>
      <c r="WGG60" s="543"/>
      <c r="WGH60" s="543"/>
      <c r="WGI60" s="543"/>
      <c r="WGJ60" s="543"/>
      <c r="WGK60" s="543"/>
      <c r="WGL60" s="543"/>
      <c r="WGM60" s="543"/>
      <c r="WGN60" s="543"/>
      <c r="WGO60" s="543"/>
      <c r="WGP60" s="543"/>
      <c r="WGQ60" s="543"/>
      <c r="WGR60" s="543"/>
      <c r="WGS60" s="543"/>
      <c r="WGT60" s="543"/>
      <c r="WGU60" s="543"/>
      <c r="WGV60" s="543"/>
      <c r="WGW60" s="543"/>
      <c r="WGX60" s="543"/>
      <c r="WGY60" s="543"/>
      <c r="WGZ60" s="543"/>
      <c r="WHA60" s="543"/>
      <c r="WHB60" s="543"/>
      <c r="WHC60" s="543"/>
      <c r="WHD60" s="543"/>
      <c r="WHE60" s="543"/>
      <c r="WHF60" s="543"/>
      <c r="WHG60" s="543"/>
      <c r="WHH60" s="543"/>
      <c r="WHI60" s="543"/>
      <c r="WHJ60" s="543"/>
      <c r="WHK60" s="543"/>
      <c r="WHL60" s="543"/>
      <c r="WHM60" s="543"/>
      <c r="WHN60" s="543"/>
      <c r="WHO60" s="543"/>
      <c r="WHP60" s="543"/>
      <c r="WHQ60" s="543"/>
      <c r="WHR60" s="543"/>
      <c r="WHS60" s="543"/>
      <c r="WHT60" s="543"/>
      <c r="WHU60" s="543"/>
      <c r="WHV60" s="543"/>
      <c r="WHW60" s="543"/>
      <c r="WHX60" s="543"/>
      <c r="WHY60" s="543"/>
      <c r="WHZ60" s="543"/>
      <c r="WIA60" s="543"/>
      <c r="WIB60" s="543"/>
      <c r="WIC60" s="543"/>
      <c r="WID60" s="543"/>
      <c r="WIE60" s="543"/>
      <c r="WIF60" s="543"/>
      <c r="WIG60" s="543"/>
      <c r="WIH60" s="543"/>
      <c r="WII60" s="543"/>
      <c r="WIJ60" s="543"/>
      <c r="WIK60" s="543"/>
      <c r="WIL60" s="543"/>
      <c r="WIM60" s="543"/>
      <c r="WIN60" s="543"/>
      <c r="WIO60" s="543"/>
      <c r="WIP60" s="543"/>
      <c r="WIQ60" s="543"/>
      <c r="WIR60" s="543"/>
      <c r="WIS60" s="543"/>
      <c r="WIT60" s="543"/>
      <c r="WIU60" s="543"/>
      <c r="WIV60" s="543"/>
      <c r="WIW60" s="543"/>
      <c r="WIX60" s="543"/>
      <c r="WIY60" s="543"/>
      <c r="WIZ60" s="543"/>
      <c r="WJA60" s="543"/>
      <c r="WJB60" s="543"/>
      <c r="WJC60" s="543"/>
      <c r="WJD60" s="543"/>
      <c r="WJE60" s="543"/>
      <c r="WJF60" s="543"/>
      <c r="WJG60" s="543"/>
      <c r="WJH60" s="543"/>
      <c r="WJI60" s="543"/>
      <c r="WJJ60" s="543"/>
      <c r="WJK60" s="543"/>
      <c r="WJL60" s="543"/>
      <c r="WJM60" s="543"/>
      <c r="WJN60" s="543"/>
      <c r="WJO60" s="543"/>
      <c r="WJP60" s="543"/>
      <c r="WJQ60" s="543"/>
      <c r="WJR60" s="543"/>
      <c r="WJS60" s="543"/>
      <c r="WJT60" s="543"/>
      <c r="WJU60" s="543"/>
      <c r="WJV60" s="543"/>
      <c r="WJW60" s="543"/>
      <c r="WJX60" s="543"/>
      <c r="WJY60" s="543"/>
      <c r="WJZ60" s="543"/>
      <c r="WKA60" s="543"/>
      <c r="WKB60" s="543"/>
      <c r="WKC60" s="543"/>
      <c r="WKD60" s="543"/>
      <c r="WKE60" s="543"/>
      <c r="WKF60" s="543"/>
      <c r="WKG60" s="543"/>
      <c r="WKH60" s="543"/>
      <c r="WKI60" s="543"/>
      <c r="WKJ60" s="543"/>
      <c r="WKK60" s="543"/>
      <c r="WKL60" s="543"/>
      <c r="WKM60" s="543"/>
      <c r="WKN60" s="543"/>
      <c r="WKO60" s="543"/>
      <c r="WKP60" s="543"/>
      <c r="WKQ60" s="543"/>
      <c r="WKR60" s="543"/>
      <c r="WKS60" s="543"/>
      <c r="WKT60" s="543"/>
      <c r="WKU60" s="543"/>
      <c r="WKV60" s="543"/>
      <c r="WKW60" s="543"/>
      <c r="WKX60" s="543"/>
      <c r="WKY60" s="543"/>
      <c r="WKZ60" s="543"/>
      <c r="WLA60" s="543"/>
      <c r="WLB60" s="543"/>
      <c r="WLC60" s="543"/>
      <c r="WLD60" s="543"/>
      <c r="WLE60" s="543"/>
      <c r="WLF60" s="543"/>
      <c r="WLG60" s="543"/>
      <c r="WLH60" s="543"/>
      <c r="WLI60" s="543"/>
      <c r="WLJ60" s="543"/>
      <c r="WLK60" s="543"/>
      <c r="WLL60" s="543"/>
      <c r="WLM60" s="543"/>
      <c r="WLN60" s="543"/>
      <c r="WLO60" s="543"/>
      <c r="WLP60" s="543"/>
      <c r="WLQ60" s="543"/>
      <c r="WLR60" s="543"/>
      <c r="WLS60" s="543"/>
      <c r="WLT60" s="543"/>
      <c r="WLU60" s="543"/>
      <c r="WLV60" s="543"/>
      <c r="WLW60" s="543"/>
      <c r="WLX60" s="543"/>
      <c r="WLY60" s="543"/>
      <c r="WLZ60" s="543"/>
      <c r="WMA60" s="543"/>
      <c r="WMB60" s="543"/>
      <c r="WMC60" s="543"/>
      <c r="WMD60" s="543"/>
      <c r="WME60" s="543"/>
      <c r="WMF60" s="543"/>
      <c r="WMG60" s="543"/>
      <c r="WMH60" s="543"/>
      <c r="WMI60" s="543"/>
      <c r="WMJ60" s="543"/>
      <c r="WMK60" s="543"/>
      <c r="WML60" s="543"/>
      <c r="WMM60" s="543"/>
      <c r="WMN60" s="543"/>
      <c r="WMO60" s="543"/>
      <c r="WMP60" s="543"/>
      <c r="WMQ60" s="543"/>
      <c r="WMR60" s="543"/>
      <c r="WMS60" s="543"/>
      <c r="WMT60" s="543"/>
      <c r="WMU60" s="543"/>
      <c r="WMV60" s="543"/>
      <c r="WMW60" s="543"/>
      <c r="WMX60" s="543"/>
      <c r="WMY60" s="543"/>
      <c r="WMZ60" s="543"/>
      <c r="WNA60" s="543"/>
      <c r="WNB60" s="543"/>
      <c r="WNC60" s="543"/>
      <c r="WND60" s="543"/>
      <c r="WNE60" s="543"/>
      <c r="WNF60" s="543"/>
      <c r="WNG60" s="543"/>
      <c r="WNH60" s="543"/>
      <c r="WNI60" s="543"/>
      <c r="WNJ60" s="543"/>
      <c r="WNK60" s="543"/>
      <c r="WNL60" s="543"/>
      <c r="WNM60" s="543"/>
      <c r="WNN60" s="543"/>
      <c r="WNO60" s="543"/>
      <c r="WNP60" s="543"/>
      <c r="WNQ60" s="543"/>
      <c r="WNR60" s="543"/>
      <c r="WNS60" s="543"/>
      <c r="WNT60" s="543"/>
      <c r="WNU60" s="543"/>
      <c r="WNV60" s="543"/>
      <c r="WNW60" s="543"/>
      <c r="WNX60" s="543"/>
      <c r="WNY60" s="543"/>
      <c r="WNZ60" s="543"/>
      <c r="WOA60" s="543"/>
      <c r="WOB60" s="543"/>
      <c r="WOC60" s="543"/>
      <c r="WOD60" s="543"/>
      <c r="WOE60" s="543"/>
      <c r="WOF60" s="543"/>
      <c r="WOG60" s="543"/>
      <c r="WOH60" s="543"/>
      <c r="WOI60" s="543"/>
      <c r="WOJ60" s="543"/>
      <c r="WOK60" s="543"/>
      <c r="WOL60" s="543"/>
      <c r="WOM60" s="543"/>
      <c r="WON60" s="543"/>
      <c r="WOO60" s="543"/>
      <c r="WOP60" s="543"/>
      <c r="WOQ60" s="543"/>
      <c r="WOR60" s="543"/>
      <c r="WOS60" s="543"/>
      <c r="WOT60" s="543"/>
      <c r="WOU60" s="543"/>
      <c r="WOV60" s="543"/>
      <c r="WOW60" s="543"/>
      <c r="WOX60" s="543"/>
      <c r="WOY60" s="543"/>
      <c r="WOZ60" s="543"/>
      <c r="WPA60" s="543"/>
      <c r="WPB60" s="543"/>
      <c r="WPC60" s="543"/>
      <c r="WPD60" s="543"/>
      <c r="WPE60" s="543"/>
      <c r="WPF60" s="543"/>
      <c r="WPG60" s="543"/>
      <c r="WPH60" s="543"/>
      <c r="WPI60" s="543"/>
      <c r="WPJ60" s="543"/>
      <c r="WPK60" s="543"/>
      <c r="WPL60" s="543"/>
      <c r="WPM60" s="543"/>
      <c r="WPN60" s="543"/>
      <c r="WPO60" s="543"/>
      <c r="WPP60" s="543"/>
      <c r="WPQ60" s="543"/>
      <c r="WPR60" s="543"/>
      <c r="WPS60" s="543"/>
      <c r="WPT60" s="543"/>
      <c r="WPU60" s="543"/>
      <c r="WPV60" s="543"/>
      <c r="WPW60" s="543"/>
      <c r="WPX60" s="543"/>
      <c r="WPY60" s="543"/>
      <c r="WPZ60" s="543"/>
      <c r="WQA60" s="543"/>
      <c r="WQB60" s="543"/>
      <c r="WQC60" s="543"/>
      <c r="WQD60" s="543"/>
      <c r="WQE60" s="543"/>
      <c r="WQF60" s="543"/>
      <c r="WQG60" s="543"/>
      <c r="WQH60" s="543"/>
      <c r="WQI60" s="543"/>
      <c r="WQJ60" s="543"/>
      <c r="WQK60" s="543"/>
      <c r="WQL60" s="543"/>
      <c r="WQM60" s="543"/>
      <c r="WQN60" s="543"/>
      <c r="WQO60" s="543"/>
      <c r="WQP60" s="543"/>
      <c r="WQQ60" s="543"/>
      <c r="WQR60" s="543"/>
      <c r="WQS60" s="543"/>
      <c r="WQT60" s="543"/>
      <c r="WQU60" s="543"/>
      <c r="WQV60" s="543"/>
      <c r="WQW60" s="543"/>
      <c r="WQX60" s="543"/>
      <c r="WQY60" s="543"/>
      <c r="WQZ60" s="543"/>
      <c r="WRA60" s="543"/>
      <c r="WRB60" s="543"/>
      <c r="WRC60" s="543"/>
      <c r="WRD60" s="543"/>
      <c r="WRE60" s="543"/>
      <c r="WRF60" s="543"/>
      <c r="WRG60" s="543"/>
      <c r="WRH60" s="543"/>
      <c r="WRI60" s="543"/>
      <c r="WRJ60" s="543"/>
      <c r="WRK60" s="543"/>
      <c r="WRL60" s="543"/>
      <c r="WRM60" s="543"/>
      <c r="WRN60" s="543"/>
      <c r="WRO60" s="543"/>
      <c r="WRP60" s="543"/>
      <c r="WRQ60" s="543"/>
      <c r="WRR60" s="543"/>
      <c r="WRS60" s="543"/>
      <c r="WRT60" s="543"/>
      <c r="WRU60" s="543"/>
      <c r="WRV60" s="543"/>
      <c r="WRW60" s="543"/>
      <c r="WRX60" s="543"/>
      <c r="WRY60" s="543"/>
      <c r="WRZ60" s="543"/>
      <c r="WSA60" s="543"/>
      <c r="WSB60" s="543"/>
      <c r="WSC60" s="543"/>
      <c r="WSD60" s="543"/>
      <c r="WSE60" s="543"/>
      <c r="WSF60" s="543"/>
      <c r="WSG60" s="543"/>
      <c r="WSH60" s="543"/>
      <c r="WSI60" s="543"/>
      <c r="WSJ60" s="543"/>
      <c r="WSK60" s="543"/>
      <c r="WSL60" s="543"/>
      <c r="WSM60" s="543"/>
      <c r="WSN60" s="543"/>
      <c r="WSO60" s="543"/>
      <c r="WSP60" s="543"/>
      <c r="WSQ60" s="543"/>
      <c r="WSR60" s="543"/>
      <c r="WSS60" s="543"/>
      <c r="WST60" s="543"/>
      <c r="WSU60" s="543"/>
      <c r="WSV60" s="543"/>
      <c r="WSW60" s="543"/>
      <c r="WSX60" s="543"/>
      <c r="WSY60" s="543"/>
      <c r="WSZ60" s="543"/>
      <c r="WTA60" s="543"/>
      <c r="WTB60" s="543"/>
      <c r="WTC60" s="543"/>
      <c r="WTD60" s="543"/>
      <c r="WTE60" s="543"/>
      <c r="WTF60" s="543"/>
      <c r="WTG60" s="543"/>
      <c r="WTH60" s="543"/>
      <c r="WTI60" s="543"/>
      <c r="WTJ60" s="543"/>
      <c r="WTK60" s="543"/>
      <c r="WTL60" s="543"/>
      <c r="WTM60" s="543"/>
      <c r="WTN60" s="543"/>
      <c r="WTO60" s="543"/>
      <c r="WTP60" s="543"/>
      <c r="WTQ60" s="543"/>
      <c r="WTR60" s="543"/>
      <c r="WTS60" s="543"/>
      <c r="WTT60" s="543"/>
      <c r="WTU60" s="543"/>
      <c r="WTV60" s="543"/>
      <c r="WTW60" s="543"/>
      <c r="WTX60" s="543"/>
      <c r="WTY60" s="543"/>
      <c r="WTZ60" s="543"/>
      <c r="WUA60" s="543"/>
      <c r="WUB60" s="543"/>
      <c r="WUC60" s="543"/>
      <c r="WUD60" s="543"/>
      <c r="WUE60" s="543"/>
      <c r="WUF60" s="543"/>
      <c r="WUG60" s="543"/>
      <c r="WUH60" s="543"/>
      <c r="WUI60" s="543"/>
      <c r="WUJ60" s="543"/>
      <c r="WUK60" s="543"/>
      <c r="WUL60" s="543"/>
      <c r="WUM60" s="543"/>
      <c r="WUN60" s="543"/>
      <c r="WUO60" s="543"/>
      <c r="WUP60" s="543"/>
      <c r="WUQ60" s="543"/>
      <c r="WUR60" s="543"/>
      <c r="WUS60" s="543"/>
      <c r="WUT60" s="543"/>
      <c r="WUU60" s="543"/>
      <c r="WUV60" s="543"/>
      <c r="WUW60" s="543"/>
      <c r="WUX60" s="543"/>
      <c r="WUY60" s="543"/>
      <c r="WUZ60" s="543"/>
      <c r="WVA60" s="543"/>
      <c r="WVB60" s="543"/>
      <c r="WVC60" s="543"/>
      <c r="WVD60" s="543"/>
      <c r="WVE60" s="543"/>
      <c r="WVF60" s="543"/>
      <c r="WVG60" s="543"/>
      <c r="WVH60" s="543"/>
      <c r="WVI60" s="543"/>
      <c r="WVJ60" s="543"/>
      <c r="WVK60" s="543"/>
      <c r="WVL60" s="543"/>
      <c r="WVM60" s="543"/>
      <c r="WVN60" s="543"/>
      <c r="WVO60" s="543"/>
      <c r="WVP60" s="543"/>
      <c r="WVQ60" s="543"/>
      <c r="WVR60" s="543"/>
      <c r="WVS60" s="543"/>
      <c r="WVT60" s="543"/>
      <c r="WVU60" s="543"/>
      <c r="WVV60" s="543"/>
      <c r="WVW60" s="543"/>
      <c r="WVX60" s="543"/>
      <c r="WVY60" s="543"/>
      <c r="WVZ60" s="543"/>
      <c r="WWA60" s="543"/>
      <c r="WWB60" s="543"/>
      <c r="WWC60" s="543"/>
      <c r="WWD60" s="543"/>
      <c r="WWE60" s="543"/>
      <c r="WWF60" s="543"/>
      <c r="WWG60" s="543"/>
      <c r="WWH60" s="543"/>
      <c r="WWI60" s="543"/>
      <c r="WWJ60" s="543"/>
      <c r="WWK60" s="543"/>
      <c r="WWL60" s="543"/>
      <c r="WWM60" s="543"/>
      <c r="WWN60" s="543"/>
      <c r="WWO60" s="543"/>
      <c r="WWP60" s="543"/>
      <c r="WWQ60" s="543"/>
      <c r="WWR60" s="543"/>
      <c r="WWS60" s="543"/>
      <c r="WWT60" s="543"/>
      <c r="WWU60" s="543"/>
      <c r="WWV60" s="543"/>
      <c r="WWW60" s="543"/>
      <c r="WWX60" s="543"/>
      <c r="WWY60" s="543"/>
      <c r="WWZ60" s="543"/>
      <c r="WXA60" s="543"/>
      <c r="WXB60" s="543"/>
      <c r="WXC60" s="543"/>
      <c r="WXD60" s="543"/>
      <c r="WXE60" s="543"/>
      <c r="WXF60" s="543"/>
      <c r="WXG60" s="543"/>
      <c r="WXH60" s="543"/>
      <c r="WXI60" s="543"/>
      <c r="WXJ60" s="543"/>
      <c r="WXK60" s="543"/>
      <c r="WXL60" s="543"/>
      <c r="WXM60" s="543"/>
      <c r="WXN60" s="543"/>
      <c r="WXO60" s="543"/>
      <c r="WXP60" s="543"/>
      <c r="WXQ60" s="543"/>
      <c r="WXR60" s="543"/>
      <c r="WXS60" s="543"/>
      <c r="WXT60" s="543"/>
      <c r="WXU60" s="543"/>
      <c r="WXV60" s="543"/>
      <c r="WXW60" s="543"/>
      <c r="WXX60" s="543"/>
      <c r="WXY60" s="543"/>
      <c r="WXZ60" s="543"/>
      <c r="WYA60" s="543"/>
      <c r="WYB60" s="543"/>
      <c r="WYC60" s="543"/>
      <c r="WYD60" s="543"/>
      <c r="WYE60" s="543"/>
      <c r="WYF60" s="543"/>
      <c r="WYG60" s="543"/>
      <c r="WYH60" s="543"/>
      <c r="WYI60" s="543"/>
      <c r="WYJ60" s="543"/>
      <c r="WYK60" s="543"/>
      <c r="WYL60" s="543"/>
      <c r="WYM60" s="543"/>
      <c r="WYN60" s="543"/>
      <c r="WYO60" s="543"/>
      <c r="WYP60" s="543"/>
      <c r="WYQ60" s="543"/>
      <c r="WYR60" s="543"/>
      <c r="WYS60" s="543"/>
      <c r="WYT60" s="543"/>
      <c r="WYU60" s="543"/>
      <c r="WYV60" s="543"/>
      <c r="WYW60" s="543"/>
      <c r="WYX60" s="543"/>
      <c r="WYY60" s="543"/>
      <c r="WYZ60" s="543"/>
      <c r="WZA60" s="543"/>
      <c r="WZB60" s="543"/>
      <c r="WZC60" s="543"/>
      <c r="WZD60" s="543"/>
      <c r="WZE60" s="543"/>
      <c r="WZF60" s="543"/>
      <c r="WZG60" s="543"/>
      <c r="WZH60" s="543"/>
      <c r="WZI60" s="543"/>
      <c r="WZJ60" s="543"/>
      <c r="WZK60" s="543"/>
      <c r="WZL60" s="543"/>
      <c r="WZM60" s="543"/>
      <c r="WZN60" s="543"/>
      <c r="WZO60" s="543"/>
      <c r="WZP60" s="543"/>
      <c r="WZQ60" s="543"/>
      <c r="WZR60" s="543"/>
      <c r="WZS60" s="543"/>
      <c r="WZT60" s="543"/>
      <c r="WZU60" s="543"/>
      <c r="WZV60" s="543"/>
      <c r="WZW60" s="543"/>
      <c r="WZX60" s="543"/>
      <c r="WZY60" s="543"/>
      <c r="WZZ60" s="543"/>
      <c r="XAA60" s="543"/>
      <c r="XAB60" s="543"/>
      <c r="XAC60" s="543"/>
      <c r="XAD60" s="543"/>
      <c r="XAE60" s="543"/>
      <c r="XAF60" s="543"/>
      <c r="XAG60" s="543"/>
      <c r="XAH60" s="543"/>
      <c r="XAI60" s="543"/>
      <c r="XAJ60" s="543"/>
      <c r="XAK60" s="543"/>
      <c r="XAL60" s="543"/>
      <c r="XAM60" s="543"/>
      <c r="XAN60" s="543"/>
      <c r="XAO60" s="543"/>
      <c r="XAP60" s="543"/>
      <c r="XAQ60" s="543"/>
      <c r="XAR60" s="543"/>
      <c r="XAS60" s="543"/>
      <c r="XAT60" s="543"/>
      <c r="XAU60" s="543"/>
      <c r="XAV60" s="543"/>
      <c r="XAW60" s="543"/>
      <c r="XAX60" s="543"/>
      <c r="XAY60" s="543"/>
      <c r="XAZ60" s="543"/>
      <c r="XBA60" s="543"/>
      <c r="XBB60" s="543"/>
      <c r="XBC60" s="543"/>
      <c r="XBD60" s="543"/>
      <c r="XBE60" s="543"/>
      <c r="XBF60" s="543"/>
      <c r="XBG60" s="543"/>
      <c r="XBH60" s="543"/>
      <c r="XBI60" s="543"/>
      <c r="XBJ60" s="543"/>
      <c r="XBK60" s="543"/>
      <c r="XBL60" s="543"/>
      <c r="XBM60" s="543"/>
      <c r="XBN60" s="543"/>
      <c r="XBO60" s="543"/>
      <c r="XBP60" s="543"/>
      <c r="XBQ60" s="543"/>
      <c r="XBR60" s="543"/>
      <c r="XBS60" s="543"/>
      <c r="XBT60" s="543"/>
      <c r="XBU60" s="543"/>
      <c r="XBV60" s="543"/>
      <c r="XBW60" s="543"/>
      <c r="XBX60" s="543"/>
      <c r="XBY60" s="543"/>
      <c r="XBZ60" s="543"/>
      <c r="XCA60" s="543"/>
      <c r="XCB60" s="543"/>
      <c r="XCC60" s="543"/>
      <c r="XCD60" s="543"/>
      <c r="XCE60" s="543"/>
      <c r="XCF60" s="543"/>
      <c r="XCG60" s="543"/>
      <c r="XCH60" s="543"/>
      <c r="XCI60" s="543"/>
      <c r="XCJ60" s="543"/>
      <c r="XCK60" s="543"/>
      <c r="XCL60" s="543"/>
      <c r="XCM60" s="543"/>
      <c r="XCN60" s="543"/>
      <c r="XCO60" s="543"/>
      <c r="XCP60" s="543"/>
      <c r="XCQ60" s="543"/>
      <c r="XCR60" s="543"/>
      <c r="XCS60" s="543"/>
      <c r="XCT60" s="543"/>
      <c r="XCU60" s="543"/>
      <c r="XCV60" s="543"/>
      <c r="XCW60" s="543"/>
      <c r="XCX60" s="543"/>
      <c r="XCY60" s="543"/>
      <c r="XCZ60" s="543"/>
      <c r="XDA60" s="543"/>
      <c r="XDB60" s="543"/>
      <c r="XDC60" s="543"/>
      <c r="XDD60" s="543"/>
      <c r="XDE60" s="543"/>
      <c r="XDF60" s="543"/>
      <c r="XDG60" s="543"/>
      <c r="XDH60" s="543"/>
      <c r="XDI60" s="543"/>
      <c r="XDJ60" s="543"/>
      <c r="XDK60" s="543"/>
      <c r="XDL60" s="543"/>
      <c r="XDM60" s="543"/>
      <c r="XDN60" s="543"/>
      <c r="XDO60" s="543"/>
      <c r="XDP60" s="543"/>
      <c r="XDQ60" s="543"/>
      <c r="XDR60" s="543"/>
      <c r="XDS60" s="543"/>
      <c r="XDT60" s="543"/>
      <c r="XDU60" s="543"/>
      <c r="XDV60" s="543"/>
      <c r="XDW60" s="543"/>
      <c r="XDX60" s="543"/>
      <c r="XDY60" s="543"/>
      <c r="XDZ60" s="543"/>
      <c r="XEA60" s="543"/>
      <c r="XEB60" s="543"/>
      <c r="XEC60" s="543"/>
      <c r="XED60" s="543"/>
      <c r="XEE60" s="543"/>
      <c r="XEF60" s="543"/>
      <c r="XEG60" s="543"/>
      <c r="XEH60" s="543"/>
      <c r="XEI60" s="543"/>
      <c r="XEJ60" s="543"/>
      <c r="XEK60" s="543"/>
      <c r="XEL60" s="543"/>
      <c r="XEM60" s="543"/>
      <c r="XEN60" s="543"/>
      <c r="XEO60" s="543"/>
      <c r="XEP60" s="543"/>
      <c r="XEQ60" s="543"/>
      <c r="XER60" s="543"/>
      <c r="XES60" s="543"/>
      <c r="XET60" s="543"/>
      <c r="XEU60" s="543"/>
      <c r="XEV60" s="543"/>
      <c r="XEW60" s="543"/>
      <c r="XEX60" s="543"/>
      <c r="XEY60" s="543"/>
      <c r="XEZ60" s="543"/>
      <c r="XFA60" s="543"/>
      <c r="XFB60" s="543"/>
      <c r="XFC60" s="543"/>
    </row>
    <row r="61" spans="1:16383" s="543" customFormat="1" ht="61.2" hidden="1" x14ac:dyDescent="0.3">
      <c r="A61" s="428">
        <f t="shared" si="5"/>
        <v>52</v>
      </c>
      <c r="B61" s="508" t="s">
        <v>2621</v>
      </c>
      <c r="C61" s="486" t="s">
        <v>2659</v>
      </c>
      <c r="D61" s="513" t="s">
        <v>2660</v>
      </c>
      <c r="E61" s="486" t="s">
        <v>2661</v>
      </c>
      <c r="F61" s="511"/>
      <c r="G61" s="477"/>
      <c r="H61" s="477" t="s">
        <v>364</v>
      </c>
      <c r="I61" s="477" t="s">
        <v>364</v>
      </c>
      <c r="J61" s="477" t="s">
        <v>364</v>
      </c>
      <c r="K61" s="477" t="s">
        <v>364</v>
      </c>
      <c r="L61" s="477" t="s">
        <v>364</v>
      </c>
      <c r="M61" s="478"/>
      <c r="N61" s="467">
        <v>9</v>
      </c>
      <c r="O61" s="467">
        <v>1</v>
      </c>
      <c r="P61" s="467">
        <v>3</v>
      </c>
      <c r="Q61" s="467">
        <v>3</v>
      </c>
      <c r="R61" s="428">
        <f t="shared" si="0"/>
        <v>63</v>
      </c>
      <c r="S61" s="428"/>
      <c r="T61" s="467" t="s">
        <v>2507</v>
      </c>
      <c r="U61" s="470" t="s">
        <v>2662</v>
      </c>
      <c r="V61" s="514"/>
      <c r="W61" s="514"/>
      <c r="X61" s="514">
        <v>1</v>
      </c>
      <c r="Y61" s="514">
        <v>1</v>
      </c>
      <c r="Z61" s="514">
        <v>1</v>
      </c>
      <c r="AA61" s="514">
        <v>3</v>
      </c>
      <c r="AB61" s="428">
        <f t="shared" si="1"/>
        <v>5</v>
      </c>
      <c r="AC61" s="530" t="s">
        <v>2663</v>
      </c>
      <c r="AD61" s="467"/>
      <c r="AE61" s="515"/>
      <c r="AF61" s="515"/>
      <c r="AG61" s="515"/>
      <c r="AH61" s="515"/>
      <c r="AI61" s="515"/>
      <c r="AJ61" s="515"/>
      <c r="AK61" s="515"/>
      <c r="AL61" s="515"/>
      <c r="AM61" s="515"/>
      <c r="AN61" s="515"/>
      <c r="AO61" s="515"/>
      <c r="AP61" s="470"/>
      <c r="AQ61" s="428"/>
      <c r="AR61" s="467"/>
      <c r="AS61" s="470"/>
      <c r="AT61" s="514"/>
      <c r="AU61" s="514"/>
      <c r="AV61" s="514"/>
      <c r="AW61" s="514"/>
      <c r="AX61" s="514"/>
      <c r="AY61" s="514"/>
      <c r="AZ61" s="428">
        <f t="shared" si="6"/>
        <v>0</v>
      </c>
      <c r="BA61" s="510"/>
      <c r="BB61" s="467"/>
      <c r="BC61" s="515"/>
      <c r="BD61" s="515"/>
      <c r="BE61" s="515"/>
      <c r="BF61" s="515"/>
      <c r="BG61" s="515"/>
      <c r="BH61" s="515"/>
      <c r="BI61" s="515"/>
      <c r="BJ61" s="515"/>
      <c r="BK61" s="515"/>
      <c r="BL61" s="515"/>
      <c r="BM61" s="515"/>
      <c r="BN61" s="470"/>
      <c r="BO61" s="428"/>
      <c r="BP61" s="467"/>
      <c r="BQ61" s="484"/>
      <c r="BR61" s="484"/>
      <c r="BS61" s="477"/>
      <c r="BT61" s="477"/>
      <c r="BU61" s="477"/>
      <c r="BV61" s="484"/>
      <c r="BW61" s="484"/>
    </row>
    <row r="62" spans="1:16383" s="543" customFormat="1" ht="20.399999999999999" hidden="1" x14ac:dyDescent="0.3">
      <c r="A62" s="428">
        <f t="shared" si="5"/>
        <v>53</v>
      </c>
      <c r="B62" s="508" t="s">
        <v>2328</v>
      </c>
      <c r="C62" s="509" t="s">
        <v>2664</v>
      </c>
      <c r="D62" s="546" t="s">
        <v>2665</v>
      </c>
      <c r="E62" s="486" t="s">
        <v>2666</v>
      </c>
      <c r="F62" s="511"/>
      <c r="G62" s="477"/>
      <c r="H62" s="477"/>
      <c r="I62" s="477"/>
      <c r="J62" s="477"/>
      <c r="K62" s="477"/>
      <c r="L62" s="477"/>
      <c r="M62" s="478"/>
      <c r="N62" s="467">
        <v>10</v>
      </c>
      <c r="O62" s="467">
        <v>1</v>
      </c>
      <c r="P62" s="467">
        <v>1</v>
      </c>
      <c r="Q62" s="467">
        <v>3</v>
      </c>
      <c r="R62" s="428">
        <f t="shared" si="0"/>
        <v>50</v>
      </c>
      <c r="S62" s="428"/>
      <c r="T62" s="476" t="s">
        <v>2446</v>
      </c>
      <c r="U62" s="470" t="s">
        <v>2667</v>
      </c>
      <c r="V62" s="467"/>
      <c r="W62" s="467"/>
      <c r="X62" s="467">
        <v>6</v>
      </c>
      <c r="Y62" s="467">
        <v>1</v>
      </c>
      <c r="Z62" s="467">
        <v>1</v>
      </c>
      <c r="AA62" s="467">
        <v>2</v>
      </c>
      <c r="AB62" s="428">
        <f t="shared" si="1"/>
        <v>24</v>
      </c>
      <c r="AC62" s="514"/>
      <c r="AD62" s="467" t="s">
        <v>1036</v>
      </c>
      <c r="AE62" s="515"/>
      <c r="AF62" s="515"/>
      <c r="AG62" s="515"/>
      <c r="AH62" s="515"/>
      <c r="AI62" s="515"/>
      <c r="AJ62" s="515"/>
      <c r="AK62" s="515"/>
      <c r="AL62" s="515"/>
      <c r="AM62" s="515"/>
      <c r="AN62" s="515"/>
      <c r="AO62" s="515"/>
      <c r="AP62" s="514"/>
      <c r="AQ62" s="428"/>
      <c r="AR62" s="467" t="s">
        <v>2446</v>
      </c>
      <c r="AS62" s="470"/>
      <c r="AT62" s="545"/>
      <c r="AU62" s="545"/>
      <c r="AV62" s="467"/>
      <c r="AW62" s="467"/>
      <c r="AX62" s="467"/>
      <c r="AY62" s="467"/>
      <c r="AZ62" s="428">
        <f t="shared" si="6"/>
        <v>0</v>
      </c>
      <c r="BA62" s="514"/>
      <c r="BB62" s="467"/>
      <c r="BC62" s="515"/>
      <c r="BD62" s="515"/>
      <c r="BE62" s="515"/>
      <c r="BF62" s="515"/>
      <c r="BG62" s="515"/>
      <c r="BH62" s="515"/>
      <c r="BI62" s="515"/>
      <c r="BJ62" s="515"/>
      <c r="BK62" s="515"/>
      <c r="BL62" s="515"/>
      <c r="BM62" s="515"/>
      <c r="BN62" s="533"/>
      <c r="BO62" s="533"/>
      <c r="BP62" s="481"/>
      <c r="BQ62" s="533"/>
      <c r="BR62" s="533"/>
      <c r="BS62" s="477"/>
      <c r="BT62" s="477"/>
      <c r="BU62" s="477"/>
      <c r="BV62" s="485"/>
      <c r="BW62" s="533"/>
    </row>
    <row r="63" spans="1:16383" s="543" customFormat="1" ht="40.799999999999997" hidden="1" x14ac:dyDescent="0.3">
      <c r="A63" s="428">
        <f t="shared" si="5"/>
        <v>54</v>
      </c>
      <c r="B63" s="508" t="s">
        <v>2328</v>
      </c>
      <c r="C63" s="509" t="s">
        <v>2668</v>
      </c>
      <c r="D63" s="546" t="s">
        <v>2665</v>
      </c>
      <c r="E63" s="486" t="s">
        <v>2666</v>
      </c>
      <c r="F63" s="511"/>
      <c r="G63" s="477"/>
      <c r="H63" s="477" t="s">
        <v>364</v>
      </c>
      <c r="I63" s="477"/>
      <c r="J63" s="477" t="s">
        <v>364</v>
      </c>
      <c r="K63" s="477"/>
      <c r="L63" s="477"/>
      <c r="M63" s="478"/>
      <c r="N63" s="467">
        <v>10</v>
      </c>
      <c r="O63" s="467">
        <v>1</v>
      </c>
      <c r="P63" s="467">
        <v>1</v>
      </c>
      <c r="Q63" s="467">
        <v>3</v>
      </c>
      <c r="R63" s="428">
        <f t="shared" si="0"/>
        <v>50</v>
      </c>
      <c r="S63" s="428"/>
      <c r="T63" s="476" t="s">
        <v>2446</v>
      </c>
      <c r="U63" s="547" t="s">
        <v>2669</v>
      </c>
      <c r="V63" s="511"/>
      <c r="W63" s="511"/>
      <c r="X63" s="548">
        <v>10</v>
      </c>
      <c r="Y63" s="548">
        <v>1</v>
      </c>
      <c r="Z63" s="548">
        <v>1</v>
      </c>
      <c r="AA63" s="548">
        <v>2</v>
      </c>
      <c r="AB63" s="428">
        <f t="shared" si="1"/>
        <v>40</v>
      </c>
      <c r="AC63" s="467"/>
      <c r="AD63" s="511"/>
      <c r="AE63" s="515"/>
      <c r="AF63" s="515"/>
      <c r="AG63" s="515"/>
      <c r="AH63" s="515"/>
      <c r="AI63" s="515"/>
      <c r="AJ63" s="515"/>
      <c r="AK63" s="515"/>
      <c r="AL63" s="515"/>
      <c r="AM63" s="515"/>
      <c r="AN63" s="515"/>
      <c r="AO63" s="515"/>
      <c r="AP63" s="529" t="s">
        <v>2670</v>
      </c>
      <c r="AQ63" s="428"/>
      <c r="AR63" s="467" t="s">
        <v>2446</v>
      </c>
      <c r="AS63" s="547"/>
      <c r="AT63" s="545"/>
      <c r="AU63" s="545"/>
      <c r="AV63" s="548"/>
      <c r="AW63" s="548"/>
      <c r="AX63" s="548"/>
      <c r="AY63" s="548"/>
      <c r="AZ63" s="428">
        <f t="shared" si="6"/>
        <v>0</v>
      </c>
      <c r="BA63" s="467"/>
      <c r="BB63" s="511"/>
      <c r="BC63" s="515"/>
      <c r="BD63" s="515"/>
      <c r="BE63" s="515"/>
      <c r="BF63" s="515"/>
      <c r="BG63" s="515"/>
      <c r="BH63" s="515"/>
      <c r="BI63" s="515"/>
      <c r="BJ63" s="515"/>
      <c r="BK63" s="515"/>
      <c r="BL63" s="515"/>
      <c r="BM63" s="515"/>
      <c r="BN63" s="533"/>
      <c r="BO63" s="533"/>
      <c r="BP63" s="481"/>
      <c r="BQ63" s="533"/>
      <c r="BR63" s="533"/>
      <c r="BS63" s="477"/>
      <c r="BT63" s="477"/>
      <c r="BU63" s="477"/>
      <c r="BV63" s="485"/>
      <c r="BW63" s="533"/>
    </row>
    <row r="64" spans="1:16383" s="543" customFormat="1" ht="51" hidden="1" x14ac:dyDescent="0.3">
      <c r="A64" s="428">
        <f t="shared" si="5"/>
        <v>55</v>
      </c>
      <c r="B64" s="508" t="s">
        <v>2328</v>
      </c>
      <c r="C64" s="486" t="s">
        <v>2671</v>
      </c>
      <c r="D64" s="513" t="s">
        <v>2672</v>
      </c>
      <c r="E64" s="486" t="s">
        <v>2673</v>
      </c>
      <c r="F64" s="511" t="s">
        <v>364</v>
      </c>
      <c r="G64" s="477"/>
      <c r="H64" s="477" t="s">
        <v>364</v>
      </c>
      <c r="I64" s="477" t="s">
        <v>364</v>
      </c>
      <c r="J64" s="477" t="s">
        <v>364</v>
      </c>
      <c r="K64" s="477" t="s">
        <v>364</v>
      </c>
      <c r="L64" s="477" t="s">
        <v>364</v>
      </c>
      <c r="M64" s="478"/>
      <c r="N64" s="467">
        <v>10</v>
      </c>
      <c r="O64" s="467">
        <v>1</v>
      </c>
      <c r="P64" s="467">
        <v>1</v>
      </c>
      <c r="Q64" s="467">
        <v>1</v>
      </c>
      <c r="R64" s="428">
        <f t="shared" si="0"/>
        <v>30</v>
      </c>
      <c r="S64" s="428"/>
      <c r="T64" s="467" t="s">
        <v>2507</v>
      </c>
      <c r="U64" s="470" t="s">
        <v>2674</v>
      </c>
      <c r="V64" s="514"/>
      <c r="W64" s="514"/>
      <c r="X64" s="514">
        <v>1</v>
      </c>
      <c r="Y64" s="514">
        <v>1</v>
      </c>
      <c r="Z64" s="514">
        <v>1</v>
      </c>
      <c r="AA64" s="514">
        <v>3</v>
      </c>
      <c r="AB64" s="428">
        <f t="shared" si="1"/>
        <v>5</v>
      </c>
      <c r="AC64" s="530" t="s">
        <v>2675</v>
      </c>
      <c r="AD64" s="467"/>
      <c r="AE64" s="515"/>
      <c r="AF64" s="515"/>
      <c r="AG64" s="515"/>
      <c r="AH64" s="515"/>
      <c r="AI64" s="515"/>
      <c r="AJ64" s="515"/>
      <c r="AK64" s="515"/>
      <c r="AL64" s="515"/>
      <c r="AM64" s="515"/>
      <c r="AN64" s="515"/>
      <c r="AO64" s="515"/>
      <c r="AP64" s="470"/>
      <c r="AQ64" s="428"/>
      <c r="AR64" s="467"/>
      <c r="AS64" s="470"/>
      <c r="AT64" s="514"/>
      <c r="AU64" s="514"/>
      <c r="AV64" s="514"/>
      <c r="AW64" s="514"/>
      <c r="AX64" s="514"/>
      <c r="AY64" s="514"/>
      <c r="AZ64" s="428">
        <f t="shared" si="6"/>
        <v>0</v>
      </c>
      <c r="BA64" s="510"/>
      <c r="BB64" s="467"/>
      <c r="BC64" s="515"/>
      <c r="BD64" s="515"/>
      <c r="BE64" s="515"/>
      <c r="BF64" s="515"/>
      <c r="BG64" s="515"/>
      <c r="BH64" s="515"/>
      <c r="BI64" s="515"/>
      <c r="BJ64" s="515"/>
      <c r="BK64" s="515"/>
      <c r="BL64" s="515"/>
      <c r="BM64" s="515"/>
      <c r="BN64" s="470"/>
      <c r="BO64" s="428"/>
      <c r="BP64" s="467"/>
      <c r="BQ64" s="484"/>
      <c r="BR64" s="484"/>
      <c r="BS64" s="477"/>
      <c r="BT64" s="477"/>
      <c r="BU64" s="477"/>
      <c r="BV64" s="484"/>
      <c r="BW64" s="484"/>
    </row>
    <row r="65" spans="1:75" s="543" customFormat="1" ht="61.2" hidden="1" x14ac:dyDescent="0.3">
      <c r="A65" s="428">
        <f t="shared" si="5"/>
        <v>56</v>
      </c>
      <c r="B65" s="508" t="s">
        <v>2328</v>
      </c>
      <c r="C65" s="486" t="s">
        <v>2676</v>
      </c>
      <c r="D65" s="513" t="s">
        <v>2672</v>
      </c>
      <c r="E65" s="486" t="s">
        <v>2677</v>
      </c>
      <c r="F65" s="511" t="s">
        <v>364</v>
      </c>
      <c r="G65" s="477"/>
      <c r="H65" s="477" t="s">
        <v>364</v>
      </c>
      <c r="I65" s="477"/>
      <c r="J65" s="477"/>
      <c r="K65" s="477"/>
      <c r="L65" s="477" t="s">
        <v>364</v>
      </c>
      <c r="M65" s="478"/>
      <c r="N65" s="467">
        <v>8</v>
      </c>
      <c r="O65" s="467">
        <v>1</v>
      </c>
      <c r="P65" s="467">
        <v>3</v>
      </c>
      <c r="Q65" s="467">
        <v>1</v>
      </c>
      <c r="R65" s="428">
        <f t="shared" si="0"/>
        <v>40</v>
      </c>
      <c r="S65" s="428"/>
      <c r="T65" s="467" t="s">
        <v>2507</v>
      </c>
      <c r="U65" s="470" t="s">
        <v>2678</v>
      </c>
      <c r="V65" s="514"/>
      <c r="W65" s="514"/>
      <c r="X65" s="514">
        <v>1</v>
      </c>
      <c r="Y65" s="514">
        <v>1</v>
      </c>
      <c r="Z65" s="514">
        <v>1</v>
      </c>
      <c r="AA65" s="514">
        <v>1</v>
      </c>
      <c r="AB65" s="428">
        <f t="shared" si="1"/>
        <v>3</v>
      </c>
      <c r="AC65" s="530" t="s">
        <v>2679</v>
      </c>
      <c r="AD65" s="467" t="s">
        <v>2680</v>
      </c>
      <c r="AE65" s="515"/>
      <c r="AF65" s="515"/>
      <c r="AG65" s="515"/>
      <c r="AH65" s="515"/>
      <c r="AI65" s="515"/>
      <c r="AJ65" s="515"/>
      <c r="AK65" s="515"/>
      <c r="AL65" s="515"/>
      <c r="AM65" s="515"/>
      <c r="AN65" s="515"/>
      <c r="AO65" s="515"/>
      <c r="AP65" s="470"/>
      <c r="AQ65" s="428"/>
      <c r="AR65" s="467"/>
      <c r="AS65" s="470"/>
      <c r="AT65" s="514"/>
      <c r="AU65" s="514"/>
      <c r="AV65" s="514"/>
      <c r="AW65" s="514"/>
      <c r="AX65" s="514"/>
      <c r="AY65" s="514"/>
      <c r="AZ65" s="428">
        <f t="shared" si="6"/>
        <v>0</v>
      </c>
      <c r="BA65" s="510"/>
      <c r="BB65" s="467"/>
      <c r="BC65" s="515"/>
      <c r="BD65" s="515"/>
      <c r="BE65" s="515"/>
      <c r="BF65" s="515"/>
      <c r="BG65" s="515"/>
      <c r="BH65" s="515"/>
      <c r="BI65" s="515"/>
      <c r="BJ65" s="515"/>
      <c r="BK65" s="515"/>
      <c r="BL65" s="515"/>
      <c r="BM65" s="515"/>
      <c r="BN65" s="470"/>
      <c r="BO65" s="428"/>
      <c r="BP65" s="467"/>
      <c r="BQ65" s="484"/>
      <c r="BR65" s="484"/>
      <c r="BS65" s="477"/>
      <c r="BT65" s="477"/>
      <c r="BU65" s="477"/>
      <c r="BV65" s="484"/>
      <c r="BW65" s="484"/>
    </row>
    <row r="66" spans="1:75" s="543" customFormat="1" ht="30.6" hidden="1" x14ac:dyDescent="0.3">
      <c r="A66" s="428">
        <f t="shared" si="5"/>
        <v>57</v>
      </c>
      <c r="B66" s="508" t="s">
        <v>2681</v>
      </c>
      <c r="C66" s="486" t="s">
        <v>2682</v>
      </c>
      <c r="D66" s="546" t="s">
        <v>2683</v>
      </c>
      <c r="E66" s="486" t="s">
        <v>2501</v>
      </c>
      <c r="F66" s="511"/>
      <c r="G66" s="477"/>
      <c r="H66" s="477" t="s">
        <v>364</v>
      </c>
      <c r="I66" s="477"/>
      <c r="J66" s="477"/>
      <c r="K66" s="477" t="s">
        <v>364</v>
      </c>
      <c r="L66" s="477" t="s">
        <v>364</v>
      </c>
      <c r="M66" s="478"/>
      <c r="N66" s="467">
        <v>8</v>
      </c>
      <c r="O66" s="467">
        <v>1</v>
      </c>
      <c r="P66" s="467">
        <v>3</v>
      </c>
      <c r="Q66" s="467">
        <v>1</v>
      </c>
      <c r="R66" s="428">
        <f t="shared" si="0"/>
        <v>40</v>
      </c>
      <c r="S66" s="428"/>
      <c r="T66" s="467" t="s">
        <v>2502</v>
      </c>
      <c r="U66" s="470" t="s">
        <v>2684</v>
      </c>
      <c r="V66" s="514"/>
      <c r="W66" s="514"/>
      <c r="X66" s="514">
        <v>8</v>
      </c>
      <c r="Y66" s="514">
        <v>1</v>
      </c>
      <c r="Z66" s="514">
        <v>1</v>
      </c>
      <c r="AA66" s="514">
        <v>1</v>
      </c>
      <c r="AB66" s="428">
        <f t="shared" si="1"/>
        <v>24</v>
      </c>
      <c r="AC66" s="510"/>
      <c r="AD66" s="467"/>
      <c r="AE66" s="515"/>
      <c r="AF66" s="515"/>
      <c r="AG66" s="515"/>
      <c r="AH66" s="515"/>
      <c r="AI66" s="515"/>
      <c r="AJ66" s="515"/>
      <c r="AK66" s="515"/>
      <c r="AL66" s="515"/>
      <c r="AM66" s="515"/>
      <c r="AN66" s="515"/>
      <c r="AO66" s="515"/>
      <c r="AP66" s="470"/>
      <c r="AQ66" s="428"/>
      <c r="AR66" s="467"/>
      <c r="AS66" s="470"/>
      <c r="AT66" s="514"/>
      <c r="AU66" s="514"/>
      <c r="AV66" s="514"/>
      <c r="AW66" s="514"/>
      <c r="AX66" s="514"/>
      <c r="AY66" s="514"/>
      <c r="AZ66" s="428">
        <f t="shared" si="6"/>
        <v>0</v>
      </c>
      <c r="BA66" s="510"/>
      <c r="BB66" s="467"/>
      <c r="BC66" s="515"/>
      <c r="BD66" s="515"/>
      <c r="BE66" s="515"/>
      <c r="BF66" s="515"/>
      <c r="BG66" s="515"/>
      <c r="BH66" s="515"/>
      <c r="BI66" s="515"/>
      <c r="BJ66" s="515"/>
      <c r="BK66" s="515"/>
      <c r="BL66" s="515"/>
      <c r="BM66" s="515"/>
      <c r="BN66" s="470"/>
      <c r="BO66" s="428"/>
      <c r="BP66" s="467"/>
      <c r="BQ66" s="484"/>
      <c r="BR66" s="484"/>
      <c r="BS66" s="477"/>
      <c r="BT66" s="477"/>
      <c r="BU66" s="477"/>
      <c r="BV66" s="484"/>
      <c r="BW66" s="484"/>
    </row>
    <row r="67" spans="1:75" s="543" customFormat="1" ht="40.799999999999997" x14ac:dyDescent="0.3">
      <c r="A67" s="428">
        <f t="shared" si="5"/>
        <v>58</v>
      </c>
      <c r="B67" s="508" t="s">
        <v>2685</v>
      </c>
      <c r="C67" s="486" t="s">
        <v>2686</v>
      </c>
      <c r="D67" s="513" t="s">
        <v>2687</v>
      </c>
      <c r="E67" s="486" t="s">
        <v>2688</v>
      </c>
      <c r="F67" s="511"/>
      <c r="G67" s="477"/>
      <c r="H67" s="477"/>
      <c r="I67" s="477"/>
      <c r="J67" s="477" t="s">
        <v>364</v>
      </c>
      <c r="K67" s="477" t="s">
        <v>364</v>
      </c>
      <c r="L67" s="477"/>
      <c r="M67" s="478"/>
      <c r="N67" s="467">
        <v>6</v>
      </c>
      <c r="O67" s="467">
        <v>2</v>
      </c>
      <c r="P67" s="467">
        <v>3</v>
      </c>
      <c r="Q67" s="467">
        <v>2</v>
      </c>
      <c r="R67" s="428">
        <f t="shared" si="0"/>
        <v>42</v>
      </c>
      <c r="S67" s="428"/>
      <c r="T67" s="467" t="s">
        <v>2689</v>
      </c>
      <c r="U67" s="470" t="s">
        <v>2690</v>
      </c>
      <c r="V67" s="514"/>
      <c r="W67" s="514"/>
      <c r="X67" s="514">
        <v>1</v>
      </c>
      <c r="Y67" s="514">
        <v>1</v>
      </c>
      <c r="Z67" s="514">
        <v>1</v>
      </c>
      <c r="AA67" s="514">
        <v>1</v>
      </c>
      <c r="AB67" s="428">
        <f t="shared" si="1"/>
        <v>3</v>
      </c>
      <c r="AC67" s="510" t="s">
        <v>2691</v>
      </c>
      <c r="AD67" s="467" t="s">
        <v>364</v>
      </c>
      <c r="AE67" s="515"/>
      <c r="AF67" s="515"/>
      <c r="AG67" s="515"/>
      <c r="AH67" s="515"/>
      <c r="AI67" s="515"/>
      <c r="AJ67" s="515"/>
      <c r="AK67" s="515"/>
      <c r="AL67" s="515"/>
      <c r="AM67" s="515"/>
      <c r="AN67" s="515"/>
      <c r="AO67" s="515"/>
      <c r="AP67" s="470"/>
      <c r="AQ67" s="428"/>
      <c r="AR67" s="467" t="s">
        <v>2692</v>
      </c>
      <c r="AS67" s="470" t="s">
        <v>2693</v>
      </c>
      <c r="AT67" s="514"/>
      <c r="AU67" s="514"/>
      <c r="AV67" s="514">
        <v>1</v>
      </c>
      <c r="AW67" s="514">
        <v>1</v>
      </c>
      <c r="AX67" s="514">
        <v>1</v>
      </c>
      <c r="AY67" s="514">
        <v>1</v>
      </c>
      <c r="AZ67" s="428">
        <f t="shared" si="6"/>
        <v>3</v>
      </c>
      <c r="BA67" s="510" t="s">
        <v>2596</v>
      </c>
      <c r="BB67" s="467" t="s">
        <v>364</v>
      </c>
      <c r="BC67" s="515"/>
      <c r="BD67" s="515"/>
      <c r="BE67" s="515"/>
      <c r="BF67" s="515"/>
      <c r="BG67" s="515"/>
      <c r="BH67" s="515"/>
      <c r="BI67" s="515"/>
      <c r="BJ67" s="515"/>
      <c r="BK67" s="515" t="s">
        <v>364</v>
      </c>
      <c r="BL67" s="515" t="s">
        <v>364</v>
      </c>
      <c r="BM67" s="515"/>
      <c r="BN67" s="470"/>
      <c r="BO67" s="428"/>
      <c r="BP67" s="467" t="s">
        <v>2692</v>
      </c>
      <c r="BQ67" s="484"/>
      <c r="BR67" s="484"/>
      <c r="BS67" s="477"/>
      <c r="BT67" s="477"/>
      <c r="BU67" s="477"/>
      <c r="BV67" s="484"/>
      <c r="BW67" s="484"/>
    </row>
    <row r="68" spans="1:75" s="543" customFormat="1" ht="20.399999999999999" hidden="1" x14ac:dyDescent="0.3">
      <c r="A68" s="428">
        <f t="shared" si="5"/>
        <v>59</v>
      </c>
      <c r="B68" s="508" t="s">
        <v>2685</v>
      </c>
      <c r="C68" s="510" t="s">
        <v>2694</v>
      </c>
      <c r="D68" s="549" t="s">
        <v>2687</v>
      </c>
      <c r="E68" s="486" t="s">
        <v>2688</v>
      </c>
      <c r="F68" s="511"/>
      <c r="G68" s="477"/>
      <c r="H68" s="477"/>
      <c r="I68" s="477"/>
      <c r="J68" s="477" t="s">
        <v>364</v>
      </c>
      <c r="K68" s="477" t="s">
        <v>364</v>
      </c>
      <c r="L68" s="477"/>
      <c r="M68" s="478"/>
      <c r="N68" s="467">
        <v>6</v>
      </c>
      <c r="O68" s="467">
        <v>2</v>
      </c>
      <c r="P68" s="467">
        <v>3</v>
      </c>
      <c r="Q68" s="467">
        <v>2</v>
      </c>
      <c r="R68" s="428">
        <f t="shared" si="0"/>
        <v>42</v>
      </c>
      <c r="S68" s="428"/>
      <c r="T68" s="464" t="s">
        <v>2446</v>
      </c>
      <c r="U68" s="470" t="s">
        <v>2695</v>
      </c>
      <c r="V68" s="467"/>
      <c r="W68" s="467"/>
      <c r="X68" s="467">
        <v>1</v>
      </c>
      <c r="Y68" s="467">
        <v>1</v>
      </c>
      <c r="Z68" s="467">
        <v>1</v>
      </c>
      <c r="AA68" s="467">
        <v>1</v>
      </c>
      <c r="AB68" s="428">
        <f t="shared" si="1"/>
        <v>3</v>
      </c>
      <c r="AC68" s="510" t="s">
        <v>2442</v>
      </c>
      <c r="AD68" s="467" t="s">
        <v>364</v>
      </c>
      <c r="AE68" s="515"/>
      <c r="AF68" s="515"/>
      <c r="AG68" s="515"/>
      <c r="AH68" s="515"/>
      <c r="AI68" s="515"/>
      <c r="AJ68" s="515"/>
      <c r="AK68" s="515"/>
      <c r="AL68" s="515" t="s">
        <v>364</v>
      </c>
      <c r="AM68" s="515"/>
      <c r="AN68" s="515"/>
      <c r="AO68" s="515"/>
      <c r="AP68" s="467"/>
      <c r="AQ68" s="428"/>
      <c r="AR68" s="467"/>
      <c r="AS68" s="482"/>
      <c r="AT68" s="481"/>
      <c r="AU68" s="481"/>
      <c r="AV68" s="428"/>
      <c r="AW68" s="428"/>
      <c r="AX68" s="428"/>
      <c r="AY68" s="428"/>
      <c r="AZ68" s="428">
        <f t="shared" si="6"/>
        <v>0</v>
      </c>
      <c r="BA68" s="550"/>
      <c r="BB68" s="481"/>
      <c r="BC68" s="428"/>
      <c r="BD68" s="428"/>
      <c r="BE68" s="428"/>
      <c r="BF68" s="428"/>
      <c r="BG68" s="428"/>
      <c r="BH68" s="428"/>
      <c r="BI68" s="428"/>
      <c r="BJ68" s="428"/>
      <c r="BK68" s="428"/>
      <c r="BL68" s="428"/>
      <c r="BM68" s="428"/>
      <c r="BN68" s="470"/>
      <c r="BO68" s="484"/>
      <c r="BP68" s="467"/>
      <c r="BQ68" s="484"/>
      <c r="BR68" s="484"/>
      <c r="BS68" s="477"/>
      <c r="BT68" s="477"/>
      <c r="BU68" s="477"/>
      <c r="BV68" s="485"/>
      <c r="BW68" s="484"/>
    </row>
    <row r="69" spans="1:75" s="543" customFormat="1" ht="61.2" hidden="1" x14ac:dyDescent="0.3">
      <c r="A69" s="428">
        <f t="shared" si="5"/>
        <v>60</v>
      </c>
      <c r="B69" s="508" t="s">
        <v>2685</v>
      </c>
      <c r="C69" s="486" t="s">
        <v>2696</v>
      </c>
      <c r="D69" s="549" t="s">
        <v>2687</v>
      </c>
      <c r="E69" s="486" t="s">
        <v>2697</v>
      </c>
      <c r="F69" s="511" t="s">
        <v>364</v>
      </c>
      <c r="G69" s="477"/>
      <c r="H69" s="477"/>
      <c r="I69" s="477"/>
      <c r="J69" s="477"/>
      <c r="K69" s="477"/>
      <c r="L69" s="477"/>
      <c r="M69" s="478"/>
      <c r="N69" s="467">
        <v>8</v>
      </c>
      <c r="O69" s="467">
        <v>1</v>
      </c>
      <c r="P69" s="467">
        <v>3</v>
      </c>
      <c r="Q69" s="467">
        <v>1</v>
      </c>
      <c r="R69" s="428">
        <f t="shared" si="0"/>
        <v>40</v>
      </c>
      <c r="S69" s="428"/>
      <c r="T69" s="467" t="s">
        <v>2507</v>
      </c>
      <c r="U69" s="470" t="s">
        <v>2698</v>
      </c>
      <c r="V69" s="514"/>
      <c r="W69" s="514"/>
      <c r="X69" s="514">
        <v>4</v>
      </c>
      <c r="Y69" s="514">
        <v>1</v>
      </c>
      <c r="Z69" s="514">
        <v>3</v>
      </c>
      <c r="AA69" s="514">
        <v>1</v>
      </c>
      <c r="AB69" s="428">
        <f t="shared" si="1"/>
        <v>20</v>
      </c>
      <c r="AC69" s="510" t="s">
        <v>2699</v>
      </c>
      <c r="AD69" s="467"/>
      <c r="AE69" s="515"/>
      <c r="AF69" s="515"/>
      <c r="AG69" s="515"/>
      <c r="AH69" s="515"/>
      <c r="AI69" s="515"/>
      <c r="AJ69" s="515"/>
      <c r="AK69" s="515"/>
      <c r="AL69" s="515"/>
      <c r="AM69" s="515"/>
      <c r="AN69" s="515"/>
      <c r="AO69" s="515"/>
      <c r="AP69" s="470"/>
      <c r="AQ69" s="428"/>
      <c r="AR69" s="467"/>
      <c r="AS69" s="470"/>
      <c r="AT69" s="514"/>
      <c r="AU69" s="514"/>
      <c r="AV69" s="514"/>
      <c r="AW69" s="514"/>
      <c r="AX69" s="514"/>
      <c r="AY69" s="514"/>
      <c r="AZ69" s="428">
        <f t="shared" si="6"/>
        <v>0</v>
      </c>
      <c r="BA69" s="510"/>
      <c r="BB69" s="467"/>
      <c r="BC69" s="515"/>
      <c r="BD69" s="515"/>
      <c r="BE69" s="515"/>
      <c r="BF69" s="515"/>
      <c r="BG69" s="515"/>
      <c r="BH69" s="515"/>
      <c r="BI69" s="515"/>
      <c r="BJ69" s="515"/>
      <c r="BK69" s="515"/>
      <c r="BL69" s="515"/>
      <c r="BM69" s="515"/>
      <c r="BN69" s="470"/>
      <c r="BO69" s="428"/>
      <c r="BP69" s="467"/>
      <c r="BQ69" s="484"/>
      <c r="BR69" s="484"/>
      <c r="BS69" s="477"/>
      <c r="BT69" s="477"/>
      <c r="BU69" s="477"/>
      <c r="BV69" s="484"/>
      <c r="BW69" s="484"/>
    </row>
    <row r="70" spans="1:75" s="543" customFormat="1" ht="61.2" hidden="1" x14ac:dyDescent="0.3">
      <c r="A70" s="428">
        <f t="shared" si="5"/>
        <v>61</v>
      </c>
      <c r="B70" s="508" t="s">
        <v>2685</v>
      </c>
      <c r="C70" s="486" t="s">
        <v>2700</v>
      </c>
      <c r="D70" s="549" t="s">
        <v>2687</v>
      </c>
      <c r="E70" s="486" t="s">
        <v>2701</v>
      </c>
      <c r="F70" s="511" t="s">
        <v>364</v>
      </c>
      <c r="G70" s="477"/>
      <c r="H70" s="477"/>
      <c r="I70" s="477"/>
      <c r="J70" s="477"/>
      <c r="K70" s="477"/>
      <c r="L70" s="477"/>
      <c r="M70" s="478"/>
      <c r="N70" s="467">
        <v>8</v>
      </c>
      <c r="O70" s="467">
        <v>1</v>
      </c>
      <c r="P70" s="467">
        <v>3</v>
      </c>
      <c r="Q70" s="467">
        <v>1</v>
      </c>
      <c r="R70" s="428">
        <f t="shared" si="0"/>
        <v>40</v>
      </c>
      <c r="S70" s="428"/>
      <c r="T70" s="467" t="s">
        <v>2507</v>
      </c>
      <c r="U70" s="470" t="s">
        <v>2698</v>
      </c>
      <c r="V70" s="514"/>
      <c r="W70" s="514"/>
      <c r="X70" s="514">
        <v>4</v>
      </c>
      <c r="Y70" s="514">
        <v>1</v>
      </c>
      <c r="Z70" s="514">
        <v>3</v>
      </c>
      <c r="AA70" s="514">
        <v>1</v>
      </c>
      <c r="AB70" s="428">
        <f t="shared" si="1"/>
        <v>20</v>
      </c>
      <c r="AC70" s="510" t="s">
        <v>2702</v>
      </c>
      <c r="AD70" s="467"/>
      <c r="AE70" s="515"/>
      <c r="AF70" s="515"/>
      <c r="AG70" s="515"/>
      <c r="AH70" s="515"/>
      <c r="AI70" s="515"/>
      <c r="AJ70" s="515"/>
      <c r="AK70" s="515"/>
      <c r="AL70" s="515"/>
      <c r="AM70" s="515"/>
      <c r="AN70" s="515"/>
      <c r="AO70" s="515"/>
      <c r="AP70" s="470"/>
      <c r="AQ70" s="428"/>
      <c r="AR70" s="467"/>
      <c r="AS70" s="470"/>
      <c r="AT70" s="514"/>
      <c r="AU70" s="514"/>
      <c r="AV70" s="514"/>
      <c r="AW70" s="514"/>
      <c r="AX70" s="514"/>
      <c r="AY70" s="514"/>
      <c r="AZ70" s="428">
        <f t="shared" si="6"/>
        <v>0</v>
      </c>
      <c r="BA70" s="510"/>
      <c r="BB70" s="467"/>
      <c r="BC70" s="515"/>
      <c r="BD70" s="515"/>
      <c r="BE70" s="515"/>
      <c r="BF70" s="515"/>
      <c r="BG70" s="515"/>
      <c r="BH70" s="515"/>
      <c r="BI70" s="515"/>
      <c r="BJ70" s="515"/>
      <c r="BK70" s="515"/>
      <c r="BL70" s="515"/>
      <c r="BM70" s="515"/>
      <c r="BN70" s="470"/>
      <c r="BO70" s="428"/>
      <c r="BP70" s="467"/>
      <c r="BQ70" s="484"/>
      <c r="BR70" s="484"/>
      <c r="BS70" s="477"/>
      <c r="BT70" s="477"/>
      <c r="BU70" s="477"/>
      <c r="BV70" s="484"/>
      <c r="BW70" s="484"/>
    </row>
    <row r="71" spans="1:75" s="543" customFormat="1" ht="51" hidden="1" x14ac:dyDescent="0.3">
      <c r="A71" s="428">
        <f t="shared" si="5"/>
        <v>62</v>
      </c>
      <c r="B71" s="508" t="s">
        <v>2685</v>
      </c>
      <c r="C71" s="486" t="s">
        <v>2703</v>
      </c>
      <c r="D71" s="549" t="s">
        <v>2687</v>
      </c>
      <c r="E71" s="486" t="s">
        <v>2704</v>
      </c>
      <c r="F71" s="511" t="s">
        <v>364</v>
      </c>
      <c r="G71" s="477"/>
      <c r="H71" s="477"/>
      <c r="I71" s="477"/>
      <c r="J71" s="477"/>
      <c r="K71" s="477"/>
      <c r="L71" s="477"/>
      <c r="M71" s="478"/>
      <c r="N71" s="467">
        <v>3</v>
      </c>
      <c r="O71" s="467">
        <v>1</v>
      </c>
      <c r="P71" s="467">
        <v>3</v>
      </c>
      <c r="Q71" s="467">
        <v>1</v>
      </c>
      <c r="R71" s="428">
        <f t="shared" si="0"/>
        <v>15</v>
      </c>
      <c r="S71" s="428"/>
      <c r="T71" s="467" t="s">
        <v>2507</v>
      </c>
      <c r="U71" s="470" t="s">
        <v>2705</v>
      </c>
      <c r="V71" s="514"/>
      <c r="W71" s="514"/>
      <c r="X71" s="514">
        <v>1</v>
      </c>
      <c r="Y71" s="514">
        <v>1</v>
      </c>
      <c r="Z71" s="514">
        <v>1</v>
      </c>
      <c r="AA71" s="514">
        <v>1</v>
      </c>
      <c r="AB71" s="428">
        <f t="shared" si="1"/>
        <v>3</v>
      </c>
      <c r="AC71" s="510" t="s">
        <v>2702</v>
      </c>
      <c r="AD71" s="467"/>
      <c r="AE71" s="515"/>
      <c r="AF71" s="515"/>
      <c r="AG71" s="515"/>
      <c r="AH71" s="515"/>
      <c r="AI71" s="515"/>
      <c r="AJ71" s="515"/>
      <c r="AK71" s="515"/>
      <c r="AL71" s="515"/>
      <c r="AM71" s="515"/>
      <c r="AN71" s="515"/>
      <c r="AO71" s="515"/>
      <c r="AP71" s="470"/>
      <c r="AQ71" s="428"/>
      <c r="AR71" s="467"/>
      <c r="AS71" s="470"/>
      <c r="AT71" s="514"/>
      <c r="AU71" s="514"/>
      <c r="AV71" s="514"/>
      <c r="AW71" s="514"/>
      <c r="AX71" s="514"/>
      <c r="AY71" s="514"/>
      <c r="AZ71" s="428">
        <f t="shared" si="6"/>
        <v>0</v>
      </c>
      <c r="BA71" s="510"/>
      <c r="BB71" s="467"/>
      <c r="BC71" s="515"/>
      <c r="BD71" s="515"/>
      <c r="BE71" s="515"/>
      <c r="BF71" s="515"/>
      <c r="BG71" s="515"/>
      <c r="BH71" s="515"/>
      <c r="BI71" s="515"/>
      <c r="BJ71" s="515"/>
      <c r="BK71" s="515"/>
      <c r="BL71" s="515"/>
      <c r="BM71" s="515"/>
      <c r="BN71" s="470"/>
      <c r="BO71" s="428"/>
      <c r="BP71" s="467"/>
      <c r="BQ71" s="484"/>
      <c r="BR71" s="484"/>
      <c r="BS71" s="477"/>
      <c r="BT71" s="477"/>
      <c r="BU71" s="477"/>
      <c r="BV71" s="484"/>
      <c r="BW71" s="484"/>
    </row>
    <row r="72" spans="1:75" s="543" customFormat="1" ht="61.2" hidden="1" x14ac:dyDescent="0.3">
      <c r="A72" s="428">
        <f t="shared" si="5"/>
        <v>63</v>
      </c>
      <c r="B72" s="508" t="s">
        <v>2354</v>
      </c>
      <c r="C72" s="486" t="s">
        <v>2706</v>
      </c>
      <c r="D72" s="551" t="s">
        <v>2707</v>
      </c>
      <c r="E72" s="486" t="s">
        <v>2708</v>
      </c>
      <c r="F72" s="511"/>
      <c r="G72" s="477"/>
      <c r="H72" s="477"/>
      <c r="I72" s="477" t="s">
        <v>364</v>
      </c>
      <c r="J72" s="477"/>
      <c r="K72" s="477"/>
      <c r="L72" s="477"/>
      <c r="M72" s="478"/>
      <c r="N72" s="467">
        <v>8</v>
      </c>
      <c r="O72" s="467">
        <v>1</v>
      </c>
      <c r="P72" s="467">
        <v>3</v>
      </c>
      <c r="Q72" s="467">
        <v>3</v>
      </c>
      <c r="R72" s="428">
        <f t="shared" si="0"/>
        <v>56</v>
      </c>
      <c r="S72" s="428"/>
      <c r="T72" s="464" t="s">
        <v>2446</v>
      </c>
      <c r="U72" s="470" t="s">
        <v>2709</v>
      </c>
      <c r="V72" s="514"/>
      <c r="W72" s="514"/>
      <c r="X72" s="514">
        <v>8</v>
      </c>
      <c r="Y72" s="514">
        <v>1</v>
      </c>
      <c r="Z72" s="514">
        <v>1</v>
      </c>
      <c r="AA72" s="514">
        <v>2</v>
      </c>
      <c r="AB72" s="428">
        <f t="shared" si="1"/>
        <v>32</v>
      </c>
      <c r="AC72" s="510"/>
      <c r="AD72" s="467"/>
      <c r="AE72" s="515"/>
      <c r="AF72" s="515"/>
      <c r="AG72" s="515"/>
      <c r="AH72" s="515"/>
      <c r="AI72" s="515"/>
      <c r="AJ72" s="515"/>
      <c r="AK72" s="515"/>
      <c r="AL72" s="515"/>
      <c r="AM72" s="515"/>
      <c r="AN72" s="515"/>
      <c r="AO72" s="515"/>
      <c r="AP72" s="470"/>
      <c r="AQ72" s="428"/>
      <c r="AR72" s="467" t="s">
        <v>2448</v>
      </c>
      <c r="AS72" s="470"/>
      <c r="AT72" s="514"/>
      <c r="AU72" s="514"/>
      <c r="AV72" s="514"/>
      <c r="AW72" s="514"/>
      <c r="AX72" s="514"/>
      <c r="AY72" s="514"/>
      <c r="AZ72" s="428">
        <f t="shared" si="6"/>
        <v>0</v>
      </c>
      <c r="BA72" s="510"/>
      <c r="BB72" s="467"/>
      <c r="BC72" s="515"/>
      <c r="BD72" s="515"/>
      <c r="BE72" s="515"/>
      <c r="BF72" s="515"/>
      <c r="BG72" s="515"/>
      <c r="BH72" s="515"/>
      <c r="BI72" s="515"/>
      <c r="BJ72" s="515"/>
      <c r="BK72" s="515"/>
      <c r="BL72" s="515"/>
      <c r="BM72" s="515"/>
      <c r="BN72" s="470"/>
      <c r="BO72" s="428"/>
      <c r="BP72" s="467"/>
      <c r="BQ72" s="484"/>
      <c r="BR72" s="484"/>
      <c r="BS72" s="477"/>
      <c r="BT72" s="477"/>
      <c r="BU72" s="477"/>
      <c r="BV72" s="484"/>
      <c r="BW72" s="484"/>
    </row>
    <row r="73" spans="1:75" s="543" customFormat="1" ht="40.799999999999997" x14ac:dyDescent="0.2">
      <c r="A73" s="428">
        <f t="shared" si="5"/>
        <v>64</v>
      </c>
      <c r="B73" s="508" t="s">
        <v>2354</v>
      </c>
      <c r="C73" s="486" t="s">
        <v>2706</v>
      </c>
      <c r="D73" s="551" t="s">
        <v>2707</v>
      </c>
      <c r="E73" s="486" t="s">
        <v>2710</v>
      </c>
      <c r="F73" s="511"/>
      <c r="G73" s="477"/>
      <c r="H73" s="477"/>
      <c r="I73" s="477" t="s">
        <v>364</v>
      </c>
      <c r="J73" s="477"/>
      <c r="K73" s="477"/>
      <c r="L73" s="477"/>
      <c r="M73" s="478"/>
      <c r="N73" s="467">
        <v>10</v>
      </c>
      <c r="O73" s="467">
        <v>1</v>
      </c>
      <c r="P73" s="467">
        <v>3</v>
      </c>
      <c r="Q73" s="467">
        <v>3</v>
      </c>
      <c r="R73" s="428">
        <f t="shared" ref="R73:R136" si="7">N73*(O73+P73+Q73)</f>
        <v>70</v>
      </c>
      <c r="S73" s="428"/>
      <c r="T73" s="467" t="s">
        <v>2482</v>
      </c>
      <c r="U73" s="470" t="s">
        <v>2711</v>
      </c>
      <c r="V73" s="514"/>
      <c r="W73" s="514"/>
      <c r="X73" s="514">
        <v>10</v>
      </c>
      <c r="Y73" s="514">
        <v>1</v>
      </c>
      <c r="Z73" s="514">
        <v>1</v>
      </c>
      <c r="AA73" s="514">
        <v>2</v>
      </c>
      <c r="AB73" s="428">
        <f t="shared" ref="AB73:AB136" si="8">X73*(Y73+Z73+AA73)</f>
        <v>40</v>
      </c>
      <c r="AC73" s="552" t="s">
        <v>2438</v>
      </c>
      <c r="AD73" s="467" t="s">
        <v>364</v>
      </c>
      <c r="AE73" s="515"/>
      <c r="AF73" s="515"/>
      <c r="AG73" s="515"/>
      <c r="AH73" s="515"/>
      <c r="AI73" s="515"/>
      <c r="AJ73" s="515"/>
      <c r="AK73" s="515" t="s">
        <v>364</v>
      </c>
      <c r="AL73" s="515"/>
      <c r="AM73" s="515"/>
      <c r="AN73" s="515"/>
      <c r="AO73" s="515"/>
      <c r="AP73" s="470"/>
      <c r="AQ73" s="428"/>
      <c r="AR73" s="467"/>
      <c r="AS73" s="510" t="s">
        <v>2712</v>
      </c>
      <c r="AT73" s="514"/>
      <c r="AU73" s="514"/>
      <c r="AV73" s="514">
        <v>2</v>
      </c>
      <c r="AW73" s="514">
        <v>1</v>
      </c>
      <c r="AX73" s="514">
        <v>1</v>
      </c>
      <c r="AY73" s="514">
        <v>1</v>
      </c>
      <c r="AZ73" s="428">
        <f t="shared" si="6"/>
        <v>6</v>
      </c>
      <c r="BA73" s="553" t="s">
        <v>2438</v>
      </c>
      <c r="BB73" s="467" t="s">
        <v>364</v>
      </c>
      <c r="BC73" s="515"/>
      <c r="BD73" s="515"/>
      <c r="BE73" s="515"/>
      <c r="BF73" s="515"/>
      <c r="BG73" s="515"/>
      <c r="BH73" s="515"/>
      <c r="BI73" s="515"/>
      <c r="BJ73" s="515"/>
      <c r="BK73" s="515" t="s">
        <v>364</v>
      </c>
      <c r="BL73" s="515" t="s">
        <v>364</v>
      </c>
      <c r="BM73" s="515"/>
      <c r="BN73" s="470"/>
      <c r="BO73" s="428"/>
      <c r="BP73" s="467"/>
      <c r="BQ73" s="484"/>
      <c r="BR73" s="484"/>
      <c r="BS73" s="477"/>
      <c r="BT73" s="477"/>
      <c r="BU73" s="477"/>
      <c r="BV73" s="484"/>
      <c r="BW73" s="484"/>
    </row>
    <row r="74" spans="1:75" s="543" customFormat="1" ht="40.799999999999997" x14ac:dyDescent="0.3">
      <c r="A74" s="428">
        <f t="shared" si="5"/>
        <v>65</v>
      </c>
      <c r="B74" s="508" t="s">
        <v>2354</v>
      </c>
      <c r="C74" s="486" t="s">
        <v>2706</v>
      </c>
      <c r="D74" s="551" t="s">
        <v>2707</v>
      </c>
      <c r="E74" s="486" t="s">
        <v>2713</v>
      </c>
      <c r="F74" s="511"/>
      <c r="G74" s="477"/>
      <c r="H74" s="477"/>
      <c r="I74" s="477" t="s">
        <v>364</v>
      </c>
      <c r="J74" s="477"/>
      <c r="K74" s="477"/>
      <c r="L74" s="477"/>
      <c r="M74" s="478"/>
      <c r="N74" s="467">
        <v>10</v>
      </c>
      <c r="O74" s="467">
        <v>1</v>
      </c>
      <c r="P74" s="467">
        <v>3</v>
      </c>
      <c r="Q74" s="467">
        <v>3</v>
      </c>
      <c r="R74" s="428">
        <f t="shared" si="7"/>
        <v>70</v>
      </c>
      <c r="S74" s="428"/>
      <c r="T74" s="467" t="s">
        <v>2714</v>
      </c>
      <c r="U74" s="470" t="s">
        <v>2711</v>
      </c>
      <c r="V74" s="514"/>
      <c r="W74" s="514"/>
      <c r="X74" s="514">
        <v>10</v>
      </c>
      <c r="Y74" s="514">
        <v>1</v>
      </c>
      <c r="Z74" s="514">
        <v>1</v>
      </c>
      <c r="AA74" s="514">
        <v>2</v>
      </c>
      <c r="AB74" s="428">
        <f t="shared" si="8"/>
        <v>40</v>
      </c>
      <c r="AC74" s="553" t="s">
        <v>2438</v>
      </c>
      <c r="AD74" s="467" t="s">
        <v>364</v>
      </c>
      <c r="AE74" s="515"/>
      <c r="AF74" s="515"/>
      <c r="AG74" s="515"/>
      <c r="AH74" s="515"/>
      <c r="AI74" s="515"/>
      <c r="AJ74" s="515"/>
      <c r="AK74" s="515" t="s">
        <v>364</v>
      </c>
      <c r="AL74" s="515"/>
      <c r="AM74" s="515"/>
      <c r="AN74" s="515"/>
      <c r="AO74" s="515"/>
      <c r="AP74" s="470"/>
      <c r="AQ74" s="428"/>
      <c r="AR74" s="467"/>
      <c r="AS74" s="470" t="s">
        <v>2693</v>
      </c>
      <c r="AT74" s="514"/>
      <c r="AU74" s="514"/>
      <c r="AV74" s="514">
        <v>2</v>
      </c>
      <c r="AW74" s="514">
        <v>1</v>
      </c>
      <c r="AX74" s="514">
        <v>1</v>
      </c>
      <c r="AY74" s="514">
        <v>1</v>
      </c>
      <c r="AZ74" s="428">
        <f t="shared" si="6"/>
        <v>6</v>
      </c>
      <c r="BA74" s="553" t="s">
        <v>2438</v>
      </c>
      <c r="BB74" s="467" t="s">
        <v>364</v>
      </c>
      <c r="BC74" s="515"/>
      <c r="BD74" s="515"/>
      <c r="BE74" s="515"/>
      <c r="BF74" s="515"/>
      <c r="BG74" s="515"/>
      <c r="BH74" s="515"/>
      <c r="BI74" s="515"/>
      <c r="BJ74" s="515"/>
      <c r="BK74" s="515" t="s">
        <v>364</v>
      </c>
      <c r="BL74" s="515" t="s">
        <v>364</v>
      </c>
      <c r="BM74" s="515"/>
      <c r="BN74" s="470"/>
      <c r="BO74" s="428"/>
      <c r="BP74" s="467"/>
      <c r="BQ74" s="484"/>
      <c r="BR74" s="484"/>
      <c r="BS74" s="477"/>
      <c r="BT74" s="477"/>
      <c r="BU74" s="477"/>
      <c r="BV74" s="484"/>
      <c r="BW74" s="484"/>
    </row>
    <row r="75" spans="1:75" s="543" customFormat="1" ht="20.399999999999999" hidden="1" x14ac:dyDescent="0.3">
      <c r="A75" s="492">
        <f t="shared" si="5"/>
        <v>66</v>
      </c>
      <c r="B75" s="554" t="s">
        <v>2354</v>
      </c>
      <c r="C75" s="494" t="s">
        <v>2464</v>
      </c>
      <c r="D75" s="555" t="s">
        <v>2715</v>
      </c>
      <c r="E75" s="496" t="s">
        <v>2716</v>
      </c>
      <c r="F75" s="556"/>
      <c r="G75" s="498"/>
      <c r="H75" s="498"/>
      <c r="I75" s="498" t="s">
        <v>364</v>
      </c>
      <c r="J75" s="498" t="s">
        <v>364</v>
      </c>
      <c r="K75" s="498" t="s">
        <v>364</v>
      </c>
      <c r="L75" s="498" t="s">
        <v>364</v>
      </c>
      <c r="M75" s="478"/>
      <c r="N75" s="501">
        <v>10</v>
      </c>
      <c r="O75" s="557"/>
      <c r="P75" s="501">
        <v>1</v>
      </c>
      <c r="Q75" s="501">
        <v>3</v>
      </c>
      <c r="R75" s="492">
        <f t="shared" si="7"/>
        <v>40</v>
      </c>
      <c r="S75" s="492"/>
      <c r="T75" s="501" t="s">
        <v>2367</v>
      </c>
      <c r="U75" s="502" t="s">
        <v>2717</v>
      </c>
      <c r="V75" s="558"/>
      <c r="W75" s="558"/>
      <c r="X75" s="558">
        <v>10</v>
      </c>
      <c r="Y75" s="557"/>
      <c r="Z75" s="558">
        <v>1</v>
      </c>
      <c r="AA75" s="558">
        <v>2</v>
      </c>
      <c r="AB75" s="492">
        <f t="shared" si="8"/>
        <v>30</v>
      </c>
      <c r="AC75" s="559"/>
      <c r="AD75" s="501"/>
      <c r="AE75" s="560"/>
      <c r="AF75" s="560"/>
      <c r="AG75" s="560"/>
      <c r="AH75" s="560"/>
      <c r="AI75" s="560"/>
      <c r="AJ75" s="560"/>
      <c r="AK75" s="560"/>
      <c r="AL75" s="560"/>
      <c r="AM75" s="560"/>
      <c r="AN75" s="560"/>
      <c r="AO75" s="560"/>
      <c r="AP75" s="503"/>
      <c r="AQ75" s="492"/>
      <c r="AR75" s="501"/>
      <c r="AS75" s="503"/>
      <c r="AT75" s="558"/>
      <c r="AU75" s="558"/>
      <c r="AV75" s="558"/>
      <c r="AW75" s="558"/>
      <c r="AX75" s="558"/>
      <c r="AY75" s="558"/>
      <c r="AZ75" s="492"/>
      <c r="BA75" s="559"/>
      <c r="BB75" s="501"/>
      <c r="BC75" s="560"/>
      <c r="BD75" s="560"/>
      <c r="BE75" s="560"/>
      <c r="BF75" s="560"/>
      <c r="BG75" s="560"/>
      <c r="BH75" s="560"/>
      <c r="BI75" s="560"/>
      <c r="BJ75" s="560"/>
      <c r="BK75" s="560"/>
      <c r="BL75" s="560"/>
      <c r="BM75" s="560"/>
      <c r="BN75" s="503"/>
      <c r="BO75" s="492"/>
      <c r="BP75" s="501"/>
      <c r="BQ75" s="507"/>
      <c r="BR75" s="507"/>
      <c r="BS75" s="498"/>
      <c r="BT75" s="498"/>
      <c r="BU75" s="498"/>
      <c r="BV75" s="507"/>
      <c r="BW75" s="507"/>
    </row>
    <row r="76" spans="1:75" s="543" customFormat="1" ht="30.6" hidden="1" x14ac:dyDescent="0.3">
      <c r="A76" s="492">
        <f t="shared" si="5"/>
        <v>67</v>
      </c>
      <c r="B76" s="554" t="s">
        <v>2354</v>
      </c>
      <c r="C76" s="494" t="s">
        <v>2464</v>
      </c>
      <c r="D76" s="555" t="s">
        <v>2715</v>
      </c>
      <c r="E76" s="496" t="s">
        <v>2718</v>
      </c>
      <c r="F76" s="556"/>
      <c r="G76" s="498"/>
      <c r="H76" s="498"/>
      <c r="I76" s="498" t="s">
        <v>364</v>
      </c>
      <c r="J76" s="498" t="s">
        <v>364</v>
      </c>
      <c r="K76" s="498" t="s">
        <v>364</v>
      </c>
      <c r="L76" s="498"/>
      <c r="M76" s="478"/>
      <c r="N76" s="501">
        <v>8</v>
      </c>
      <c r="O76" s="557"/>
      <c r="P76" s="501">
        <v>1</v>
      </c>
      <c r="Q76" s="501">
        <v>3</v>
      </c>
      <c r="R76" s="492">
        <f t="shared" si="7"/>
        <v>32</v>
      </c>
      <c r="S76" s="492"/>
      <c r="T76" s="501" t="s">
        <v>2367</v>
      </c>
      <c r="U76" s="502" t="s">
        <v>2719</v>
      </c>
      <c r="V76" s="558"/>
      <c r="W76" s="558"/>
      <c r="X76" s="558">
        <v>8</v>
      </c>
      <c r="Y76" s="557"/>
      <c r="Z76" s="558">
        <v>1</v>
      </c>
      <c r="AA76" s="558">
        <v>2</v>
      </c>
      <c r="AB76" s="492">
        <f t="shared" si="8"/>
        <v>24</v>
      </c>
      <c r="AC76" s="559"/>
      <c r="AD76" s="501"/>
      <c r="AE76" s="560"/>
      <c r="AF76" s="560"/>
      <c r="AG76" s="560"/>
      <c r="AH76" s="560"/>
      <c r="AI76" s="560"/>
      <c r="AJ76" s="560"/>
      <c r="AK76" s="560"/>
      <c r="AL76" s="560"/>
      <c r="AM76" s="560"/>
      <c r="AN76" s="560"/>
      <c r="AO76" s="560"/>
      <c r="AP76" s="503"/>
      <c r="AQ76" s="492"/>
      <c r="AR76" s="501"/>
      <c r="AS76" s="503"/>
      <c r="AT76" s="558"/>
      <c r="AU76" s="558"/>
      <c r="AV76" s="558"/>
      <c r="AW76" s="558"/>
      <c r="AX76" s="558"/>
      <c r="AY76" s="558"/>
      <c r="AZ76" s="492"/>
      <c r="BA76" s="559"/>
      <c r="BB76" s="501"/>
      <c r="BC76" s="560"/>
      <c r="BD76" s="560"/>
      <c r="BE76" s="560"/>
      <c r="BF76" s="560"/>
      <c r="BG76" s="560"/>
      <c r="BH76" s="560"/>
      <c r="BI76" s="560"/>
      <c r="BJ76" s="560"/>
      <c r="BK76" s="560"/>
      <c r="BL76" s="560"/>
      <c r="BM76" s="560"/>
      <c r="BN76" s="503"/>
      <c r="BO76" s="492"/>
      <c r="BP76" s="501"/>
      <c r="BQ76" s="507"/>
      <c r="BR76" s="507"/>
      <c r="BS76" s="498"/>
      <c r="BT76" s="498"/>
      <c r="BU76" s="498"/>
      <c r="BV76" s="507"/>
      <c r="BW76" s="507"/>
    </row>
    <row r="77" spans="1:75" s="543" customFormat="1" ht="81.599999999999994" hidden="1" x14ac:dyDescent="0.3">
      <c r="A77" s="428">
        <f t="shared" si="5"/>
        <v>68</v>
      </c>
      <c r="B77" s="508" t="s">
        <v>2354</v>
      </c>
      <c r="C77" s="486" t="s">
        <v>2720</v>
      </c>
      <c r="D77" s="551" t="s">
        <v>2707</v>
      </c>
      <c r="E77" s="488" t="s">
        <v>2721</v>
      </c>
      <c r="F77" s="511"/>
      <c r="G77" s="477"/>
      <c r="H77" s="477" t="s">
        <v>364</v>
      </c>
      <c r="I77" s="477" t="s">
        <v>364</v>
      </c>
      <c r="J77" s="477" t="s">
        <v>364</v>
      </c>
      <c r="K77" s="477" t="s">
        <v>364</v>
      </c>
      <c r="L77" s="477" t="s">
        <v>364</v>
      </c>
      <c r="M77" s="478"/>
      <c r="N77" s="467">
        <v>10</v>
      </c>
      <c r="O77" s="561"/>
      <c r="P77" s="467">
        <v>3</v>
      </c>
      <c r="Q77" s="467">
        <v>2</v>
      </c>
      <c r="R77" s="428">
        <f t="shared" si="7"/>
        <v>50</v>
      </c>
      <c r="S77" s="428"/>
      <c r="T77" s="467" t="s">
        <v>2367</v>
      </c>
      <c r="U77" s="490" t="s">
        <v>2722</v>
      </c>
      <c r="V77" s="514"/>
      <c r="W77" s="514"/>
      <c r="X77" s="514">
        <v>10</v>
      </c>
      <c r="Y77" s="561"/>
      <c r="Z77" s="514">
        <v>1</v>
      </c>
      <c r="AA77" s="514">
        <v>1</v>
      </c>
      <c r="AB77" s="428">
        <f t="shared" si="8"/>
        <v>20</v>
      </c>
      <c r="AC77" s="510"/>
      <c r="AD77" s="467"/>
      <c r="AE77" s="515"/>
      <c r="AF77" s="515"/>
      <c r="AG77" s="515"/>
      <c r="AH77" s="515"/>
      <c r="AI77" s="515"/>
      <c r="AJ77" s="515"/>
      <c r="AK77" s="515"/>
      <c r="AL77" s="515"/>
      <c r="AM77" s="515"/>
      <c r="AN77" s="515"/>
      <c r="AO77" s="515"/>
      <c r="AP77" s="470"/>
      <c r="AQ77" s="428"/>
      <c r="AR77" s="467"/>
      <c r="AS77" s="470"/>
      <c r="AT77" s="514"/>
      <c r="AU77" s="514"/>
      <c r="AV77" s="514"/>
      <c r="AW77" s="514"/>
      <c r="AX77" s="514"/>
      <c r="AY77" s="514"/>
      <c r="AZ77" s="428">
        <f t="shared" ref="AZ77:AZ140" si="9">AV77*(AW77+AX77+AY77)</f>
        <v>0</v>
      </c>
      <c r="BA77" s="510"/>
      <c r="BB77" s="467"/>
      <c r="BC77" s="515"/>
      <c r="BD77" s="515"/>
      <c r="BE77" s="515"/>
      <c r="BF77" s="515"/>
      <c r="BG77" s="515"/>
      <c r="BH77" s="515"/>
      <c r="BI77" s="515"/>
      <c r="BJ77" s="515"/>
      <c r="BK77" s="515"/>
      <c r="BL77" s="515"/>
      <c r="BM77" s="515"/>
      <c r="BN77" s="470"/>
      <c r="BO77" s="428"/>
      <c r="BP77" s="467"/>
      <c r="BQ77" s="484"/>
      <c r="BR77" s="484"/>
      <c r="BS77" s="477"/>
      <c r="BT77" s="477"/>
      <c r="BU77" s="477"/>
      <c r="BV77" s="484"/>
      <c r="BW77" s="484"/>
    </row>
    <row r="78" spans="1:75" s="543" customFormat="1" ht="30.6" hidden="1" x14ac:dyDescent="0.3">
      <c r="A78" s="492">
        <f t="shared" si="5"/>
        <v>69</v>
      </c>
      <c r="B78" s="554" t="s">
        <v>2354</v>
      </c>
      <c r="C78" s="494" t="s">
        <v>2464</v>
      </c>
      <c r="D78" s="555" t="s">
        <v>2715</v>
      </c>
      <c r="E78" s="496" t="s">
        <v>2723</v>
      </c>
      <c r="F78" s="556"/>
      <c r="G78" s="498"/>
      <c r="H78" s="498" t="s">
        <v>364</v>
      </c>
      <c r="I78" s="498" t="s">
        <v>364</v>
      </c>
      <c r="J78" s="498" t="s">
        <v>364</v>
      </c>
      <c r="K78" s="498" t="s">
        <v>364</v>
      </c>
      <c r="L78" s="498" t="s">
        <v>364</v>
      </c>
      <c r="M78" s="478"/>
      <c r="N78" s="501">
        <v>10</v>
      </c>
      <c r="O78" s="557"/>
      <c r="P78" s="501">
        <v>3</v>
      </c>
      <c r="Q78" s="501">
        <v>2</v>
      </c>
      <c r="R78" s="492">
        <f t="shared" si="7"/>
        <v>50</v>
      </c>
      <c r="S78" s="492"/>
      <c r="T78" s="501" t="s">
        <v>2367</v>
      </c>
      <c r="U78" s="502" t="s">
        <v>848</v>
      </c>
      <c r="V78" s="558"/>
      <c r="W78" s="558"/>
      <c r="X78" s="558">
        <v>10</v>
      </c>
      <c r="Y78" s="557"/>
      <c r="Z78" s="558">
        <v>1</v>
      </c>
      <c r="AA78" s="558">
        <v>1</v>
      </c>
      <c r="AB78" s="492">
        <f t="shared" si="8"/>
        <v>20</v>
      </c>
      <c r="AC78" s="559"/>
      <c r="AD78" s="501"/>
      <c r="AE78" s="560"/>
      <c r="AF78" s="560"/>
      <c r="AG78" s="560"/>
      <c r="AH78" s="560"/>
      <c r="AI78" s="560"/>
      <c r="AJ78" s="560"/>
      <c r="AK78" s="560"/>
      <c r="AL78" s="560"/>
      <c r="AM78" s="560"/>
      <c r="AN78" s="560"/>
      <c r="AO78" s="560"/>
      <c r="AP78" s="503"/>
      <c r="AQ78" s="492"/>
      <c r="AR78" s="501"/>
      <c r="AS78" s="503"/>
      <c r="AT78" s="558"/>
      <c r="AU78" s="558"/>
      <c r="AV78" s="558"/>
      <c r="AW78" s="558"/>
      <c r="AX78" s="558"/>
      <c r="AY78" s="558"/>
      <c r="AZ78" s="492">
        <f t="shared" si="9"/>
        <v>0</v>
      </c>
      <c r="BA78" s="559"/>
      <c r="BB78" s="501"/>
      <c r="BC78" s="560"/>
      <c r="BD78" s="560"/>
      <c r="BE78" s="560"/>
      <c r="BF78" s="560"/>
      <c r="BG78" s="560"/>
      <c r="BH78" s="560"/>
      <c r="BI78" s="560"/>
      <c r="BJ78" s="560"/>
      <c r="BK78" s="560"/>
      <c r="BL78" s="560"/>
      <c r="BM78" s="560"/>
      <c r="BN78" s="503"/>
      <c r="BO78" s="492"/>
      <c r="BP78" s="501"/>
      <c r="BQ78" s="507"/>
      <c r="BR78" s="507"/>
      <c r="BS78" s="498"/>
      <c r="BT78" s="498"/>
      <c r="BU78" s="498"/>
      <c r="BV78" s="507"/>
      <c r="BW78" s="507"/>
    </row>
    <row r="79" spans="1:75" s="543" customFormat="1" ht="30.6" hidden="1" x14ac:dyDescent="0.3">
      <c r="A79" s="492">
        <f t="shared" si="5"/>
        <v>70</v>
      </c>
      <c r="B79" s="554" t="s">
        <v>2354</v>
      </c>
      <c r="C79" s="494" t="s">
        <v>2464</v>
      </c>
      <c r="D79" s="555" t="s">
        <v>2715</v>
      </c>
      <c r="E79" s="496" t="s">
        <v>2724</v>
      </c>
      <c r="F79" s="556"/>
      <c r="G79" s="498"/>
      <c r="H79" s="498" t="s">
        <v>364</v>
      </c>
      <c r="I79" s="498" t="s">
        <v>364</v>
      </c>
      <c r="J79" s="498" t="s">
        <v>364</v>
      </c>
      <c r="K79" s="498" t="s">
        <v>364</v>
      </c>
      <c r="L79" s="498" t="s">
        <v>364</v>
      </c>
      <c r="M79" s="478"/>
      <c r="N79" s="501">
        <v>10</v>
      </c>
      <c r="O79" s="557"/>
      <c r="P79" s="501">
        <v>3</v>
      </c>
      <c r="Q79" s="501">
        <v>2</v>
      </c>
      <c r="R79" s="492">
        <f t="shared" si="7"/>
        <v>50</v>
      </c>
      <c r="S79" s="492"/>
      <c r="T79" s="501" t="s">
        <v>2367</v>
      </c>
      <c r="U79" s="502" t="s">
        <v>468</v>
      </c>
      <c r="V79" s="558"/>
      <c r="W79" s="558"/>
      <c r="X79" s="558">
        <v>10</v>
      </c>
      <c r="Y79" s="557"/>
      <c r="Z79" s="558">
        <v>1</v>
      </c>
      <c r="AA79" s="558">
        <v>1</v>
      </c>
      <c r="AB79" s="492">
        <f t="shared" si="8"/>
        <v>20</v>
      </c>
      <c r="AC79" s="559"/>
      <c r="AD79" s="501"/>
      <c r="AE79" s="560"/>
      <c r="AF79" s="560"/>
      <c r="AG79" s="560"/>
      <c r="AH79" s="560"/>
      <c r="AI79" s="560"/>
      <c r="AJ79" s="560"/>
      <c r="AK79" s="560"/>
      <c r="AL79" s="560"/>
      <c r="AM79" s="560"/>
      <c r="AN79" s="560"/>
      <c r="AO79" s="560"/>
      <c r="AP79" s="503"/>
      <c r="AQ79" s="492"/>
      <c r="AR79" s="501"/>
      <c r="AS79" s="503"/>
      <c r="AT79" s="558"/>
      <c r="AU79" s="558"/>
      <c r="AV79" s="558"/>
      <c r="AW79" s="558"/>
      <c r="AX79" s="558"/>
      <c r="AY79" s="558"/>
      <c r="AZ79" s="492">
        <f t="shared" si="9"/>
        <v>0</v>
      </c>
      <c r="BA79" s="559"/>
      <c r="BB79" s="501"/>
      <c r="BC79" s="560"/>
      <c r="BD79" s="560"/>
      <c r="BE79" s="560"/>
      <c r="BF79" s="560"/>
      <c r="BG79" s="560"/>
      <c r="BH79" s="560"/>
      <c r="BI79" s="560"/>
      <c r="BJ79" s="560"/>
      <c r="BK79" s="560"/>
      <c r="BL79" s="560"/>
      <c r="BM79" s="560"/>
      <c r="BN79" s="503"/>
      <c r="BO79" s="492"/>
      <c r="BP79" s="501"/>
      <c r="BQ79" s="507"/>
      <c r="BR79" s="507"/>
      <c r="BS79" s="498"/>
      <c r="BT79" s="498"/>
      <c r="BU79" s="498"/>
      <c r="BV79" s="507"/>
      <c r="BW79" s="507"/>
    </row>
    <row r="80" spans="1:75" s="542" customFormat="1" ht="30.6" hidden="1" x14ac:dyDescent="0.3">
      <c r="A80" s="492">
        <f t="shared" si="5"/>
        <v>71</v>
      </c>
      <c r="B80" s="554" t="s">
        <v>2354</v>
      </c>
      <c r="C80" s="494" t="s">
        <v>2464</v>
      </c>
      <c r="D80" s="555" t="s">
        <v>2715</v>
      </c>
      <c r="E80" s="496" t="s">
        <v>2725</v>
      </c>
      <c r="F80" s="556"/>
      <c r="G80" s="498"/>
      <c r="H80" s="498" t="s">
        <v>364</v>
      </c>
      <c r="I80" s="498" t="s">
        <v>364</v>
      </c>
      <c r="J80" s="498" t="s">
        <v>364</v>
      </c>
      <c r="K80" s="498" t="s">
        <v>364</v>
      </c>
      <c r="L80" s="498" t="s">
        <v>364</v>
      </c>
      <c r="M80" s="478"/>
      <c r="N80" s="501">
        <v>10</v>
      </c>
      <c r="O80" s="557"/>
      <c r="P80" s="501">
        <v>1</v>
      </c>
      <c r="Q80" s="501">
        <v>2</v>
      </c>
      <c r="R80" s="492">
        <f t="shared" si="7"/>
        <v>30</v>
      </c>
      <c r="S80" s="492"/>
      <c r="T80" s="501" t="s">
        <v>2367</v>
      </c>
      <c r="U80" s="502" t="s">
        <v>469</v>
      </c>
      <c r="V80" s="558"/>
      <c r="W80" s="558"/>
      <c r="X80" s="558">
        <v>10</v>
      </c>
      <c r="Y80" s="557"/>
      <c r="Z80" s="558">
        <v>1</v>
      </c>
      <c r="AA80" s="558">
        <v>1</v>
      </c>
      <c r="AB80" s="492">
        <f t="shared" si="8"/>
        <v>20</v>
      </c>
      <c r="AC80" s="559"/>
      <c r="AD80" s="501"/>
      <c r="AE80" s="560"/>
      <c r="AF80" s="560"/>
      <c r="AG80" s="560"/>
      <c r="AH80" s="560"/>
      <c r="AI80" s="560"/>
      <c r="AJ80" s="560"/>
      <c r="AK80" s="560"/>
      <c r="AL80" s="560"/>
      <c r="AM80" s="560"/>
      <c r="AN80" s="560"/>
      <c r="AO80" s="560"/>
      <c r="AP80" s="503"/>
      <c r="AQ80" s="492"/>
      <c r="AR80" s="501"/>
      <c r="AS80" s="503"/>
      <c r="AT80" s="558"/>
      <c r="AU80" s="558"/>
      <c r="AV80" s="558"/>
      <c r="AW80" s="558"/>
      <c r="AX80" s="558"/>
      <c r="AY80" s="558"/>
      <c r="AZ80" s="492">
        <f t="shared" si="9"/>
        <v>0</v>
      </c>
      <c r="BA80" s="559"/>
      <c r="BB80" s="501"/>
      <c r="BC80" s="560"/>
      <c r="BD80" s="560"/>
      <c r="BE80" s="560"/>
      <c r="BF80" s="560"/>
      <c r="BG80" s="560"/>
      <c r="BH80" s="560"/>
      <c r="BI80" s="560"/>
      <c r="BJ80" s="560"/>
      <c r="BK80" s="560"/>
      <c r="BL80" s="560"/>
      <c r="BM80" s="560"/>
      <c r="BN80" s="503"/>
      <c r="BO80" s="492"/>
      <c r="BP80" s="501"/>
      <c r="BQ80" s="507"/>
      <c r="BR80" s="507"/>
      <c r="BS80" s="498"/>
      <c r="BT80" s="498"/>
      <c r="BU80" s="498"/>
      <c r="BV80" s="507"/>
      <c r="BW80" s="507"/>
    </row>
    <row r="81" spans="1:75" s="542" customFormat="1" ht="30.6" hidden="1" x14ac:dyDescent="0.3">
      <c r="A81" s="492">
        <f t="shared" si="5"/>
        <v>72</v>
      </c>
      <c r="B81" s="554" t="s">
        <v>2354</v>
      </c>
      <c r="C81" s="494" t="s">
        <v>2464</v>
      </c>
      <c r="D81" s="555" t="s">
        <v>2715</v>
      </c>
      <c r="E81" s="496" t="s">
        <v>2726</v>
      </c>
      <c r="F81" s="556"/>
      <c r="G81" s="498"/>
      <c r="H81" s="498" t="s">
        <v>364</v>
      </c>
      <c r="I81" s="498" t="s">
        <v>364</v>
      </c>
      <c r="J81" s="498" t="s">
        <v>364</v>
      </c>
      <c r="K81" s="498" t="s">
        <v>364</v>
      </c>
      <c r="L81" s="498" t="s">
        <v>364</v>
      </c>
      <c r="M81" s="478"/>
      <c r="N81" s="501">
        <v>10</v>
      </c>
      <c r="O81" s="557"/>
      <c r="P81" s="501">
        <v>1</v>
      </c>
      <c r="Q81" s="501">
        <v>2</v>
      </c>
      <c r="R81" s="492">
        <f t="shared" si="7"/>
        <v>30</v>
      </c>
      <c r="S81" s="492"/>
      <c r="T81" s="501" t="s">
        <v>2367</v>
      </c>
      <c r="U81" s="502" t="s">
        <v>849</v>
      </c>
      <c r="V81" s="558"/>
      <c r="W81" s="558"/>
      <c r="X81" s="558">
        <v>10</v>
      </c>
      <c r="Y81" s="557"/>
      <c r="Z81" s="558">
        <v>1</v>
      </c>
      <c r="AA81" s="558">
        <v>1</v>
      </c>
      <c r="AB81" s="492">
        <f t="shared" si="8"/>
        <v>20</v>
      </c>
      <c r="AC81" s="559"/>
      <c r="AD81" s="501"/>
      <c r="AE81" s="560"/>
      <c r="AF81" s="560"/>
      <c r="AG81" s="560"/>
      <c r="AH81" s="560"/>
      <c r="AI81" s="560"/>
      <c r="AJ81" s="560"/>
      <c r="AK81" s="560"/>
      <c r="AL81" s="560"/>
      <c r="AM81" s="560"/>
      <c r="AN81" s="560"/>
      <c r="AO81" s="560"/>
      <c r="AP81" s="503"/>
      <c r="AQ81" s="492"/>
      <c r="AR81" s="501"/>
      <c r="AS81" s="503"/>
      <c r="AT81" s="558"/>
      <c r="AU81" s="558"/>
      <c r="AV81" s="558"/>
      <c r="AW81" s="558"/>
      <c r="AX81" s="558"/>
      <c r="AY81" s="558"/>
      <c r="AZ81" s="492">
        <f t="shared" si="9"/>
        <v>0</v>
      </c>
      <c r="BA81" s="559"/>
      <c r="BB81" s="501"/>
      <c r="BC81" s="560"/>
      <c r="BD81" s="560"/>
      <c r="BE81" s="560"/>
      <c r="BF81" s="560"/>
      <c r="BG81" s="560"/>
      <c r="BH81" s="560"/>
      <c r="BI81" s="560"/>
      <c r="BJ81" s="560"/>
      <c r="BK81" s="560"/>
      <c r="BL81" s="560"/>
      <c r="BM81" s="560"/>
      <c r="BN81" s="503"/>
      <c r="BO81" s="492"/>
      <c r="BP81" s="501"/>
      <c r="BQ81" s="507"/>
      <c r="BR81" s="507"/>
      <c r="BS81" s="498"/>
      <c r="BT81" s="498"/>
      <c r="BU81" s="498"/>
      <c r="BV81" s="507"/>
      <c r="BW81" s="507"/>
    </row>
    <row r="82" spans="1:75" s="543" customFormat="1" ht="50.25" hidden="1" customHeight="1" x14ac:dyDescent="0.3">
      <c r="A82" s="428">
        <f t="shared" si="5"/>
        <v>73</v>
      </c>
      <c r="B82" s="508" t="s">
        <v>2354</v>
      </c>
      <c r="C82" s="486" t="s">
        <v>2727</v>
      </c>
      <c r="D82" s="551" t="s">
        <v>2707</v>
      </c>
      <c r="E82" s="488" t="s">
        <v>2728</v>
      </c>
      <c r="F82" s="511"/>
      <c r="G82" s="477"/>
      <c r="H82" s="477" t="s">
        <v>364</v>
      </c>
      <c r="I82" s="477" t="s">
        <v>364</v>
      </c>
      <c r="J82" s="477" t="s">
        <v>364</v>
      </c>
      <c r="K82" s="477" t="s">
        <v>364</v>
      </c>
      <c r="L82" s="477" t="s">
        <v>364</v>
      </c>
      <c r="M82" s="478"/>
      <c r="N82" s="467">
        <v>10</v>
      </c>
      <c r="O82" s="561"/>
      <c r="P82" s="467">
        <v>3</v>
      </c>
      <c r="Q82" s="467">
        <v>2</v>
      </c>
      <c r="R82" s="428">
        <f t="shared" si="7"/>
        <v>50</v>
      </c>
      <c r="S82" s="428"/>
      <c r="T82" s="467" t="s">
        <v>2367</v>
      </c>
      <c r="U82" s="490" t="s">
        <v>2729</v>
      </c>
      <c r="V82" s="514"/>
      <c r="W82" s="514"/>
      <c r="X82" s="514">
        <v>10</v>
      </c>
      <c r="Y82" s="561"/>
      <c r="Z82" s="514">
        <v>1</v>
      </c>
      <c r="AA82" s="514">
        <v>1</v>
      </c>
      <c r="AB82" s="428">
        <f t="shared" si="8"/>
        <v>20</v>
      </c>
      <c r="AC82" s="510"/>
      <c r="AD82" s="467"/>
      <c r="AE82" s="515"/>
      <c r="AF82" s="515"/>
      <c r="AG82" s="515"/>
      <c r="AH82" s="515"/>
      <c r="AI82" s="515"/>
      <c r="AJ82" s="515"/>
      <c r="AK82" s="515"/>
      <c r="AL82" s="515"/>
      <c r="AM82" s="515"/>
      <c r="AN82" s="515"/>
      <c r="AO82" s="515"/>
      <c r="AP82" s="470"/>
      <c r="AQ82" s="428"/>
      <c r="AR82" s="467"/>
      <c r="AS82" s="470"/>
      <c r="AT82" s="514"/>
      <c r="AU82" s="514"/>
      <c r="AV82" s="514"/>
      <c r="AW82" s="514"/>
      <c r="AX82" s="514"/>
      <c r="AY82" s="514"/>
      <c r="AZ82" s="428">
        <f t="shared" si="9"/>
        <v>0</v>
      </c>
      <c r="BA82" s="510"/>
      <c r="BB82" s="467"/>
      <c r="BC82" s="515"/>
      <c r="BD82" s="515"/>
      <c r="BE82" s="515"/>
      <c r="BF82" s="515"/>
      <c r="BG82" s="515"/>
      <c r="BH82" s="515"/>
      <c r="BI82" s="515"/>
      <c r="BJ82" s="515"/>
      <c r="BK82" s="515"/>
      <c r="BL82" s="515"/>
      <c r="BM82" s="515"/>
      <c r="BN82" s="470"/>
      <c r="BO82" s="428"/>
      <c r="BP82" s="467"/>
      <c r="BQ82" s="484"/>
      <c r="BR82" s="484"/>
      <c r="BS82" s="477"/>
      <c r="BT82" s="477"/>
      <c r="BU82" s="477"/>
      <c r="BV82" s="484"/>
      <c r="BW82" s="484"/>
    </row>
    <row r="83" spans="1:75" s="543" customFormat="1" ht="87" hidden="1" customHeight="1" x14ac:dyDescent="0.3">
      <c r="A83" s="428">
        <f t="shared" si="5"/>
        <v>74</v>
      </c>
      <c r="B83" s="508" t="s">
        <v>2354</v>
      </c>
      <c r="C83" s="486" t="s">
        <v>2730</v>
      </c>
      <c r="D83" s="551" t="s">
        <v>2707</v>
      </c>
      <c r="E83" s="488" t="s">
        <v>2731</v>
      </c>
      <c r="F83" s="511"/>
      <c r="G83" s="477"/>
      <c r="H83" s="477"/>
      <c r="I83" s="477" t="s">
        <v>364</v>
      </c>
      <c r="J83" s="477" t="s">
        <v>364</v>
      </c>
      <c r="K83" s="477" t="s">
        <v>364</v>
      </c>
      <c r="L83" s="477" t="s">
        <v>364</v>
      </c>
      <c r="M83" s="478"/>
      <c r="N83" s="467">
        <v>10</v>
      </c>
      <c r="O83" s="561"/>
      <c r="P83" s="467">
        <v>3</v>
      </c>
      <c r="Q83" s="467">
        <v>2</v>
      </c>
      <c r="R83" s="428">
        <f t="shared" si="7"/>
        <v>50</v>
      </c>
      <c r="S83" s="428"/>
      <c r="T83" s="467" t="s">
        <v>2367</v>
      </c>
      <c r="U83" s="490" t="s">
        <v>2732</v>
      </c>
      <c r="V83" s="514"/>
      <c r="W83" s="514"/>
      <c r="X83" s="514">
        <v>10</v>
      </c>
      <c r="Y83" s="561"/>
      <c r="Z83" s="514">
        <v>1</v>
      </c>
      <c r="AA83" s="514">
        <v>1</v>
      </c>
      <c r="AB83" s="428">
        <f t="shared" si="8"/>
        <v>20</v>
      </c>
      <c r="AC83" s="510"/>
      <c r="AD83" s="467"/>
      <c r="AE83" s="515"/>
      <c r="AF83" s="515"/>
      <c r="AG83" s="515"/>
      <c r="AH83" s="515"/>
      <c r="AI83" s="515"/>
      <c r="AJ83" s="515"/>
      <c r="AK83" s="515"/>
      <c r="AL83" s="515"/>
      <c r="AM83" s="515"/>
      <c r="AN83" s="515"/>
      <c r="AO83" s="515"/>
      <c r="AP83" s="470"/>
      <c r="AQ83" s="428"/>
      <c r="AR83" s="467"/>
      <c r="AS83" s="470"/>
      <c r="AT83" s="514"/>
      <c r="AU83" s="514"/>
      <c r="AV83" s="514"/>
      <c r="AW83" s="514"/>
      <c r="AX83" s="514"/>
      <c r="AY83" s="514"/>
      <c r="AZ83" s="428">
        <f t="shared" si="9"/>
        <v>0</v>
      </c>
      <c r="BA83" s="510"/>
      <c r="BB83" s="467"/>
      <c r="BC83" s="515"/>
      <c r="BD83" s="515"/>
      <c r="BE83" s="515"/>
      <c r="BF83" s="515"/>
      <c r="BG83" s="515"/>
      <c r="BH83" s="515"/>
      <c r="BI83" s="515"/>
      <c r="BJ83" s="515"/>
      <c r="BK83" s="515"/>
      <c r="BL83" s="515"/>
      <c r="BM83" s="515"/>
      <c r="BN83" s="470"/>
      <c r="BO83" s="428"/>
      <c r="BP83" s="467"/>
      <c r="BQ83" s="484"/>
      <c r="BR83" s="484"/>
      <c r="BS83" s="477"/>
      <c r="BT83" s="477"/>
      <c r="BU83" s="477"/>
      <c r="BV83" s="484"/>
      <c r="BW83" s="484"/>
    </row>
    <row r="84" spans="1:75" s="543" customFormat="1" ht="51" hidden="1" x14ac:dyDescent="0.3">
      <c r="A84" s="492">
        <f t="shared" si="5"/>
        <v>75</v>
      </c>
      <c r="B84" s="554" t="s">
        <v>2354</v>
      </c>
      <c r="C84" s="494" t="s">
        <v>2464</v>
      </c>
      <c r="D84" s="555" t="s">
        <v>2715</v>
      </c>
      <c r="E84" s="496" t="s">
        <v>2733</v>
      </c>
      <c r="F84" s="556"/>
      <c r="G84" s="498"/>
      <c r="H84" s="498"/>
      <c r="I84" s="498" t="s">
        <v>364</v>
      </c>
      <c r="J84" s="498" t="s">
        <v>364</v>
      </c>
      <c r="K84" s="498" t="s">
        <v>364</v>
      </c>
      <c r="L84" s="498" t="s">
        <v>364</v>
      </c>
      <c r="M84" s="478"/>
      <c r="N84" s="501">
        <v>10</v>
      </c>
      <c r="O84" s="557"/>
      <c r="P84" s="501">
        <v>1</v>
      </c>
      <c r="Q84" s="501">
        <v>1</v>
      </c>
      <c r="R84" s="492">
        <f t="shared" si="7"/>
        <v>20</v>
      </c>
      <c r="S84" s="492"/>
      <c r="T84" s="501" t="s">
        <v>2367</v>
      </c>
      <c r="U84" s="502" t="s">
        <v>2734</v>
      </c>
      <c r="V84" s="558"/>
      <c r="W84" s="558"/>
      <c r="X84" s="558">
        <v>10</v>
      </c>
      <c r="Y84" s="557"/>
      <c r="Z84" s="558">
        <v>1</v>
      </c>
      <c r="AA84" s="558">
        <v>1</v>
      </c>
      <c r="AB84" s="492">
        <f t="shared" si="8"/>
        <v>20</v>
      </c>
      <c r="AC84" s="559"/>
      <c r="AD84" s="501"/>
      <c r="AE84" s="560"/>
      <c r="AF84" s="560"/>
      <c r="AG84" s="560"/>
      <c r="AH84" s="560"/>
      <c r="AI84" s="560"/>
      <c r="AJ84" s="560"/>
      <c r="AK84" s="560"/>
      <c r="AL84" s="560"/>
      <c r="AM84" s="560"/>
      <c r="AN84" s="560"/>
      <c r="AO84" s="560"/>
      <c r="AP84" s="503"/>
      <c r="AQ84" s="492"/>
      <c r="AR84" s="501"/>
      <c r="AS84" s="503"/>
      <c r="AT84" s="558"/>
      <c r="AU84" s="558"/>
      <c r="AV84" s="558"/>
      <c r="AW84" s="558"/>
      <c r="AX84" s="558"/>
      <c r="AY84" s="558"/>
      <c r="AZ84" s="492">
        <f t="shared" si="9"/>
        <v>0</v>
      </c>
      <c r="BA84" s="559"/>
      <c r="BB84" s="501"/>
      <c r="BC84" s="560"/>
      <c r="BD84" s="560"/>
      <c r="BE84" s="560"/>
      <c r="BF84" s="560"/>
      <c r="BG84" s="560"/>
      <c r="BH84" s="560"/>
      <c r="BI84" s="560"/>
      <c r="BJ84" s="560"/>
      <c r="BK84" s="560"/>
      <c r="BL84" s="560"/>
      <c r="BM84" s="560"/>
      <c r="BN84" s="503"/>
      <c r="BO84" s="492"/>
      <c r="BP84" s="501"/>
      <c r="BQ84" s="507"/>
      <c r="BR84" s="507"/>
      <c r="BS84" s="498"/>
      <c r="BT84" s="498"/>
      <c r="BU84" s="498"/>
      <c r="BV84" s="507"/>
      <c r="BW84" s="507"/>
    </row>
    <row r="85" spans="1:75" s="472" customFormat="1" ht="51" hidden="1" x14ac:dyDescent="0.3">
      <c r="A85" s="428">
        <f t="shared" si="5"/>
        <v>76</v>
      </c>
      <c r="B85" s="508" t="s">
        <v>2354</v>
      </c>
      <c r="C85" s="486" t="s">
        <v>2469</v>
      </c>
      <c r="D85" s="551" t="s">
        <v>2707</v>
      </c>
      <c r="E85" s="488" t="s">
        <v>2735</v>
      </c>
      <c r="F85" s="511"/>
      <c r="G85" s="477"/>
      <c r="H85" s="477"/>
      <c r="I85" s="477" t="s">
        <v>364</v>
      </c>
      <c r="J85" s="477" t="s">
        <v>364</v>
      </c>
      <c r="K85" s="477" t="s">
        <v>364</v>
      </c>
      <c r="L85" s="477" t="s">
        <v>364</v>
      </c>
      <c r="M85" s="478"/>
      <c r="N85" s="467">
        <v>8</v>
      </c>
      <c r="O85" s="561"/>
      <c r="P85" s="467">
        <v>3</v>
      </c>
      <c r="Q85" s="467">
        <v>3</v>
      </c>
      <c r="R85" s="428">
        <f t="shared" si="7"/>
        <v>48</v>
      </c>
      <c r="S85" s="428"/>
      <c r="T85" s="467" t="s">
        <v>2367</v>
      </c>
      <c r="U85" s="490" t="s">
        <v>2736</v>
      </c>
      <c r="V85" s="514"/>
      <c r="W85" s="514"/>
      <c r="X85" s="514">
        <v>10</v>
      </c>
      <c r="Y85" s="561"/>
      <c r="Z85" s="514">
        <v>1</v>
      </c>
      <c r="AA85" s="514">
        <v>1</v>
      </c>
      <c r="AB85" s="428">
        <f t="shared" si="8"/>
        <v>20</v>
      </c>
      <c r="AC85" s="510"/>
      <c r="AD85" s="467"/>
      <c r="AE85" s="515"/>
      <c r="AF85" s="515"/>
      <c r="AG85" s="515"/>
      <c r="AH85" s="515"/>
      <c r="AI85" s="515"/>
      <c r="AJ85" s="515"/>
      <c r="AK85" s="515"/>
      <c r="AL85" s="515"/>
      <c r="AM85" s="515"/>
      <c r="AN85" s="515"/>
      <c r="AO85" s="515"/>
      <c r="AP85" s="470"/>
      <c r="AQ85" s="428"/>
      <c r="AR85" s="467"/>
      <c r="AS85" s="470"/>
      <c r="AT85" s="514"/>
      <c r="AU85" s="514"/>
      <c r="AV85" s="514"/>
      <c r="AW85" s="514"/>
      <c r="AX85" s="514"/>
      <c r="AY85" s="514"/>
      <c r="AZ85" s="428">
        <f t="shared" si="9"/>
        <v>0</v>
      </c>
      <c r="BA85" s="510"/>
      <c r="BB85" s="467"/>
      <c r="BC85" s="515"/>
      <c r="BD85" s="515"/>
      <c r="BE85" s="515"/>
      <c r="BF85" s="515"/>
      <c r="BG85" s="515"/>
      <c r="BH85" s="515"/>
      <c r="BI85" s="515"/>
      <c r="BJ85" s="515"/>
      <c r="BK85" s="515"/>
      <c r="BL85" s="515"/>
      <c r="BM85" s="515"/>
      <c r="BN85" s="470"/>
      <c r="BO85" s="428"/>
      <c r="BP85" s="467"/>
      <c r="BQ85" s="484"/>
      <c r="BR85" s="484"/>
      <c r="BS85" s="477"/>
      <c r="BT85" s="477"/>
      <c r="BU85" s="477"/>
      <c r="BV85" s="484"/>
      <c r="BW85" s="484"/>
    </row>
    <row r="86" spans="1:75" s="472" customFormat="1" ht="49.5" hidden="1" customHeight="1" x14ac:dyDescent="0.3">
      <c r="A86" s="428">
        <f t="shared" si="5"/>
        <v>77</v>
      </c>
      <c r="B86" s="508" t="s">
        <v>2737</v>
      </c>
      <c r="C86" s="510" t="s">
        <v>2738</v>
      </c>
      <c r="D86" s="528" t="s">
        <v>2739</v>
      </c>
      <c r="E86" s="486" t="s">
        <v>2740</v>
      </c>
      <c r="F86" s="511"/>
      <c r="G86" s="477"/>
      <c r="H86" s="477" t="s">
        <v>364</v>
      </c>
      <c r="I86" s="477" t="s">
        <v>364</v>
      </c>
      <c r="J86" s="477" t="s">
        <v>364</v>
      </c>
      <c r="K86" s="477" t="s">
        <v>364</v>
      </c>
      <c r="L86" s="477"/>
      <c r="M86" s="478"/>
      <c r="N86" s="467">
        <v>6</v>
      </c>
      <c r="O86" s="467">
        <v>2</v>
      </c>
      <c r="P86" s="467">
        <v>3</v>
      </c>
      <c r="Q86" s="467">
        <v>1</v>
      </c>
      <c r="R86" s="428">
        <f t="shared" si="7"/>
        <v>36</v>
      </c>
      <c r="S86" s="428"/>
      <c r="T86" s="464" t="s">
        <v>2446</v>
      </c>
      <c r="U86" s="486" t="s">
        <v>2741</v>
      </c>
      <c r="V86" s="514"/>
      <c r="W86" s="514"/>
      <c r="X86" s="514">
        <v>6</v>
      </c>
      <c r="Y86" s="514">
        <v>1</v>
      </c>
      <c r="Z86" s="514">
        <v>1</v>
      </c>
      <c r="AA86" s="514">
        <v>1</v>
      </c>
      <c r="AB86" s="467">
        <f t="shared" si="8"/>
        <v>18</v>
      </c>
      <c r="AC86" s="514"/>
      <c r="AD86" s="481" t="s">
        <v>2478</v>
      </c>
      <c r="AE86" s="428"/>
      <c r="AF86" s="428"/>
      <c r="AG86" s="428"/>
      <c r="AH86" s="428"/>
      <c r="AI86" s="428"/>
      <c r="AJ86" s="428"/>
      <c r="AK86" s="428"/>
      <c r="AL86" s="428"/>
      <c r="AM86" s="428"/>
      <c r="AN86" s="428"/>
      <c r="AO86" s="428"/>
      <c r="AP86" s="467"/>
      <c r="AQ86" s="428"/>
      <c r="AR86" s="467"/>
      <c r="AS86" s="470"/>
      <c r="AT86" s="514"/>
      <c r="AU86" s="514"/>
      <c r="AV86" s="467"/>
      <c r="AW86" s="467"/>
      <c r="AX86" s="467"/>
      <c r="AY86" s="467"/>
      <c r="AZ86" s="428">
        <f t="shared" si="9"/>
        <v>0</v>
      </c>
      <c r="BA86" s="514"/>
      <c r="BB86" s="481"/>
      <c r="BC86" s="428"/>
      <c r="BD86" s="428"/>
      <c r="BE86" s="428"/>
      <c r="BF86" s="428"/>
      <c r="BG86" s="428"/>
      <c r="BH86" s="428"/>
      <c r="BI86" s="428"/>
      <c r="BJ86" s="428"/>
      <c r="BK86" s="428"/>
      <c r="BL86" s="428"/>
      <c r="BM86" s="428"/>
      <c r="BN86" s="467"/>
      <c r="BO86" s="428"/>
      <c r="BP86" s="467"/>
      <c r="BQ86" s="484"/>
      <c r="BR86" s="484"/>
      <c r="BS86" s="477"/>
      <c r="BT86" s="477"/>
      <c r="BU86" s="477"/>
      <c r="BV86" s="485"/>
      <c r="BW86" s="484"/>
    </row>
    <row r="87" spans="1:75" s="543" customFormat="1" ht="81" hidden="1" customHeight="1" x14ac:dyDescent="0.3">
      <c r="A87" s="428">
        <f t="shared" si="5"/>
        <v>78</v>
      </c>
      <c r="B87" s="508" t="s">
        <v>2737</v>
      </c>
      <c r="C87" s="486" t="s">
        <v>2742</v>
      </c>
      <c r="D87" s="528" t="s">
        <v>2739</v>
      </c>
      <c r="E87" s="486" t="s">
        <v>2743</v>
      </c>
      <c r="F87" s="511" t="s">
        <v>364</v>
      </c>
      <c r="G87" s="477"/>
      <c r="H87" s="477" t="s">
        <v>364</v>
      </c>
      <c r="I87" s="477" t="s">
        <v>364</v>
      </c>
      <c r="J87" s="477" t="s">
        <v>364</v>
      </c>
      <c r="K87" s="477" t="s">
        <v>364</v>
      </c>
      <c r="L87" s="477" t="s">
        <v>364</v>
      </c>
      <c r="M87" s="478"/>
      <c r="N87" s="467">
        <v>3</v>
      </c>
      <c r="O87" s="467">
        <v>1</v>
      </c>
      <c r="P87" s="467">
        <v>3</v>
      </c>
      <c r="Q87" s="467">
        <v>1</v>
      </c>
      <c r="R87" s="428">
        <f t="shared" si="7"/>
        <v>15</v>
      </c>
      <c r="S87" s="428"/>
      <c r="T87" s="467" t="s">
        <v>2507</v>
      </c>
      <c r="U87" s="470" t="s">
        <v>2744</v>
      </c>
      <c r="V87" s="514"/>
      <c r="W87" s="514"/>
      <c r="X87" s="514">
        <v>1</v>
      </c>
      <c r="Y87" s="514">
        <v>1</v>
      </c>
      <c r="Z87" s="514">
        <v>1</v>
      </c>
      <c r="AA87" s="514">
        <v>1</v>
      </c>
      <c r="AB87" s="428">
        <f t="shared" si="8"/>
        <v>3</v>
      </c>
      <c r="AC87" s="510" t="s">
        <v>2699</v>
      </c>
      <c r="AD87" s="467"/>
      <c r="AE87" s="515"/>
      <c r="AF87" s="515"/>
      <c r="AG87" s="515"/>
      <c r="AH87" s="515"/>
      <c r="AI87" s="515"/>
      <c r="AJ87" s="515"/>
      <c r="AK87" s="515"/>
      <c r="AL87" s="515"/>
      <c r="AM87" s="515"/>
      <c r="AN87" s="515"/>
      <c r="AO87" s="515"/>
      <c r="AP87" s="470"/>
      <c r="AQ87" s="428"/>
      <c r="AR87" s="467"/>
      <c r="AS87" s="470"/>
      <c r="AT87" s="514"/>
      <c r="AU87" s="514"/>
      <c r="AV87" s="514"/>
      <c r="AW87" s="514"/>
      <c r="AX87" s="514"/>
      <c r="AY87" s="514"/>
      <c r="AZ87" s="428">
        <f t="shared" si="9"/>
        <v>0</v>
      </c>
      <c r="BA87" s="510"/>
      <c r="BB87" s="467"/>
      <c r="BC87" s="515"/>
      <c r="BD87" s="515"/>
      <c r="BE87" s="515"/>
      <c r="BF87" s="515"/>
      <c r="BG87" s="515"/>
      <c r="BH87" s="515"/>
      <c r="BI87" s="515"/>
      <c r="BJ87" s="515"/>
      <c r="BK87" s="515"/>
      <c r="BL87" s="515"/>
      <c r="BM87" s="515"/>
      <c r="BN87" s="470"/>
      <c r="BO87" s="428"/>
      <c r="BP87" s="467"/>
      <c r="BQ87" s="484"/>
      <c r="BR87" s="484"/>
      <c r="BS87" s="477"/>
      <c r="BT87" s="477"/>
      <c r="BU87" s="477"/>
      <c r="BV87" s="484"/>
      <c r="BW87" s="484"/>
    </row>
    <row r="88" spans="1:75" s="543" customFormat="1" ht="40.799999999999997" hidden="1" x14ac:dyDescent="0.3">
      <c r="A88" s="428">
        <f t="shared" si="5"/>
        <v>79</v>
      </c>
      <c r="B88" s="508" t="s">
        <v>2737</v>
      </c>
      <c r="C88" s="486" t="s">
        <v>2745</v>
      </c>
      <c r="D88" s="528" t="s">
        <v>2739</v>
      </c>
      <c r="E88" s="486" t="s">
        <v>2743</v>
      </c>
      <c r="F88" s="511" t="s">
        <v>364</v>
      </c>
      <c r="G88" s="477"/>
      <c r="H88" s="477" t="s">
        <v>364</v>
      </c>
      <c r="I88" s="477" t="s">
        <v>364</v>
      </c>
      <c r="J88" s="477" t="s">
        <v>364</v>
      </c>
      <c r="K88" s="477" t="s">
        <v>364</v>
      </c>
      <c r="L88" s="477" t="s">
        <v>364</v>
      </c>
      <c r="M88" s="478"/>
      <c r="N88" s="467">
        <v>3</v>
      </c>
      <c r="O88" s="467">
        <v>1</v>
      </c>
      <c r="P88" s="467">
        <v>3</v>
      </c>
      <c r="Q88" s="467">
        <v>1</v>
      </c>
      <c r="R88" s="428">
        <f t="shared" si="7"/>
        <v>15</v>
      </c>
      <c r="S88" s="428"/>
      <c r="T88" s="467" t="s">
        <v>2507</v>
      </c>
      <c r="U88" s="470" t="s">
        <v>2744</v>
      </c>
      <c r="V88" s="514"/>
      <c r="W88" s="514"/>
      <c r="X88" s="514">
        <v>1</v>
      </c>
      <c r="Y88" s="514">
        <v>1</v>
      </c>
      <c r="Z88" s="514">
        <v>1</v>
      </c>
      <c r="AA88" s="514">
        <v>1</v>
      </c>
      <c r="AB88" s="428">
        <f t="shared" si="8"/>
        <v>3</v>
      </c>
      <c r="AC88" s="510"/>
      <c r="AD88" s="467"/>
      <c r="AE88" s="515"/>
      <c r="AF88" s="515"/>
      <c r="AG88" s="515"/>
      <c r="AH88" s="515"/>
      <c r="AI88" s="515"/>
      <c r="AJ88" s="515"/>
      <c r="AK88" s="515"/>
      <c r="AL88" s="515"/>
      <c r="AM88" s="515"/>
      <c r="AN88" s="515"/>
      <c r="AO88" s="515"/>
      <c r="AP88" s="470"/>
      <c r="AQ88" s="428"/>
      <c r="AR88" s="467"/>
      <c r="AS88" s="470"/>
      <c r="AT88" s="514"/>
      <c r="AU88" s="514"/>
      <c r="AV88" s="514"/>
      <c r="AW88" s="514"/>
      <c r="AX88" s="514"/>
      <c r="AY88" s="514"/>
      <c r="AZ88" s="428">
        <f t="shared" si="9"/>
        <v>0</v>
      </c>
      <c r="BA88" s="510"/>
      <c r="BB88" s="467"/>
      <c r="BC88" s="515"/>
      <c r="BD88" s="515"/>
      <c r="BE88" s="515"/>
      <c r="BF88" s="515"/>
      <c r="BG88" s="515"/>
      <c r="BH88" s="515"/>
      <c r="BI88" s="515"/>
      <c r="BJ88" s="515"/>
      <c r="BK88" s="515"/>
      <c r="BL88" s="515"/>
      <c r="BM88" s="515"/>
      <c r="BN88" s="470"/>
      <c r="BO88" s="428"/>
      <c r="BP88" s="467"/>
      <c r="BQ88" s="484"/>
      <c r="BR88" s="484"/>
      <c r="BS88" s="477"/>
      <c r="BT88" s="477"/>
      <c r="BU88" s="477"/>
      <c r="BV88" s="484"/>
      <c r="BW88" s="484"/>
    </row>
    <row r="89" spans="1:75" s="543" customFormat="1" ht="121.5" hidden="1" customHeight="1" x14ac:dyDescent="0.3">
      <c r="A89" s="428">
        <f t="shared" si="5"/>
        <v>80</v>
      </c>
      <c r="B89" s="508" t="s">
        <v>2341</v>
      </c>
      <c r="C89" s="509" t="s">
        <v>2746</v>
      </c>
      <c r="D89" s="509" t="s">
        <v>2747</v>
      </c>
      <c r="E89" s="486" t="s">
        <v>2748</v>
      </c>
      <c r="F89" s="511"/>
      <c r="G89" s="477"/>
      <c r="H89" s="477" t="s">
        <v>364</v>
      </c>
      <c r="I89" s="477"/>
      <c r="J89" s="477" t="s">
        <v>364</v>
      </c>
      <c r="K89" s="477" t="s">
        <v>364</v>
      </c>
      <c r="L89" s="477" t="s">
        <v>364</v>
      </c>
      <c r="M89" s="478"/>
      <c r="N89" s="467">
        <v>10</v>
      </c>
      <c r="O89" s="467">
        <v>1</v>
      </c>
      <c r="P89" s="467">
        <v>3</v>
      </c>
      <c r="Q89" s="467">
        <v>1</v>
      </c>
      <c r="R89" s="428">
        <f t="shared" si="7"/>
        <v>50</v>
      </c>
      <c r="S89" s="428"/>
      <c r="T89" s="464" t="s">
        <v>2446</v>
      </c>
      <c r="U89" s="470" t="s">
        <v>2749</v>
      </c>
      <c r="V89" s="467"/>
      <c r="W89" s="467"/>
      <c r="X89" s="467">
        <v>6</v>
      </c>
      <c r="Y89" s="467">
        <v>1</v>
      </c>
      <c r="Z89" s="467">
        <v>2</v>
      </c>
      <c r="AA89" s="467">
        <v>1</v>
      </c>
      <c r="AB89" s="428">
        <f t="shared" si="8"/>
        <v>24</v>
      </c>
      <c r="AC89" s="510" t="s">
        <v>2750</v>
      </c>
      <c r="AD89" s="467" t="s">
        <v>2569</v>
      </c>
      <c r="AE89" s="515"/>
      <c r="AF89" s="515"/>
      <c r="AG89" s="515"/>
      <c r="AH89" s="515" t="s">
        <v>2478</v>
      </c>
      <c r="AI89" s="515"/>
      <c r="AJ89" s="515"/>
      <c r="AK89" s="515" t="s">
        <v>2260</v>
      </c>
      <c r="AL89" s="515"/>
      <c r="AM89" s="515"/>
      <c r="AN89" s="515"/>
      <c r="AO89" s="515"/>
      <c r="AP89" s="470"/>
      <c r="AQ89" s="428"/>
      <c r="AR89" s="467"/>
      <c r="AS89" s="470"/>
      <c r="AT89" s="481"/>
      <c r="AU89" s="481"/>
      <c r="AV89" s="467"/>
      <c r="AW89" s="467"/>
      <c r="AX89" s="467"/>
      <c r="AY89" s="467"/>
      <c r="AZ89" s="428">
        <f t="shared" si="9"/>
        <v>0</v>
      </c>
      <c r="BA89" s="510"/>
      <c r="BB89" s="467"/>
      <c r="BC89" s="515"/>
      <c r="BD89" s="515"/>
      <c r="BE89" s="515"/>
      <c r="BF89" s="515"/>
      <c r="BG89" s="515"/>
      <c r="BH89" s="515"/>
      <c r="BI89" s="515"/>
      <c r="BJ89" s="515"/>
      <c r="BK89" s="515"/>
      <c r="BL89" s="515"/>
      <c r="BM89" s="515"/>
      <c r="BN89" s="470"/>
      <c r="BO89" s="428"/>
      <c r="BP89" s="467"/>
      <c r="BQ89" s="484"/>
      <c r="BR89" s="484"/>
      <c r="BS89" s="477"/>
      <c r="BT89" s="477"/>
      <c r="BU89" s="477"/>
      <c r="BV89" s="485"/>
      <c r="BW89" s="484"/>
    </row>
    <row r="90" spans="1:75" s="543" customFormat="1" ht="85.5" hidden="1" customHeight="1" x14ac:dyDescent="0.3">
      <c r="A90" s="428">
        <f t="shared" si="5"/>
        <v>81</v>
      </c>
      <c r="B90" s="508" t="s">
        <v>2341</v>
      </c>
      <c r="C90" s="486" t="s">
        <v>2751</v>
      </c>
      <c r="D90" s="509" t="s">
        <v>2747</v>
      </c>
      <c r="E90" s="486" t="s">
        <v>2752</v>
      </c>
      <c r="F90" s="511"/>
      <c r="G90" s="477"/>
      <c r="H90" s="477" t="s">
        <v>364</v>
      </c>
      <c r="I90" s="477"/>
      <c r="J90" s="477" t="s">
        <v>364</v>
      </c>
      <c r="K90" s="477" t="s">
        <v>364</v>
      </c>
      <c r="L90" s="477" t="s">
        <v>364</v>
      </c>
      <c r="M90" s="478"/>
      <c r="N90" s="467">
        <v>6</v>
      </c>
      <c r="O90" s="467">
        <v>1</v>
      </c>
      <c r="P90" s="467">
        <v>2</v>
      </c>
      <c r="Q90" s="467">
        <v>1</v>
      </c>
      <c r="R90" s="428">
        <f t="shared" si="7"/>
        <v>24</v>
      </c>
      <c r="S90" s="428"/>
      <c r="T90" s="464" t="s">
        <v>2446</v>
      </c>
      <c r="U90" s="470"/>
      <c r="V90" s="467"/>
      <c r="W90" s="467"/>
      <c r="X90" s="467">
        <v>3</v>
      </c>
      <c r="Y90" s="467">
        <v>1</v>
      </c>
      <c r="Z90" s="467">
        <v>2</v>
      </c>
      <c r="AA90" s="467">
        <v>1</v>
      </c>
      <c r="AB90" s="428">
        <f t="shared" si="8"/>
        <v>12</v>
      </c>
      <c r="AC90" s="510"/>
      <c r="AD90" s="467" t="s">
        <v>2569</v>
      </c>
      <c r="AE90" s="515"/>
      <c r="AF90" s="515"/>
      <c r="AG90" s="515"/>
      <c r="AH90" s="515" t="s">
        <v>2478</v>
      </c>
      <c r="AI90" s="515"/>
      <c r="AJ90" s="515"/>
      <c r="AK90" s="515" t="s">
        <v>2260</v>
      </c>
      <c r="AL90" s="515"/>
      <c r="AM90" s="515"/>
      <c r="AN90" s="515"/>
      <c r="AO90" s="515"/>
      <c r="AP90" s="514"/>
      <c r="AQ90" s="428"/>
      <c r="AR90" s="467"/>
      <c r="AS90" s="470"/>
      <c r="AT90" s="481"/>
      <c r="AU90" s="481"/>
      <c r="AV90" s="467"/>
      <c r="AW90" s="467"/>
      <c r="AX90" s="467"/>
      <c r="AY90" s="467"/>
      <c r="AZ90" s="428">
        <f t="shared" si="9"/>
        <v>0</v>
      </c>
      <c r="BA90" s="514"/>
      <c r="BB90" s="467"/>
      <c r="BC90" s="515"/>
      <c r="BD90" s="515"/>
      <c r="BE90" s="515"/>
      <c r="BF90" s="515"/>
      <c r="BG90" s="515"/>
      <c r="BH90" s="515"/>
      <c r="BI90" s="515"/>
      <c r="BJ90" s="515"/>
      <c r="BK90" s="515"/>
      <c r="BL90" s="515"/>
      <c r="BM90" s="515"/>
      <c r="BN90" s="470"/>
      <c r="BO90" s="428"/>
      <c r="BP90" s="467"/>
      <c r="BQ90" s="484"/>
      <c r="BR90" s="484"/>
      <c r="BS90" s="477"/>
      <c r="BT90" s="477"/>
      <c r="BU90" s="477"/>
      <c r="BV90" s="484"/>
      <c r="BW90" s="484"/>
    </row>
    <row r="91" spans="1:75" s="543" customFormat="1" ht="101.25" hidden="1" customHeight="1" x14ac:dyDescent="0.3">
      <c r="A91" s="428">
        <f t="shared" si="5"/>
        <v>82</v>
      </c>
      <c r="B91" s="508" t="s">
        <v>2341</v>
      </c>
      <c r="C91" s="486" t="s">
        <v>2753</v>
      </c>
      <c r="D91" s="509" t="s">
        <v>2747</v>
      </c>
      <c r="E91" s="486" t="s">
        <v>2754</v>
      </c>
      <c r="F91" s="511"/>
      <c r="G91" s="477"/>
      <c r="H91" s="477" t="s">
        <v>364</v>
      </c>
      <c r="I91" s="477"/>
      <c r="J91" s="477" t="s">
        <v>364</v>
      </c>
      <c r="K91" s="477" t="s">
        <v>364</v>
      </c>
      <c r="L91" s="477" t="s">
        <v>364</v>
      </c>
      <c r="M91" s="478"/>
      <c r="N91" s="467">
        <v>10</v>
      </c>
      <c r="O91" s="467">
        <v>1</v>
      </c>
      <c r="P91" s="467">
        <v>3</v>
      </c>
      <c r="Q91" s="467">
        <v>1</v>
      </c>
      <c r="R91" s="428">
        <f t="shared" si="7"/>
        <v>50</v>
      </c>
      <c r="S91" s="428"/>
      <c r="T91" s="464" t="s">
        <v>2446</v>
      </c>
      <c r="U91" s="470" t="s">
        <v>2755</v>
      </c>
      <c r="V91" s="514"/>
      <c r="W91" s="514"/>
      <c r="X91" s="514">
        <v>6</v>
      </c>
      <c r="Y91" s="514">
        <v>1</v>
      </c>
      <c r="Z91" s="514">
        <v>2</v>
      </c>
      <c r="AA91" s="514">
        <v>1</v>
      </c>
      <c r="AB91" s="428">
        <f t="shared" si="8"/>
        <v>24</v>
      </c>
      <c r="AC91" s="510" t="s">
        <v>2750</v>
      </c>
      <c r="AD91" s="467" t="s">
        <v>2569</v>
      </c>
      <c r="AE91" s="515"/>
      <c r="AF91" s="515"/>
      <c r="AG91" s="515"/>
      <c r="AH91" s="515" t="s">
        <v>2478</v>
      </c>
      <c r="AI91" s="515"/>
      <c r="AJ91" s="515"/>
      <c r="AK91" s="515" t="s">
        <v>2260</v>
      </c>
      <c r="AL91" s="515"/>
      <c r="AM91" s="515"/>
      <c r="AN91" s="515"/>
      <c r="AO91" s="515"/>
      <c r="AP91" s="470"/>
      <c r="AQ91" s="428"/>
      <c r="AR91" s="467"/>
      <c r="AS91" s="470"/>
      <c r="AT91" s="481"/>
      <c r="AU91" s="481"/>
      <c r="AV91" s="514"/>
      <c r="AW91" s="514"/>
      <c r="AX91" s="514"/>
      <c r="AY91" s="514"/>
      <c r="AZ91" s="428">
        <f t="shared" si="9"/>
        <v>0</v>
      </c>
      <c r="BA91" s="510"/>
      <c r="BB91" s="467"/>
      <c r="BC91" s="515"/>
      <c r="BD91" s="515"/>
      <c r="BE91" s="515"/>
      <c r="BF91" s="515"/>
      <c r="BG91" s="515"/>
      <c r="BH91" s="515"/>
      <c r="BI91" s="515"/>
      <c r="BJ91" s="515"/>
      <c r="BK91" s="515"/>
      <c r="BL91" s="515"/>
      <c r="BM91" s="515"/>
      <c r="BN91" s="470"/>
      <c r="BO91" s="428"/>
      <c r="BP91" s="467"/>
      <c r="BQ91" s="484"/>
      <c r="BR91" s="484"/>
      <c r="BS91" s="477"/>
      <c r="BT91" s="477"/>
      <c r="BU91" s="477"/>
      <c r="BV91" s="485"/>
      <c r="BW91" s="484"/>
    </row>
    <row r="92" spans="1:75" s="543" customFormat="1" ht="75" hidden="1" customHeight="1" x14ac:dyDescent="0.3">
      <c r="A92" s="428">
        <f t="shared" si="5"/>
        <v>83</v>
      </c>
      <c r="B92" s="508" t="s">
        <v>2341</v>
      </c>
      <c r="C92" s="486" t="s">
        <v>2756</v>
      </c>
      <c r="D92" s="509" t="s">
        <v>2747</v>
      </c>
      <c r="E92" s="486" t="s">
        <v>2757</v>
      </c>
      <c r="F92" s="511"/>
      <c r="G92" s="477"/>
      <c r="H92" s="477" t="s">
        <v>364</v>
      </c>
      <c r="I92" s="477" t="s">
        <v>364</v>
      </c>
      <c r="J92" s="477" t="s">
        <v>364</v>
      </c>
      <c r="K92" s="477" t="s">
        <v>364</v>
      </c>
      <c r="L92" s="477" t="s">
        <v>364</v>
      </c>
      <c r="M92" s="478"/>
      <c r="N92" s="467">
        <v>3</v>
      </c>
      <c r="O92" s="467">
        <v>1</v>
      </c>
      <c r="P92" s="467">
        <v>3</v>
      </c>
      <c r="Q92" s="467">
        <v>1</v>
      </c>
      <c r="R92" s="428">
        <f t="shared" si="7"/>
        <v>15</v>
      </c>
      <c r="S92" s="428"/>
      <c r="T92" s="467" t="s">
        <v>2507</v>
      </c>
      <c r="U92" s="470" t="s">
        <v>2758</v>
      </c>
      <c r="V92" s="514"/>
      <c r="W92" s="514"/>
      <c r="X92" s="514">
        <v>1</v>
      </c>
      <c r="Y92" s="514">
        <v>1</v>
      </c>
      <c r="Z92" s="514">
        <v>1</v>
      </c>
      <c r="AA92" s="514">
        <v>1</v>
      </c>
      <c r="AB92" s="428">
        <f t="shared" si="8"/>
        <v>3</v>
      </c>
      <c r="AC92" s="510"/>
      <c r="AD92" s="467"/>
      <c r="AE92" s="515"/>
      <c r="AF92" s="515"/>
      <c r="AG92" s="515"/>
      <c r="AH92" s="515"/>
      <c r="AI92" s="515"/>
      <c r="AJ92" s="515"/>
      <c r="AK92" s="515"/>
      <c r="AL92" s="515"/>
      <c r="AM92" s="515"/>
      <c r="AN92" s="515"/>
      <c r="AO92" s="515"/>
      <c r="AP92" s="470"/>
      <c r="AQ92" s="428"/>
      <c r="AR92" s="467"/>
      <c r="AS92" s="470"/>
      <c r="AT92" s="514"/>
      <c r="AU92" s="514"/>
      <c r="AV92" s="514"/>
      <c r="AW92" s="514"/>
      <c r="AX92" s="514"/>
      <c r="AY92" s="514"/>
      <c r="AZ92" s="428">
        <f t="shared" si="9"/>
        <v>0</v>
      </c>
      <c r="BA92" s="510"/>
      <c r="BB92" s="467"/>
      <c r="BC92" s="515"/>
      <c r="BD92" s="515"/>
      <c r="BE92" s="515"/>
      <c r="BF92" s="515"/>
      <c r="BG92" s="515"/>
      <c r="BH92" s="515"/>
      <c r="BI92" s="515"/>
      <c r="BJ92" s="515"/>
      <c r="BK92" s="515"/>
      <c r="BL92" s="515"/>
      <c r="BM92" s="515"/>
      <c r="BN92" s="470"/>
      <c r="BO92" s="428"/>
      <c r="BP92" s="467"/>
      <c r="BQ92" s="484"/>
      <c r="BR92" s="484"/>
      <c r="BS92" s="477"/>
      <c r="BT92" s="477"/>
      <c r="BU92" s="477"/>
      <c r="BV92" s="484"/>
      <c r="BW92" s="484"/>
    </row>
    <row r="93" spans="1:75" s="543" customFormat="1" ht="48.75" hidden="1" customHeight="1" x14ac:dyDescent="0.3">
      <c r="A93" s="428">
        <f t="shared" si="5"/>
        <v>84</v>
      </c>
      <c r="B93" s="508" t="s">
        <v>2347</v>
      </c>
      <c r="C93" s="486" t="s">
        <v>2759</v>
      </c>
      <c r="D93" s="513" t="s">
        <v>2760</v>
      </c>
      <c r="E93" s="486" t="s">
        <v>2761</v>
      </c>
      <c r="F93" s="511"/>
      <c r="G93" s="477"/>
      <c r="H93" s="477" t="s">
        <v>364</v>
      </c>
      <c r="I93" s="477"/>
      <c r="J93" s="477" t="s">
        <v>364</v>
      </c>
      <c r="K93" s="477" t="s">
        <v>364</v>
      </c>
      <c r="L93" s="477" t="s">
        <v>364</v>
      </c>
      <c r="M93" s="478"/>
      <c r="N93" s="467">
        <v>10</v>
      </c>
      <c r="O93" s="467">
        <v>1</v>
      </c>
      <c r="P93" s="467">
        <v>3</v>
      </c>
      <c r="Q93" s="467">
        <v>1</v>
      </c>
      <c r="R93" s="428">
        <f t="shared" si="7"/>
        <v>50</v>
      </c>
      <c r="S93" s="428"/>
      <c r="T93" s="467" t="s">
        <v>2762</v>
      </c>
      <c r="U93" s="470" t="s">
        <v>2763</v>
      </c>
      <c r="V93" s="514"/>
      <c r="W93" s="514"/>
      <c r="X93" s="514">
        <v>6</v>
      </c>
      <c r="Y93" s="514">
        <v>1</v>
      </c>
      <c r="Z93" s="514">
        <v>2</v>
      </c>
      <c r="AA93" s="514">
        <v>1</v>
      </c>
      <c r="AB93" s="428">
        <f t="shared" si="8"/>
        <v>24</v>
      </c>
      <c r="AC93" s="510" t="s">
        <v>2750</v>
      </c>
      <c r="AD93" s="467" t="s">
        <v>2569</v>
      </c>
      <c r="AE93" s="515"/>
      <c r="AF93" s="515"/>
      <c r="AG93" s="515"/>
      <c r="AH93" s="515" t="s">
        <v>2478</v>
      </c>
      <c r="AI93" s="515"/>
      <c r="AJ93" s="515"/>
      <c r="AK93" s="515" t="s">
        <v>2260</v>
      </c>
      <c r="AL93" s="515"/>
      <c r="AM93" s="515"/>
      <c r="AN93" s="515"/>
      <c r="AO93" s="515"/>
      <c r="AP93" s="470"/>
      <c r="AQ93" s="428"/>
      <c r="AR93" s="467"/>
      <c r="AS93" s="470"/>
      <c r="AT93" s="481"/>
      <c r="AU93" s="481"/>
      <c r="AV93" s="514"/>
      <c r="AW93" s="514"/>
      <c r="AX93" s="514"/>
      <c r="AY93" s="514"/>
      <c r="AZ93" s="428">
        <f t="shared" si="9"/>
        <v>0</v>
      </c>
      <c r="BA93" s="510"/>
      <c r="BB93" s="467"/>
      <c r="BC93" s="515"/>
      <c r="BD93" s="515"/>
      <c r="BE93" s="515"/>
      <c r="BF93" s="515"/>
      <c r="BG93" s="515"/>
      <c r="BH93" s="515"/>
      <c r="BI93" s="515"/>
      <c r="BJ93" s="515"/>
      <c r="BK93" s="515"/>
      <c r="BL93" s="515"/>
      <c r="BM93" s="515"/>
      <c r="BN93" s="470"/>
      <c r="BO93" s="428"/>
      <c r="BP93" s="467"/>
      <c r="BQ93" s="484"/>
      <c r="BR93" s="484"/>
      <c r="BS93" s="477"/>
      <c r="BT93" s="477"/>
      <c r="BU93" s="477"/>
      <c r="BV93" s="485"/>
      <c r="BW93" s="484"/>
    </row>
    <row r="94" spans="1:75" ht="71.400000000000006" hidden="1" x14ac:dyDescent="0.2">
      <c r="A94" s="428">
        <f t="shared" si="5"/>
        <v>85</v>
      </c>
      <c r="B94" s="508" t="s">
        <v>2347</v>
      </c>
      <c r="C94" s="486" t="s">
        <v>2764</v>
      </c>
      <c r="D94" s="513" t="s">
        <v>2760</v>
      </c>
      <c r="E94" s="486" t="s">
        <v>2765</v>
      </c>
      <c r="F94" s="511"/>
      <c r="G94" s="477"/>
      <c r="H94" s="477" t="s">
        <v>364</v>
      </c>
      <c r="I94" s="477" t="s">
        <v>364</v>
      </c>
      <c r="J94" s="477" t="s">
        <v>364</v>
      </c>
      <c r="K94" s="477" t="s">
        <v>364</v>
      </c>
      <c r="L94" s="477"/>
      <c r="M94" s="478"/>
      <c r="N94" s="467">
        <v>5</v>
      </c>
      <c r="O94" s="467">
        <v>1</v>
      </c>
      <c r="P94" s="467">
        <v>1</v>
      </c>
      <c r="Q94" s="467">
        <v>1</v>
      </c>
      <c r="R94" s="428">
        <f t="shared" si="7"/>
        <v>15</v>
      </c>
      <c r="S94" s="428"/>
      <c r="T94" s="467" t="s">
        <v>2507</v>
      </c>
      <c r="U94" s="470" t="s">
        <v>2766</v>
      </c>
      <c r="V94" s="514"/>
      <c r="W94" s="514"/>
      <c r="X94" s="514">
        <v>1</v>
      </c>
      <c r="Y94" s="514">
        <v>1</v>
      </c>
      <c r="Z94" s="514">
        <v>1</v>
      </c>
      <c r="AA94" s="514">
        <v>1</v>
      </c>
      <c r="AB94" s="428">
        <f t="shared" si="8"/>
        <v>3</v>
      </c>
      <c r="AC94" s="510" t="s">
        <v>2767</v>
      </c>
      <c r="AD94" s="467"/>
      <c r="AE94" s="515"/>
      <c r="AF94" s="515"/>
      <c r="AG94" s="515"/>
      <c r="AH94" s="515"/>
      <c r="AI94" s="515"/>
      <c r="AJ94" s="515"/>
      <c r="AK94" s="515"/>
      <c r="AL94" s="515"/>
      <c r="AM94" s="515"/>
      <c r="AN94" s="515"/>
      <c r="AO94" s="515"/>
      <c r="AP94" s="470"/>
      <c r="AQ94" s="428"/>
      <c r="AR94" s="467"/>
      <c r="AS94" s="470"/>
      <c r="AT94" s="514"/>
      <c r="AU94" s="514"/>
      <c r="AV94" s="514"/>
      <c r="AW94" s="514"/>
      <c r="AX94" s="514"/>
      <c r="AY94" s="514"/>
      <c r="AZ94" s="428">
        <f t="shared" si="9"/>
        <v>0</v>
      </c>
      <c r="BA94" s="510"/>
      <c r="BB94" s="467"/>
      <c r="BC94" s="515"/>
      <c r="BD94" s="515"/>
      <c r="BE94" s="515"/>
      <c r="BF94" s="515"/>
      <c r="BG94" s="515"/>
      <c r="BH94" s="515"/>
      <c r="BI94" s="515"/>
      <c r="BJ94" s="515"/>
      <c r="BK94" s="515"/>
      <c r="BL94" s="515"/>
      <c r="BM94" s="515"/>
      <c r="BN94" s="470"/>
      <c r="BO94" s="428"/>
      <c r="BP94" s="467"/>
      <c r="BQ94" s="484"/>
      <c r="BR94" s="484"/>
      <c r="BS94" s="477"/>
      <c r="BT94" s="477"/>
      <c r="BU94" s="477"/>
      <c r="BV94" s="484"/>
      <c r="BW94" s="484"/>
    </row>
    <row r="95" spans="1:75" ht="71.400000000000006" hidden="1" x14ac:dyDescent="0.2">
      <c r="A95" s="428">
        <f t="shared" si="5"/>
        <v>86</v>
      </c>
      <c r="B95" s="508" t="s">
        <v>2347</v>
      </c>
      <c r="C95" s="486" t="s">
        <v>2768</v>
      </c>
      <c r="D95" s="513" t="s">
        <v>2760</v>
      </c>
      <c r="E95" s="486" t="s">
        <v>2769</v>
      </c>
      <c r="F95" s="511"/>
      <c r="G95" s="477"/>
      <c r="H95" s="477" t="s">
        <v>364</v>
      </c>
      <c r="I95" s="477" t="s">
        <v>364</v>
      </c>
      <c r="J95" s="477" t="s">
        <v>364</v>
      </c>
      <c r="K95" s="477" t="s">
        <v>364</v>
      </c>
      <c r="L95" s="477"/>
      <c r="M95" s="478"/>
      <c r="N95" s="467">
        <v>5</v>
      </c>
      <c r="O95" s="467">
        <v>1</v>
      </c>
      <c r="P95" s="467">
        <v>1</v>
      </c>
      <c r="Q95" s="467">
        <v>1</v>
      </c>
      <c r="R95" s="428">
        <f t="shared" si="7"/>
        <v>15</v>
      </c>
      <c r="S95" s="428"/>
      <c r="T95" s="467" t="s">
        <v>2507</v>
      </c>
      <c r="U95" s="470" t="s">
        <v>2766</v>
      </c>
      <c r="V95" s="514"/>
      <c r="W95" s="514"/>
      <c r="X95" s="514">
        <v>1</v>
      </c>
      <c r="Y95" s="514">
        <v>1</v>
      </c>
      <c r="Z95" s="514">
        <v>1</v>
      </c>
      <c r="AA95" s="514">
        <v>1</v>
      </c>
      <c r="AB95" s="428">
        <f t="shared" si="8"/>
        <v>3</v>
      </c>
      <c r="AC95" s="510" t="s">
        <v>2767</v>
      </c>
      <c r="AD95" s="467"/>
      <c r="AE95" s="515"/>
      <c r="AF95" s="515"/>
      <c r="AG95" s="515"/>
      <c r="AH95" s="515"/>
      <c r="AI95" s="515"/>
      <c r="AJ95" s="515"/>
      <c r="AK95" s="515"/>
      <c r="AL95" s="515"/>
      <c r="AM95" s="515"/>
      <c r="AN95" s="515"/>
      <c r="AO95" s="515"/>
      <c r="AP95" s="470"/>
      <c r="AQ95" s="428"/>
      <c r="AR95" s="467"/>
      <c r="AS95" s="470"/>
      <c r="AT95" s="514"/>
      <c r="AU95" s="514"/>
      <c r="AV95" s="514"/>
      <c r="AW95" s="514"/>
      <c r="AX95" s="514"/>
      <c r="AY95" s="514"/>
      <c r="AZ95" s="428">
        <f t="shared" si="9"/>
        <v>0</v>
      </c>
      <c r="BA95" s="510"/>
      <c r="BB95" s="467"/>
      <c r="BC95" s="515"/>
      <c r="BD95" s="515"/>
      <c r="BE95" s="515"/>
      <c r="BF95" s="515"/>
      <c r="BG95" s="515"/>
      <c r="BH95" s="515"/>
      <c r="BI95" s="515"/>
      <c r="BJ95" s="515"/>
      <c r="BK95" s="515"/>
      <c r="BL95" s="515"/>
      <c r="BM95" s="515"/>
      <c r="BN95" s="470"/>
      <c r="BO95" s="428"/>
      <c r="BP95" s="467"/>
      <c r="BQ95" s="484"/>
      <c r="BR95" s="484"/>
      <c r="BS95" s="477"/>
      <c r="BT95" s="477"/>
      <c r="BU95" s="477"/>
      <c r="BV95" s="484"/>
      <c r="BW95" s="484"/>
    </row>
    <row r="96" spans="1:75" ht="102" hidden="1" x14ac:dyDescent="0.2">
      <c r="A96" s="428">
        <f t="shared" si="5"/>
        <v>87</v>
      </c>
      <c r="B96" s="508" t="s">
        <v>2347</v>
      </c>
      <c r="C96" s="486" t="s">
        <v>2770</v>
      </c>
      <c r="D96" s="513" t="s">
        <v>2760</v>
      </c>
      <c r="E96" s="486" t="s">
        <v>2771</v>
      </c>
      <c r="F96" s="511" t="s">
        <v>364</v>
      </c>
      <c r="G96" s="477"/>
      <c r="H96" s="477" t="s">
        <v>364</v>
      </c>
      <c r="I96" s="477"/>
      <c r="J96" s="477" t="s">
        <v>364</v>
      </c>
      <c r="K96" s="477" t="s">
        <v>364</v>
      </c>
      <c r="L96" s="477" t="s">
        <v>364</v>
      </c>
      <c r="M96" s="478"/>
      <c r="N96" s="467">
        <v>10</v>
      </c>
      <c r="O96" s="467">
        <v>1</v>
      </c>
      <c r="P96" s="467">
        <v>5</v>
      </c>
      <c r="Q96" s="467">
        <v>2</v>
      </c>
      <c r="R96" s="428">
        <f t="shared" si="7"/>
        <v>80</v>
      </c>
      <c r="S96" s="428"/>
      <c r="T96" s="467" t="s">
        <v>2518</v>
      </c>
      <c r="U96" s="470" t="s">
        <v>2772</v>
      </c>
      <c r="V96" s="514"/>
      <c r="W96" s="514"/>
      <c r="X96" s="514">
        <v>10</v>
      </c>
      <c r="Y96" s="514">
        <v>1</v>
      </c>
      <c r="Z96" s="514">
        <v>1</v>
      </c>
      <c r="AA96" s="514">
        <v>2</v>
      </c>
      <c r="AB96" s="428">
        <f t="shared" si="8"/>
        <v>40</v>
      </c>
      <c r="AC96" s="510" t="s">
        <v>2773</v>
      </c>
      <c r="AD96" s="467" t="s">
        <v>364</v>
      </c>
      <c r="AE96" s="515"/>
      <c r="AF96" s="515"/>
      <c r="AG96" s="515"/>
      <c r="AH96" s="515" t="s">
        <v>364</v>
      </c>
      <c r="AI96" s="515"/>
      <c r="AJ96" s="515"/>
      <c r="AK96" s="515" t="s">
        <v>364</v>
      </c>
      <c r="AL96" s="515"/>
      <c r="AM96" s="515" t="s">
        <v>364</v>
      </c>
      <c r="AN96" s="515"/>
      <c r="AO96" s="515"/>
      <c r="AP96" s="470"/>
      <c r="AQ96" s="428"/>
      <c r="AR96" s="467"/>
      <c r="AS96" s="470"/>
      <c r="AT96" s="514"/>
      <c r="AU96" s="514"/>
      <c r="AV96" s="514"/>
      <c r="AW96" s="514"/>
      <c r="AX96" s="514"/>
      <c r="AY96" s="514"/>
      <c r="AZ96" s="428">
        <f t="shared" si="9"/>
        <v>0</v>
      </c>
      <c r="BA96" s="510"/>
      <c r="BB96" s="467"/>
      <c r="BC96" s="515"/>
      <c r="BD96" s="515"/>
      <c r="BE96" s="515"/>
      <c r="BF96" s="515"/>
      <c r="BG96" s="515"/>
      <c r="BH96" s="515"/>
      <c r="BI96" s="515"/>
      <c r="BJ96" s="515"/>
      <c r="BK96" s="515"/>
      <c r="BL96" s="515"/>
      <c r="BM96" s="515"/>
      <c r="BN96" s="470"/>
      <c r="BO96" s="428"/>
      <c r="BP96" s="467"/>
      <c r="BQ96" s="484"/>
      <c r="BR96" s="484"/>
      <c r="BS96" s="477"/>
      <c r="BT96" s="477"/>
      <c r="BU96" s="477"/>
      <c r="BV96" s="484"/>
      <c r="BW96" s="484"/>
    </row>
    <row r="97" spans="1:16383" ht="30.6" hidden="1" x14ac:dyDescent="0.2">
      <c r="A97" s="428">
        <f t="shared" si="5"/>
        <v>88</v>
      </c>
      <c r="B97" s="508" t="s">
        <v>2774</v>
      </c>
      <c r="C97" s="486" t="s">
        <v>2664</v>
      </c>
      <c r="D97" s="513" t="s">
        <v>2775</v>
      </c>
      <c r="E97" s="486" t="s">
        <v>2776</v>
      </c>
      <c r="F97" s="511" t="s">
        <v>364</v>
      </c>
      <c r="G97" s="477" t="s">
        <v>364</v>
      </c>
      <c r="H97" s="477" t="s">
        <v>364</v>
      </c>
      <c r="I97" s="477" t="s">
        <v>364</v>
      </c>
      <c r="J97" s="477" t="s">
        <v>364</v>
      </c>
      <c r="K97" s="477" t="s">
        <v>364</v>
      </c>
      <c r="L97" s="477" t="s">
        <v>364</v>
      </c>
      <c r="M97" s="478"/>
      <c r="N97" s="467">
        <v>10</v>
      </c>
      <c r="O97" s="467">
        <v>1</v>
      </c>
      <c r="P97" s="467">
        <v>3</v>
      </c>
      <c r="Q97" s="467">
        <v>1</v>
      </c>
      <c r="R97" s="428">
        <f t="shared" si="7"/>
        <v>50</v>
      </c>
      <c r="S97" s="428"/>
      <c r="T97" s="467" t="s">
        <v>2446</v>
      </c>
      <c r="U97" s="470" t="s">
        <v>2777</v>
      </c>
      <c r="V97" s="514"/>
      <c r="W97" s="514"/>
      <c r="X97" s="514">
        <v>1</v>
      </c>
      <c r="Y97" s="514">
        <v>1</v>
      </c>
      <c r="Z97" s="514">
        <v>1</v>
      </c>
      <c r="AA97" s="514">
        <v>1</v>
      </c>
      <c r="AB97" s="428">
        <f t="shared" si="8"/>
        <v>3</v>
      </c>
      <c r="AC97" s="510"/>
      <c r="AD97" s="467"/>
      <c r="AE97" s="515"/>
      <c r="AF97" s="515"/>
      <c r="AG97" s="515"/>
      <c r="AH97" s="515" t="s">
        <v>2478</v>
      </c>
      <c r="AI97" s="515"/>
      <c r="AJ97" s="515"/>
      <c r="AK97" s="515"/>
      <c r="AL97" s="515"/>
      <c r="AM97" s="515"/>
      <c r="AN97" s="515"/>
      <c r="AO97" s="515"/>
      <c r="AP97" s="470"/>
      <c r="AQ97" s="428"/>
      <c r="AR97" s="467"/>
      <c r="AS97" s="470"/>
      <c r="AT97" s="514"/>
      <c r="AU97" s="514"/>
      <c r="AV97" s="514"/>
      <c r="AW97" s="514"/>
      <c r="AX97" s="514"/>
      <c r="AY97" s="514"/>
      <c r="AZ97" s="428">
        <f t="shared" si="9"/>
        <v>0</v>
      </c>
      <c r="BA97" s="510"/>
      <c r="BB97" s="467"/>
      <c r="BC97" s="515"/>
      <c r="BD97" s="515"/>
      <c r="BE97" s="515"/>
      <c r="BF97" s="515"/>
      <c r="BG97" s="515"/>
      <c r="BH97" s="515"/>
      <c r="BI97" s="515"/>
      <c r="BJ97" s="515"/>
      <c r="BK97" s="515"/>
      <c r="BL97" s="515"/>
      <c r="BM97" s="515"/>
      <c r="BN97" s="470"/>
      <c r="BO97" s="428"/>
      <c r="BP97" s="467"/>
      <c r="BQ97" s="484"/>
      <c r="BR97" s="484"/>
      <c r="BS97" s="477"/>
      <c r="BT97" s="477"/>
      <c r="BU97" s="477"/>
      <c r="BV97" s="484"/>
      <c r="BW97" s="484"/>
    </row>
    <row r="98" spans="1:16383" ht="142.80000000000001" hidden="1" x14ac:dyDescent="0.2">
      <c r="A98" s="428">
        <f t="shared" si="5"/>
        <v>89</v>
      </c>
      <c r="B98" s="508" t="s">
        <v>2389</v>
      </c>
      <c r="C98" s="475" t="s">
        <v>2778</v>
      </c>
      <c r="D98" s="549" t="s">
        <v>2779</v>
      </c>
      <c r="E98" s="513" t="s">
        <v>2392</v>
      </c>
      <c r="F98" s="432"/>
      <c r="G98" s="433"/>
      <c r="H98" s="477" t="s">
        <v>364</v>
      </c>
      <c r="I98" s="477"/>
      <c r="J98" s="477" t="s">
        <v>364</v>
      </c>
      <c r="K98" s="477" t="s">
        <v>364</v>
      </c>
      <c r="L98" s="433"/>
      <c r="M98" s="434"/>
      <c r="N98" s="548">
        <v>10</v>
      </c>
      <c r="O98" s="562">
        <v>1</v>
      </c>
      <c r="P98" s="562">
        <v>1</v>
      </c>
      <c r="Q98" s="562">
        <v>1</v>
      </c>
      <c r="R98" s="428">
        <f t="shared" si="7"/>
        <v>30</v>
      </c>
      <c r="S98" s="428"/>
      <c r="T98" s="476" t="s">
        <v>2393</v>
      </c>
      <c r="U98" s="563" t="s">
        <v>2780</v>
      </c>
      <c r="V98" s="479"/>
      <c r="W98" s="479"/>
      <c r="X98" s="562">
        <v>1</v>
      </c>
      <c r="Y98" s="562">
        <v>1</v>
      </c>
      <c r="Z98" s="562">
        <v>1</v>
      </c>
      <c r="AA98" s="562">
        <v>1</v>
      </c>
      <c r="AB98" s="437">
        <f t="shared" si="8"/>
        <v>3</v>
      </c>
      <c r="AC98" s="470" t="s">
        <v>2395</v>
      </c>
      <c r="AD98" s="564" t="s">
        <v>364</v>
      </c>
      <c r="AE98" s="428"/>
      <c r="AF98" s="428"/>
      <c r="AG98" s="428"/>
      <c r="AH98" s="428" t="s">
        <v>364</v>
      </c>
      <c r="AI98" s="428" t="s">
        <v>364</v>
      </c>
      <c r="AJ98" s="428"/>
      <c r="AK98" s="428" t="s">
        <v>364</v>
      </c>
      <c r="AL98" s="428"/>
      <c r="AM98" s="428"/>
      <c r="AN98" s="428"/>
      <c r="AO98" s="428"/>
      <c r="AP98" s="563" t="s">
        <v>2780</v>
      </c>
      <c r="AQ98" s="428"/>
      <c r="AR98" s="476" t="s">
        <v>2393</v>
      </c>
      <c r="AS98" s="563" t="s">
        <v>2781</v>
      </c>
      <c r="AT98" s="481"/>
      <c r="AU98" s="481"/>
      <c r="AV98" s="562">
        <v>1</v>
      </c>
      <c r="AW98" s="562">
        <v>1</v>
      </c>
      <c r="AX98" s="562">
        <v>1</v>
      </c>
      <c r="AY98" s="562">
        <v>1</v>
      </c>
      <c r="AZ98" s="428">
        <f t="shared" si="9"/>
        <v>3</v>
      </c>
      <c r="BA98" s="470"/>
      <c r="BB98" s="564" t="s">
        <v>364</v>
      </c>
      <c r="BC98" s="428"/>
      <c r="BD98" s="428"/>
      <c r="BE98" s="428"/>
      <c r="BF98" s="428" t="s">
        <v>364</v>
      </c>
      <c r="BG98" s="428" t="s">
        <v>364</v>
      </c>
      <c r="BH98" s="428"/>
      <c r="BI98" s="428" t="s">
        <v>364</v>
      </c>
      <c r="BJ98" s="428"/>
      <c r="BK98" s="428"/>
      <c r="BL98" s="428"/>
      <c r="BM98" s="428"/>
      <c r="BN98" s="467"/>
      <c r="BO98" s="484"/>
      <c r="BP98" s="467" t="s">
        <v>2397</v>
      </c>
      <c r="BQ98" s="484"/>
      <c r="BR98" s="484"/>
      <c r="BS98" s="477"/>
      <c r="BT98" s="477"/>
      <c r="BU98" s="477"/>
      <c r="BV98" s="485"/>
      <c r="BW98" s="484"/>
    </row>
    <row r="99" spans="1:16383" ht="191.25" hidden="1" customHeight="1" x14ac:dyDescent="0.2">
      <c r="A99" s="428">
        <f t="shared" si="5"/>
        <v>90</v>
      </c>
      <c r="B99" s="508" t="s">
        <v>2389</v>
      </c>
      <c r="C99" s="475" t="s">
        <v>2782</v>
      </c>
      <c r="D99" s="549" t="s">
        <v>2783</v>
      </c>
      <c r="E99" s="474" t="s">
        <v>2784</v>
      </c>
      <c r="F99" s="565"/>
      <c r="G99" s="433"/>
      <c r="H99" s="477" t="s">
        <v>364</v>
      </c>
      <c r="I99" s="477"/>
      <c r="J99" s="477" t="s">
        <v>364</v>
      </c>
      <c r="K99" s="477" t="s">
        <v>364</v>
      </c>
      <c r="L99" s="433"/>
      <c r="M99" s="434"/>
      <c r="N99" s="548">
        <v>10</v>
      </c>
      <c r="O99" s="562">
        <v>1</v>
      </c>
      <c r="P99" s="562">
        <v>1</v>
      </c>
      <c r="Q99" s="562">
        <v>2</v>
      </c>
      <c r="R99" s="428">
        <f t="shared" si="7"/>
        <v>40</v>
      </c>
      <c r="S99" s="437"/>
      <c r="T99" s="476" t="s">
        <v>2393</v>
      </c>
      <c r="U99" s="563" t="s">
        <v>2785</v>
      </c>
      <c r="V99" s="479"/>
      <c r="W99" s="479"/>
      <c r="X99" s="562">
        <v>1</v>
      </c>
      <c r="Y99" s="562">
        <v>1</v>
      </c>
      <c r="Z99" s="562">
        <v>1</v>
      </c>
      <c r="AA99" s="562">
        <v>3</v>
      </c>
      <c r="AB99" s="437">
        <f t="shared" si="8"/>
        <v>5</v>
      </c>
      <c r="AC99" s="470" t="s">
        <v>2395</v>
      </c>
      <c r="AD99" s="564" t="s">
        <v>364</v>
      </c>
      <c r="AE99" s="428"/>
      <c r="AF99" s="428"/>
      <c r="AG99" s="428"/>
      <c r="AH99" s="428" t="s">
        <v>364</v>
      </c>
      <c r="AI99" s="428" t="s">
        <v>364</v>
      </c>
      <c r="AJ99" s="428"/>
      <c r="AK99" s="428" t="s">
        <v>364</v>
      </c>
      <c r="AL99" s="428"/>
      <c r="AM99" s="428"/>
      <c r="AN99" s="428"/>
      <c r="AO99" s="428"/>
      <c r="AP99" s="563" t="s">
        <v>2785</v>
      </c>
      <c r="AQ99" s="437"/>
      <c r="AR99" s="476" t="s">
        <v>2393</v>
      </c>
      <c r="AS99" s="563" t="s">
        <v>2786</v>
      </c>
      <c r="AT99" s="481"/>
      <c r="AU99" s="481"/>
      <c r="AV99" s="562">
        <v>1</v>
      </c>
      <c r="AW99" s="562">
        <v>1</v>
      </c>
      <c r="AX99" s="562">
        <v>1</v>
      </c>
      <c r="AY99" s="562">
        <v>3</v>
      </c>
      <c r="AZ99" s="428">
        <f t="shared" si="9"/>
        <v>5</v>
      </c>
      <c r="BA99" s="437"/>
      <c r="BB99" s="564" t="s">
        <v>364</v>
      </c>
      <c r="BC99" s="428"/>
      <c r="BD99" s="428"/>
      <c r="BE99" s="428"/>
      <c r="BF99" s="428" t="s">
        <v>364</v>
      </c>
      <c r="BG99" s="428" t="s">
        <v>364</v>
      </c>
      <c r="BH99" s="428"/>
      <c r="BI99" s="428" t="s">
        <v>364</v>
      </c>
      <c r="BJ99" s="428"/>
      <c r="BK99" s="428"/>
      <c r="BL99" s="428"/>
      <c r="BM99" s="428"/>
      <c r="BN99" s="438"/>
      <c r="BO99" s="445"/>
      <c r="BP99" s="467" t="s">
        <v>2397</v>
      </c>
      <c r="BQ99" s="445"/>
      <c r="BR99" s="445"/>
      <c r="BS99" s="433"/>
      <c r="BT99" s="433"/>
      <c r="BU99" s="433"/>
      <c r="BV99" s="566"/>
      <c r="BW99" s="445"/>
    </row>
    <row r="100" spans="1:16383" ht="163.19999999999999" hidden="1" x14ac:dyDescent="0.2">
      <c r="A100" s="428">
        <f t="shared" si="5"/>
        <v>91</v>
      </c>
      <c r="B100" s="508" t="s">
        <v>2389</v>
      </c>
      <c r="C100" s="475" t="s">
        <v>2787</v>
      </c>
      <c r="D100" s="549" t="s">
        <v>2783</v>
      </c>
      <c r="E100" s="474" t="s">
        <v>2788</v>
      </c>
      <c r="F100" s="565"/>
      <c r="G100" s="433"/>
      <c r="H100" s="477" t="s">
        <v>364</v>
      </c>
      <c r="I100" s="477"/>
      <c r="J100" s="477" t="s">
        <v>364</v>
      </c>
      <c r="K100" s="477" t="s">
        <v>364</v>
      </c>
      <c r="L100" s="433"/>
      <c r="M100" s="434"/>
      <c r="N100" s="548">
        <v>10</v>
      </c>
      <c r="O100" s="479">
        <v>1</v>
      </c>
      <c r="P100" s="479">
        <v>1</v>
      </c>
      <c r="Q100" s="479">
        <v>1</v>
      </c>
      <c r="R100" s="428">
        <f t="shared" si="7"/>
        <v>30</v>
      </c>
      <c r="S100" s="437"/>
      <c r="T100" s="476" t="s">
        <v>2393</v>
      </c>
      <c r="U100" s="567" t="s">
        <v>2789</v>
      </c>
      <c r="V100" s="564" t="s">
        <v>970</v>
      </c>
      <c r="W100" s="564"/>
      <c r="X100" s="562">
        <v>3</v>
      </c>
      <c r="Y100" s="562">
        <v>1</v>
      </c>
      <c r="Z100" s="562">
        <v>1</v>
      </c>
      <c r="AA100" s="562">
        <v>1</v>
      </c>
      <c r="AB100" s="437">
        <f t="shared" si="8"/>
        <v>9</v>
      </c>
      <c r="AC100" s="470" t="s">
        <v>2395</v>
      </c>
      <c r="AD100" s="467" t="s">
        <v>364</v>
      </c>
      <c r="AE100" s="428" t="s">
        <v>364</v>
      </c>
      <c r="AF100" s="428"/>
      <c r="AG100" s="428" t="s">
        <v>364</v>
      </c>
      <c r="AH100" s="428" t="s">
        <v>364</v>
      </c>
      <c r="AI100" s="428" t="s">
        <v>364</v>
      </c>
      <c r="AJ100" s="428"/>
      <c r="AK100" s="428" t="s">
        <v>364</v>
      </c>
      <c r="AL100" s="428"/>
      <c r="AM100" s="428"/>
      <c r="AN100" s="428"/>
      <c r="AO100" s="428"/>
      <c r="AP100" s="567" t="s">
        <v>2790</v>
      </c>
      <c r="AQ100" s="437"/>
      <c r="AR100" s="476" t="s">
        <v>2393</v>
      </c>
      <c r="AS100" s="529" t="s">
        <v>2791</v>
      </c>
      <c r="AT100" s="481" t="s">
        <v>970</v>
      </c>
      <c r="AU100" s="481"/>
      <c r="AV100" s="562">
        <v>3</v>
      </c>
      <c r="AW100" s="562">
        <v>1</v>
      </c>
      <c r="AX100" s="562">
        <v>1</v>
      </c>
      <c r="AY100" s="562">
        <v>1</v>
      </c>
      <c r="AZ100" s="428">
        <f t="shared" si="9"/>
        <v>9</v>
      </c>
      <c r="BA100" s="530" t="s">
        <v>2792</v>
      </c>
      <c r="BB100" s="467" t="s">
        <v>364</v>
      </c>
      <c r="BC100" s="428" t="s">
        <v>364</v>
      </c>
      <c r="BD100" s="428"/>
      <c r="BE100" s="428" t="s">
        <v>364</v>
      </c>
      <c r="BF100" s="428" t="s">
        <v>364</v>
      </c>
      <c r="BG100" s="428" t="s">
        <v>364</v>
      </c>
      <c r="BH100" s="428"/>
      <c r="BI100" s="428" t="s">
        <v>364</v>
      </c>
      <c r="BJ100" s="428"/>
      <c r="BK100" s="428"/>
      <c r="BL100" s="428"/>
      <c r="BM100" s="428"/>
      <c r="BN100" s="470" t="s">
        <v>2793</v>
      </c>
      <c r="BO100" s="445"/>
      <c r="BP100" s="467" t="s">
        <v>2397</v>
      </c>
      <c r="BQ100" s="445"/>
      <c r="BR100" s="445"/>
      <c r="BS100" s="433"/>
      <c r="BT100" s="433"/>
      <c r="BU100" s="433"/>
      <c r="BV100" s="566"/>
      <c r="BW100" s="445"/>
    </row>
    <row r="101" spans="1:16383" ht="62.25" hidden="1" customHeight="1" x14ac:dyDescent="0.2">
      <c r="A101" s="428">
        <f t="shared" si="5"/>
        <v>92</v>
      </c>
      <c r="B101" s="508" t="s">
        <v>2389</v>
      </c>
      <c r="C101" s="486" t="s">
        <v>2794</v>
      </c>
      <c r="D101" s="513" t="s">
        <v>2795</v>
      </c>
      <c r="E101" s="486" t="s">
        <v>2796</v>
      </c>
      <c r="F101" s="511" t="s">
        <v>364</v>
      </c>
      <c r="G101" s="477"/>
      <c r="H101" s="477" t="s">
        <v>364</v>
      </c>
      <c r="I101" s="477" t="s">
        <v>364</v>
      </c>
      <c r="J101" s="477" t="s">
        <v>364</v>
      </c>
      <c r="K101" s="477" t="s">
        <v>364</v>
      </c>
      <c r="L101" s="477" t="s">
        <v>364</v>
      </c>
      <c r="M101" s="478"/>
      <c r="N101" s="467">
        <v>7</v>
      </c>
      <c r="O101" s="467">
        <v>1</v>
      </c>
      <c r="P101" s="467">
        <v>1</v>
      </c>
      <c r="Q101" s="467">
        <v>3</v>
      </c>
      <c r="R101" s="428">
        <f t="shared" si="7"/>
        <v>35</v>
      </c>
      <c r="S101" s="428"/>
      <c r="T101" s="467" t="s">
        <v>2507</v>
      </c>
      <c r="U101" s="470" t="s">
        <v>2797</v>
      </c>
      <c r="V101" s="514"/>
      <c r="W101" s="514"/>
      <c r="X101" s="514">
        <v>1</v>
      </c>
      <c r="Y101" s="514">
        <v>1</v>
      </c>
      <c r="Z101" s="514">
        <v>1</v>
      </c>
      <c r="AA101" s="514">
        <v>1</v>
      </c>
      <c r="AB101" s="428">
        <f t="shared" si="8"/>
        <v>3</v>
      </c>
      <c r="AC101" s="510" t="s">
        <v>2798</v>
      </c>
      <c r="AD101" s="467"/>
      <c r="AE101" s="515"/>
      <c r="AF101" s="515"/>
      <c r="AG101" s="515"/>
      <c r="AH101" s="515"/>
      <c r="AI101" s="515"/>
      <c r="AJ101" s="515"/>
      <c r="AK101" s="515"/>
      <c r="AL101" s="515"/>
      <c r="AM101" s="515"/>
      <c r="AN101" s="515"/>
      <c r="AO101" s="515"/>
      <c r="AP101" s="470"/>
      <c r="AQ101" s="428"/>
      <c r="AR101" s="467"/>
      <c r="AS101" s="470"/>
      <c r="AT101" s="514"/>
      <c r="AU101" s="514"/>
      <c r="AV101" s="514"/>
      <c r="AW101" s="514"/>
      <c r="AX101" s="514"/>
      <c r="AY101" s="514"/>
      <c r="AZ101" s="428">
        <f t="shared" si="9"/>
        <v>0</v>
      </c>
      <c r="BA101" s="510"/>
      <c r="BB101" s="467"/>
      <c r="BC101" s="515"/>
      <c r="BD101" s="515"/>
      <c r="BE101" s="515"/>
      <c r="BF101" s="515"/>
      <c r="BG101" s="515"/>
      <c r="BH101" s="515"/>
      <c r="BI101" s="515"/>
      <c r="BJ101" s="515"/>
      <c r="BK101" s="515"/>
      <c r="BL101" s="515"/>
      <c r="BM101" s="515"/>
      <c r="BN101" s="470"/>
      <c r="BO101" s="428"/>
      <c r="BP101" s="467"/>
      <c r="BQ101" s="484"/>
      <c r="BR101" s="484"/>
      <c r="BS101" s="477"/>
      <c r="BT101" s="477"/>
      <c r="BU101" s="477"/>
      <c r="BV101" s="484"/>
      <c r="BW101" s="484"/>
    </row>
    <row r="102" spans="1:16383" s="537" customFormat="1" ht="57" hidden="1" customHeight="1" x14ac:dyDescent="0.3">
      <c r="A102" s="428">
        <f t="shared" si="5"/>
        <v>93</v>
      </c>
      <c r="B102" s="508" t="s">
        <v>2389</v>
      </c>
      <c r="C102" s="486" t="s">
        <v>2799</v>
      </c>
      <c r="D102" s="513" t="s">
        <v>2795</v>
      </c>
      <c r="E102" s="486" t="s">
        <v>2800</v>
      </c>
      <c r="F102" s="511" t="s">
        <v>364</v>
      </c>
      <c r="G102" s="477"/>
      <c r="H102" s="477" t="s">
        <v>364</v>
      </c>
      <c r="I102" s="477" t="s">
        <v>364</v>
      </c>
      <c r="J102" s="477" t="s">
        <v>364</v>
      </c>
      <c r="K102" s="477" t="s">
        <v>364</v>
      </c>
      <c r="L102" s="477" t="s">
        <v>364</v>
      </c>
      <c r="M102" s="478"/>
      <c r="N102" s="467">
        <v>5</v>
      </c>
      <c r="O102" s="467">
        <v>1</v>
      </c>
      <c r="P102" s="467">
        <v>1</v>
      </c>
      <c r="Q102" s="467">
        <v>1</v>
      </c>
      <c r="R102" s="428">
        <f t="shared" si="7"/>
        <v>15</v>
      </c>
      <c r="S102" s="428"/>
      <c r="T102" s="467" t="s">
        <v>2507</v>
      </c>
      <c r="U102" s="470" t="s">
        <v>2797</v>
      </c>
      <c r="V102" s="514"/>
      <c r="W102" s="514"/>
      <c r="X102" s="514">
        <v>1</v>
      </c>
      <c r="Y102" s="514">
        <v>1</v>
      </c>
      <c r="Z102" s="514">
        <v>1</v>
      </c>
      <c r="AA102" s="514">
        <v>1</v>
      </c>
      <c r="AB102" s="428">
        <f t="shared" si="8"/>
        <v>3</v>
      </c>
      <c r="AC102" s="510" t="s">
        <v>2798</v>
      </c>
      <c r="AD102" s="467"/>
      <c r="AE102" s="515"/>
      <c r="AF102" s="515"/>
      <c r="AG102" s="515"/>
      <c r="AH102" s="515"/>
      <c r="AI102" s="515"/>
      <c r="AJ102" s="515"/>
      <c r="AK102" s="515"/>
      <c r="AL102" s="515"/>
      <c r="AM102" s="515"/>
      <c r="AN102" s="515"/>
      <c r="AO102" s="515"/>
      <c r="AP102" s="470"/>
      <c r="AQ102" s="428"/>
      <c r="AR102" s="467"/>
      <c r="AS102" s="470"/>
      <c r="AT102" s="514"/>
      <c r="AU102" s="514"/>
      <c r="AV102" s="514"/>
      <c r="AW102" s="514"/>
      <c r="AX102" s="514"/>
      <c r="AY102" s="568"/>
      <c r="AZ102" s="428">
        <f t="shared" si="9"/>
        <v>0</v>
      </c>
      <c r="BA102" s="510"/>
      <c r="BB102" s="467"/>
      <c r="BC102" s="515"/>
      <c r="BD102" s="515"/>
      <c r="BE102" s="515"/>
      <c r="BF102" s="515"/>
      <c r="BG102" s="515"/>
      <c r="BH102" s="515"/>
      <c r="BI102" s="515"/>
      <c r="BJ102" s="515"/>
      <c r="BK102" s="515"/>
      <c r="BL102" s="515"/>
      <c r="BM102" s="515"/>
      <c r="BN102" s="470"/>
      <c r="BO102" s="428"/>
      <c r="BP102" s="467"/>
      <c r="BQ102" s="484"/>
      <c r="BR102" s="484"/>
      <c r="BS102" s="477"/>
      <c r="BT102" s="477"/>
      <c r="BU102" s="477"/>
      <c r="BV102" s="484"/>
      <c r="BW102" s="484"/>
      <c r="BX102" s="543"/>
      <c r="BY102" s="543"/>
      <c r="BZ102" s="543"/>
      <c r="CA102" s="543"/>
      <c r="CB102" s="543"/>
      <c r="CC102" s="543"/>
      <c r="CD102" s="543"/>
      <c r="CE102" s="543"/>
      <c r="CF102" s="543"/>
      <c r="CG102" s="543"/>
      <c r="CH102" s="543"/>
      <c r="CI102" s="543"/>
      <c r="CJ102" s="543"/>
      <c r="CK102" s="543"/>
      <c r="CL102" s="543"/>
      <c r="CM102" s="543"/>
      <c r="CN102" s="543"/>
      <c r="CO102" s="543"/>
      <c r="CP102" s="543"/>
      <c r="CQ102" s="543"/>
      <c r="CR102" s="543"/>
      <c r="CS102" s="543"/>
      <c r="CT102" s="543"/>
      <c r="CU102" s="543"/>
      <c r="CV102" s="543"/>
      <c r="CW102" s="543"/>
      <c r="CX102" s="543"/>
      <c r="CY102" s="543"/>
      <c r="CZ102" s="543"/>
      <c r="DA102" s="543"/>
      <c r="DB102" s="543"/>
      <c r="DC102" s="543"/>
      <c r="DD102" s="543"/>
      <c r="DE102" s="543"/>
      <c r="DF102" s="543"/>
      <c r="DG102" s="543"/>
      <c r="DH102" s="543"/>
      <c r="DI102" s="543"/>
      <c r="DJ102" s="543"/>
      <c r="DK102" s="543"/>
      <c r="DL102" s="543"/>
      <c r="DM102" s="543"/>
      <c r="DN102" s="543"/>
      <c r="DO102" s="543"/>
      <c r="DP102" s="543"/>
      <c r="DQ102" s="543"/>
      <c r="DR102" s="543"/>
      <c r="DS102" s="543"/>
      <c r="DT102" s="543"/>
      <c r="DU102" s="543"/>
      <c r="DV102" s="543"/>
      <c r="DW102" s="543"/>
      <c r="DX102" s="543"/>
      <c r="DY102" s="543"/>
      <c r="DZ102" s="543"/>
      <c r="EA102" s="543"/>
      <c r="EB102" s="543"/>
      <c r="EC102" s="543"/>
      <c r="ED102" s="543"/>
      <c r="EE102" s="543"/>
      <c r="EF102" s="543"/>
      <c r="EG102" s="543"/>
      <c r="EH102" s="543"/>
      <c r="EI102" s="543"/>
      <c r="EJ102" s="543"/>
      <c r="EK102" s="543"/>
      <c r="EL102" s="543"/>
      <c r="EM102" s="543"/>
      <c r="EN102" s="543"/>
      <c r="EO102" s="543"/>
      <c r="EP102" s="543"/>
      <c r="EQ102" s="543"/>
      <c r="ER102" s="543"/>
      <c r="ES102" s="543"/>
      <c r="ET102" s="543"/>
      <c r="EU102" s="543"/>
      <c r="EV102" s="543"/>
      <c r="EW102" s="543"/>
      <c r="EX102" s="543"/>
      <c r="EY102" s="543"/>
      <c r="EZ102" s="543"/>
      <c r="FA102" s="543"/>
      <c r="FB102" s="543"/>
      <c r="FC102" s="543"/>
      <c r="FD102" s="543"/>
      <c r="FE102" s="543"/>
      <c r="FF102" s="543"/>
      <c r="FG102" s="543"/>
      <c r="FH102" s="543"/>
      <c r="FI102" s="543"/>
      <c r="FJ102" s="543"/>
      <c r="FK102" s="543"/>
      <c r="FL102" s="543"/>
      <c r="FM102" s="543"/>
      <c r="FN102" s="543"/>
      <c r="FO102" s="543"/>
      <c r="FP102" s="543"/>
      <c r="FQ102" s="543"/>
      <c r="FR102" s="543"/>
      <c r="FS102" s="543"/>
      <c r="FT102" s="543"/>
      <c r="FU102" s="543"/>
      <c r="FV102" s="543"/>
      <c r="FW102" s="543"/>
      <c r="FX102" s="543"/>
      <c r="FY102" s="543"/>
      <c r="FZ102" s="543"/>
      <c r="GA102" s="543"/>
      <c r="GB102" s="543"/>
      <c r="GC102" s="543"/>
      <c r="GD102" s="543"/>
      <c r="GE102" s="543"/>
      <c r="GF102" s="543"/>
      <c r="GG102" s="543"/>
      <c r="GH102" s="543"/>
      <c r="GI102" s="543"/>
      <c r="GJ102" s="543"/>
      <c r="GK102" s="543"/>
      <c r="GL102" s="543"/>
      <c r="GM102" s="543"/>
      <c r="GN102" s="543"/>
      <c r="GO102" s="543"/>
      <c r="GP102" s="543"/>
      <c r="GQ102" s="543"/>
      <c r="GR102" s="543"/>
      <c r="GS102" s="543"/>
      <c r="GT102" s="543"/>
      <c r="GU102" s="543"/>
      <c r="GV102" s="543"/>
      <c r="GW102" s="543"/>
      <c r="GX102" s="543"/>
      <c r="GY102" s="543"/>
      <c r="GZ102" s="543"/>
      <c r="HA102" s="543"/>
      <c r="HB102" s="543"/>
      <c r="HC102" s="543"/>
      <c r="HD102" s="543"/>
      <c r="HE102" s="543"/>
      <c r="HF102" s="543"/>
      <c r="HG102" s="543"/>
      <c r="HH102" s="543"/>
      <c r="HI102" s="543"/>
      <c r="HJ102" s="543"/>
      <c r="HK102" s="543"/>
      <c r="HL102" s="543"/>
      <c r="HM102" s="543"/>
      <c r="HN102" s="543"/>
      <c r="HO102" s="543"/>
      <c r="HP102" s="543"/>
      <c r="HQ102" s="543"/>
      <c r="HR102" s="543"/>
      <c r="HS102" s="543"/>
      <c r="HT102" s="543"/>
      <c r="HU102" s="543"/>
      <c r="HV102" s="543"/>
      <c r="HW102" s="543"/>
      <c r="HX102" s="543"/>
      <c r="HY102" s="543"/>
      <c r="HZ102" s="543"/>
      <c r="IA102" s="543"/>
      <c r="IB102" s="543"/>
      <c r="IC102" s="543"/>
      <c r="ID102" s="543"/>
      <c r="IE102" s="543"/>
      <c r="IF102" s="543"/>
      <c r="IG102" s="543"/>
      <c r="IH102" s="543"/>
      <c r="II102" s="543"/>
      <c r="IJ102" s="543"/>
      <c r="IK102" s="543"/>
      <c r="IL102" s="543"/>
      <c r="IM102" s="543"/>
      <c r="IN102" s="543"/>
      <c r="IO102" s="543"/>
      <c r="IP102" s="543"/>
      <c r="IQ102" s="543"/>
      <c r="IR102" s="543"/>
      <c r="IS102" s="543"/>
      <c r="IT102" s="543"/>
      <c r="IU102" s="543"/>
      <c r="IV102" s="543"/>
      <c r="IW102" s="543"/>
      <c r="IX102" s="543"/>
      <c r="IY102" s="543"/>
      <c r="IZ102" s="543"/>
      <c r="JA102" s="543"/>
      <c r="JB102" s="543"/>
      <c r="JC102" s="543"/>
      <c r="JD102" s="543"/>
      <c r="JE102" s="543"/>
      <c r="JF102" s="543"/>
      <c r="JG102" s="543"/>
      <c r="JH102" s="543"/>
      <c r="JI102" s="543"/>
      <c r="JJ102" s="543"/>
      <c r="JK102" s="543"/>
      <c r="JL102" s="543"/>
      <c r="JM102" s="543"/>
      <c r="JN102" s="543"/>
      <c r="JO102" s="543"/>
      <c r="JP102" s="543"/>
      <c r="JQ102" s="543"/>
      <c r="JR102" s="543"/>
      <c r="JS102" s="543"/>
      <c r="JT102" s="543"/>
      <c r="JU102" s="543"/>
      <c r="JV102" s="543"/>
      <c r="JW102" s="543"/>
      <c r="JX102" s="543"/>
      <c r="JY102" s="543"/>
      <c r="JZ102" s="543"/>
      <c r="KA102" s="543"/>
      <c r="KB102" s="543"/>
      <c r="KC102" s="543"/>
      <c r="KD102" s="543"/>
      <c r="KE102" s="543"/>
      <c r="KF102" s="543"/>
      <c r="KG102" s="543"/>
      <c r="KH102" s="543"/>
      <c r="KI102" s="543"/>
      <c r="KJ102" s="543"/>
      <c r="KK102" s="543"/>
      <c r="KL102" s="543"/>
      <c r="KM102" s="543"/>
      <c r="KN102" s="543"/>
      <c r="KO102" s="543"/>
      <c r="KP102" s="543"/>
      <c r="KQ102" s="543"/>
      <c r="KR102" s="543"/>
      <c r="KS102" s="543"/>
      <c r="KT102" s="543"/>
      <c r="KU102" s="543"/>
      <c r="KV102" s="543"/>
      <c r="KW102" s="543"/>
      <c r="KX102" s="543"/>
      <c r="KY102" s="543"/>
      <c r="KZ102" s="543"/>
      <c r="LA102" s="543"/>
      <c r="LB102" s="543"/>
      <c r="LC102" s="543"/>
      <c r="LD102" s="543"/>
      <c r="LE102" s="543"/>
      <c r="LF102" s="543"/>
      <c r="LG102" s="543"/>
      <c r="LH102" s="543"/>
      <c r="LI102" s="543"/>
      <c r="LJ102" s="543"/>
      <c r="LK102" s="543"/>
      <c r="LL102" s="543"/>
      <c r="LM102" s="543"/>
      <c r="LN102" s="543"/>
      <c r="LO102" s="543"/>
      <c r="LP102" s="543"/>
      <c r="LQ102" s="543"/>
      <c r="LR102" s="543"/>
      <c r="LS102" s="543"/>
      <c r="LT102" s="543"/>
      <c r="LU102" s="543"/>
      <c r="LV102" s="543"/>
      <c r="LW102" s="543"/>
      <c r="LX102" s="543"/>
      <c r="LY102" s="543"/>
      <c r="LZ102" s="543"/>
      <c r="MA102" s="543"/>
      <c r="MB102" s="543"/>
      <c r="MC102" s="543"/>
      <c r="MD102" s="543"/>
      <c r="ME102" s="543"/>
      <c r="MF102" s="543"/>
      <c r="MG102" s="543"/>
      <c r="MH102" s="543"/>
      <c r="MI102" s="543"/>
      <c r="MJ102" s="543"/>
      <c r="MK102" s="543"/>
      <c r="ML102" s="543"/>
      <c r="MM102" s="543"/>
      <c r="MN102" s="543"/>
      <c r="MO102" s="543"/>
      <c r="MP102" s="543"/>
      <c r="MQ102" s="543"/>
      <c r="MR102" s="543"/>
      <c r="MS102" s="543"/>
      <c r="MT102" s="543"/>
      <c r="MU102" s="543"/>
      <c r="MV102" s="543"/>
      <c r="MW102" s="543"/>
      <c r="MX102" s="543"/>
      <c r="MY102" s="543"/>
      <c r="MZ102" s="543"/>
      <c r="NA102" s="543"/>
      <c r="NB102" s="543"/>
      <c r="NC102" s="543"/>
      <c r="ND102" s="543"/>
      <c r="NE102" s="543"/>
      <c r="NF102" s="543"/>
      <c r="NG102" s="543"/>
      <c r="NH102" s="543"/>
      <c r="NI102" s="543"/>
      <c r="NJ102" s="543"/>
      <c r="NK102" s="543"/>
      <c r="NL102" s="543"/>
      <c r="NM102" s="543"/>
      <c r="NN102" s="543"/>
      <c r="NO102" s="543"/>
      <c r="NP102" s="543"/>
      <c r="NQ102" s="543"/>
      <c r="NR102" s="543"/>
      <c r="NS102" s="543"/>
      <c r="NT102" s="543"/>
      <c r="NU102" s="543"/>
      <c r="NV102" s="543"/>
      <c r="NW102" s="543"/>
      <c r="NX102" s="543"/>
      <c r="NY102" s="543"/>
      <c r="NZ102" s="543"/>
      <c r="OA102" s="543"/>
      <c r="OB102" s="543"/>
      <c r="OC102" s="543"/>
      <c r="OD102" s="543"/>
      <c r="OE102" s="543"/>
      <c r="OF102" s="543"/>
      <c r="OG102" s="543"/>
      <c r="OH102" s="543"/>
      <c r="OI102" s="543"/>
      <c r="OJ102" s="543"/>
      <c r="OK102" s="543"/>
      <c r="OL102" s="543"/>
      <c r="OM102" s="543"/>
      <c r="ON102" s="543"/>
      <c r="OO102" s="543"/>
      <c r="OP102" s="543"/>
      <c r="OQ102" s="543"/>
      <c r="OR102" s="543"/>
      <c r="OS102" s="543"/>
      <c r="OT102" s="543"/>
      <c r="OU102" s="543"/>
      <c r="OV102" s="543"/>
      <c r="OW102" s="543"/>
      <c r="OX102" s="543"/>
      <c r="OY102" s="543"/>
      <c r="OZ102" s="543"/>
      <c r="PA102" s="543"/>
      <c r="PB102" s="543"/>
      <c r="PC102" s="543"/>
      <c r="PD102" s="543"/>
      <c r="PE102" s="543"/>
      <c r="PF102" s="543"/>
      <c r="PG102" s="543"/>
      <c r="PH102" s="543"/>
      <c r="PI102" s="543"/>
      <c r="PJ102" s="543"/>
      <c r="PK102" s="543"/>
      <c r="PL102" s="543"/>
      <c r="PM102" s="543"/>
      <c r="PN102" s="543"/>
      <c r="PO102" s="543"/>
      <c r="PP102" s="543"/>
      <c r="PQ102" s="543"/>
      <c r="PR102" s="543"/>
      <c r="PS102" s="543"/>
      <c r="PT102" s="543"/>
      <c r="PU102" s="543"/>
      <c r="PV102" s="543"/>
      <c r="PW102" s="543"/>
      <c r="PX102" s="543"/>
      <c r="PY102" s="543"/>
      <c r="PZ102" s="543"/>
      <c r="QA102" s="543"/>
      <c r="QB102" s="543"/>
      <c r="QC102" s="543"/>
      <c r="QD102" s="543"/>
      <c r="QE102" s="543"/>
      <c r="QF102" s="543"/>
      <c r="QG102" s="543"/>
      <c r="QH102" s="543"/>
      <c r="QI102" s="543"/>
      <c r="QJ102" s="543"/>
      <c r="QK102" s="543"/>
      <c r="QL102" s="543"/>
      <c r="QM102" s="543"/>
      <c r="QN102" s="543"/>
      <c r="QO102" s="543"/>
      <c r="QP102" s="543"/>
      <c r="QQ102" s="543"/>
      <c r="QR102" s="543"/>
      <c r="QS102" s="543"/>
      <c r="QT102" s="543"/>
      <c r="QU102" s="543"/>
      <c r="QV102" s="543"/>
      <c r="QW102" s="543"/>
      <c r="QX102" s="543"/>
      <c r="QY102" s="543"/>
      <c r="QZ102" s="543"/>
      <c r="RA102" s="543"/>
      <c r="RB102" s="543"/>
      <c r="RC102" s="543"/>
      <c r="RD102" s="543"/>
      <c r="RE102" s="543"/>
      <c r="RF102" s="543"/>
      <c r="RG102" s="543"/>
      <c r="RH102" s="543"/>
      <c r="RI102" s="543"/>
      <c r="RJ102" s="543"/>
      <c r="RK102" s="543"/>
      <c r="RL102" s="543"/>
      <c r="RM102" s="543"/>
      <c r="RN102" s="543"/>
      <c r="RO102" s="543"/>
      <c r="RP102" s="543"/>
      <c r="RQ102" s="543"/>
      <c r="RR102" s="543"/>
      <c r="RS102" s="543"/>
      <c r="RT102" s="543"/>
      <c r="RU102" s="543"/>
      <c r="RV102" s="543"/>
      <c r="RW102" s="543"/>
      <c r="RX102" s="543"/>
      <c r="RY102" s="543"/>
      <c r="RZ102" s="543"/>
      <c r="SA102" s="543"/>
      <c r="SB102" s="543"/>
      <c r="SC102" s="543"/>
      <c r="SD102" s="543"/>
      <c r="SE102" s="543"/>
      <c r="SF102" s="543"/>
      <c r="SG102" s="543"/>
      <c r="SH102" s="543"/>
      <c r="SI102" s="543"/>
      <c r="SJ102" s="543"/>
      <c r="SK102" s="543"/>
      <c r="SL102" s="543"/>
      <c r="SM102" s="543"/>
      <c r="SN102" s="543"/>
      <c r="SO102" s="543"/>
      <c r="SP102" s="543"/>
      <c r="SQ102" s="543"/>
      <c r="SR102" s="543"/>
      <c r="SS102" s="543"/>
      <c r="ST102" s="543"/>
      <c r="SU102" s="543"/>
      <c r="SV102" s="543"/>
      <c r="SW102" s="543"/>
      <c r="SX102" s="543"/>
      <c r="SY102" s="543"/>
      <c r="SZ102" s="543"/>
      <c r="TA102" s="543"/>
      <c r="TB102" s="543"/>
      <c r="TC102" s="543"/>
      <c r="TD102" s="543"/>
      <c r="TE102" s="543"/>
      <c r="TF102" s="543"/>
      <c r="TG102" s="543"/>
      <c r="TH102" s="543"/>
      <c r="TI102" s="543"/>
      <c r="TJ102" s="543"/>
      <c r="TK102" s="543"/>
      <c r="TL102" s="543"/>
      <c r="TM102" s="543"/>
      <c r="TN102" s="543"/>
      <c r="TO102" s="543"/>
      <c r="TP102" s="543"/>
      <c r="TQ102" s="543"/>
      <c r="TR102" s="543"/>
      <c r="TS102" s="543"/>
      <c r="TT102" s="543"/>
      <c r="TU102" s="543"/>
      <c r="TV102" s="543"/>
      <c r="TW102" s="543"/>
      <c r="TX102" s="543"/>
      <c r="TY102" s="543"/>
      <c r="TZ102" s="543"/>
      <c r="UA102" s="543"/>
      <c r="UB102" s="543"/>
      <c r="UC102" s="543"/>
      <c r="UD102" s="543"/>
      <c r="UE102" s="543"/>
      <c r="UF102" s="543"/>
      <c r="UG102" s="543"/>
      <c r="UH102" s="543"/>
      <c r="UI102" s="543"/>
      <c r="UJ102" s="543"/>
      <c r="UK102" s="543"/>
      <c r="UL102" s="543"/>
      <c r="UM102" s="543"/>
      <c r="UN102" s="543"/>
      <c r="UO102" s="543"/>
      <c r="UP102" s="543"/>
      <c r="UQ102" s="543"/>
      <c r="UR102" s="543"/>
      <c r="US102" s="543"/>
      <c r="UT102" s="543"/>
      <c r="UU102" s="543"/>
      <c r="UV102" s="543"/>
      <c r="UW102" s="543"/>
      <c r="UX102" s="543"/>
      <c r="UY102" s="543"/>
      <c r="UZ102" s="543"/>
      <c r="VA102" s="543"/>
      <c r="VB102" s="543"/>
      <c r="VC102" s="543"/>
      <c r="VD102" s="543"/>
      <c r="VE102" s="543"/>
      <c r="VF102" s="543"/>
      <c r="VG102" s="543"/>
      <c r="VH102" s="543"/>
      <c r="VI102" s="543"/>
      <c r="VJ102" s="543"/>
      <c r="VK102" s="543"/>
      <c r="VL102" s="543"/>
      <c r="VM102" s="543"/>
      <c r="VN102" s="543"/>
      <c r="VO102" s="543"/>
      <c r="VP102" s="543"/>
      <c r="VQ102" s="543"/>
      <c r="VR102" s="543"/>
      <c r="VS102" s="543"/>
      <c r="VT102" s="543"/>
      <c r="VU102" s="543"/>
      <c r="VV102" s="543"/>
      <c r="VW102" s="543"/>
      <c r="VX102" s="543"/>
      <c r="VY102" s="543"/>
      <c r="VZ102" s="543"/>
      <c r="WA102" s="543"/>
      <c r="WB102" s="543"/>
      <c r="WC102" s="543"/>
      <c r="WD102" s="543"/>
      <c r="WE102" s="543"/>
      <c r="WF102" s="543"/>
      <c r="WG102" s="543"/>
      <c r="WH102" s="543"/>
      <c r="WI102" s="543"/>
      <c r="WJ102" s="543"/>
      <c r="WK102" s="543"/>
      <c r="WL102" s="543"/>
      <c r="WM102" s="543"/>
      <c r="WN102" s="543"/>
      <c r="WO102" s="543"/>
      <c r="WP102" s="543"/>
      <c r="WQ102" s="543"/>
      <c r="WR102" s="543"/>
      <c r="WS102" s="543"/>
      <c r="WT102" s="543"/>
      <c r="WU102" s="543"/>
      <c r="WV102" s="543"/>
      <c r="WW102" s="543"/>
      <c r="WX102" s="543"/>
      <c r="WY102" s="543"/>
      <c r="WZ102" s="543"/>
      <c r="XA102" s="543"/>
      <c r="XB102" s="543"/>
      <c r="XC102" s="543"/>
      <c r="XD102" s="543"/>
      <c r="XE102" s="543"/>
      <c r="XF102" s="543"/>
      <c r="XG102" s="543"/>
      <c r="XH102" s="543"/>
      <c r="XI102" s="543"/>
      <c r="XJ102" s="543"/>
      <c r="XK102" s="543"/>
      <c r="XL102" s="543"/>
      <c r="XM102" s="543"/>
      <c r="XN102" s="543"/>
      <c r="XO102" s="543"/>
      <c r="XP102" s="543"/>
      <c r="XQ102" s="543"/>
      <c r="XR102" s="543"/>
      <c r="XS102" s="543"/>
      <c r="XT102" s="543"/>
      <c r="XU102" s="543"/>
      <c r="XV102" s="543"/>
      <c r="XW102" s="543"/>
      <c r="XX102" s="543"/>
      <c r="XY102" s="543"/>
      <c r="XZ102" s="543"/>
      <c r="YA102" s="543"/>
      <c r="YB102" s="543"/>
      <c r="YC102" s="543"/>
      <c r="YD102" s="543"/>
      <c r="YE102" s="543"/>
      <c r="YF102" s="543"/>
      <c r="YG102" s="543"/>
      <c r="YH102" s="543"/>
      <c r="YI102" s="543"/>
      <c r="YJ102" s="543"/>
      <c r="YK102" s="543"/>
      <c r="YL102" s="543"/>
      <c r="YM102" s="543"/>
      <c r="YN102" s="543"/>
      <c r="YO102" s="543"/>
      <c r="YP102" s="543"/>
      <c r="YQ102" s="543"/>
      <c r="YR102" s="543"/>
      <c r="YS102" s="543"/>
      <c r="YT102" s="543"/>
      <c r="YU102" s="543"/>
      <c r="YV102" s="543"/>
      <c r="YW102" s="543"/>
      <c r="YX102" s="543"/>
      <c r="YY102" s="543"/>
      <c r="YZ102" s="543"/>
      <c r="ZA102" s="543"/>
      <c r="ZB102" s="543"/>
      <c r="ZC102" s="543"/>
      <c r="ZD102" s="543"/>
      <c r="ZE102" s="543"/>
      <c r="ZF102" s="543"/>
      <c r="ZG102" s="543"/>
      <c r="ZH102" s="543"/>
      <c r="ZI102" s="543"/>
      <c r="ZJ102" s="543"/>
      <c r="ZK102" s="543"/>
      <c r="ZL102" s="543"/>
      <c r="ZM102" s="543"/>
      <c r="ZN102" s="543"/>
      <c r="ZO102" s="543"/>
      <c r="ZP102" s="543"/>
      <c r="ZQ102" s="543"/>
      <c r="ZR102" s="543"/>
      <c r="ZS102" s="543"/>
      <c r="ZT102" s="543"/>
      <c r="ZU102" s="543"/>
      <c r="ZV102" s="543"/>
      <c r="ZW102" s="543"/>
      <c r="ZX102" s="543"/>
      <c r="ZY102" s="543"/>
      <c r="ZZ102" s="543"/>
      <c r="AAA102" s="543"/>
      <c r="AAB102" s="543"/>
      <c r="AAC102" s="543"/>
      <c r="AAD102" s="543"/>
      <c r="AAE102" s="543"/>
      <c r="AAF102" s="543"/>
      <c r="AAG102" s="543"/>
      <c r="AAH102" s="543"/>
      <c r="AAI102" s="543"/>
      <c r="AAJ102" s="543"/>
      <c r="AAK102" s="543"/>
      <c r="AAL102" s="543"/>
      <c r="AAM102" s="543"/>
      <c r="AAN102" s="543"/>
      <c r="AAO102" s="543"/>
      <c r="AAP102" s="543"/>
      <c r="AAQ102" s="543"/>
      <c r="AAR102" s="543"/>
      <c r="AAS102" s="543"/>
      <c r="AAT102" s="543"/>
      <c r="AAU102" s="543"/>
      <c r="AAV102" s="543"/>
      <c r="AAW102" s="543"/>
      <c r="AAX102" s="543"/>
      <c r="AAY102" s="543"/>
      <c r="AAZ102" s="543"/>
      <c r="ABA102" s="543"/>
      <c r="ABB102" s="543"/>
      <c r="ABC102" s="543"/>
      <c r="ABD102" s="543"/>
      <c r="ABE102" s="543"/>
      <c r="ABF102" s="543"/>
      <c r="ABG102" s="543"/>
      <c r="ABH102" s="543"/>
      <c r="ABI102" s="543"/>
      <c r="ABJ102" s="543"/>
      <c r="ABK102" s="543"/>
      <c r="ABL102" s="543"/>
      <c r="ABM102" s="543"/>
      <c r="ABN102" s="543"/>
      <c r="ABO102" s="543"/>
      <c r="ABP102" s="543"/>
      <c r="ABQ102" s="543"/>
      <c r="ABR102" s="543"/>
      <c r="ABS102" s="543"/>
      <c r="ABT102" s="543"/>
      <c r="ABU102" s="543"/>
      <c r="ABV102" s="543"/>
      <c r="ABW102" s="543"/>
      <c r="ABX102" s="543"/>
      <c r="ABY102" s="543"/>
      <c r="ABZ102" s="543"/>
      <c r="ACA102" s="543"/>
      <c r="ACB102" s="543"/>
      <c r="ACC102" s="543"/>
      <c r="ACD102" s="543"/>
      <c r="ACE102" s="543"/>
      <c r="ACF102" s="543"/>
      <c r="ACG102" s="543"/>
      <c r="ACH102" s="543"/>
      <c r="ACI102" s="543"/>
      <c r="ACJ102" s="543"/>
      <c r="ACK102" s="543"/>
      <c r="ACL102" s="543"/>
      <c r="ACM102" s="543"/>
      <c r="ACN102" s="543"/>
      <c r="ACO102" s="543"/>
      <c r="ACP102" s="543"/>
      <c r="ACQ102" s="543"/>
      <c r="ACR102" s="543"/>
      <c r="ACS102" s="543"/>
      <c r="ACT102" s="543"/>
      <c r="ACU102" s="543"/>
      <c r="ACV102" s="543"/>
      <c r="ACW102" s="543"/>
      <c r="ACX102" s="543"/>
      <c r="ACY102" s="543"/>
      <c r="ACZ102" s="543"/>
      <c r="ADA102" s="543"/>
      <c r="ADB102" s="543"/>
      <c r="ADC102" s="543"/>
      <c r="ADD102" s="543"/>
      <c r="ADE102" s="543"/>
      <c r="ADF102" s="543"/>
      <c r="ADG102" s="543"/>
      <c r="ADH102" s="543"/>
      <c r="ADI102" s="543"/>
      <c r="ADJ102" s="543"/>
      <c r="ADK102" s="543"/>
      <c r="ADL102" s="543"/>
      <c r="ADM102" s="543"/>
      <c r="ADN102" s="543"/>
      <c r="ADO102" s="543"/>
      <c r="ADP102" s="543"/>
      <c r="ADQ102" s="543"/>
      <c r="ADR102" s="543"/>
      <c r="ADS102" s="543"/>
      <c r="ADT102" s="543"/>
      <c r="ADU102" s="543"/>
      <c r="ADV102" s="543"/>
      <c r="ADW102" s="543"/>
      <c r="ADX102" s="543"/>
      <c r="ADY102" s="543"/>
      <c r="ADZ102" s="543"/>
      <c r="AEA102" s="543"/>
      <c r="AEB102" s="543"/>
      <c r="AEC102" s="543"/>
      <c r="AED102" s="543"/>
      <c r="AEE102" s="543"/>
      <c r="AEF102" s="543"/>
      <c r="AEG102" s="543"/>
      <c r="AEH102" s="543"/>
      <c r="AEI102" s="543"/>
      <c r="AEJ102" s="543"/>
      <c r="AEK102" s="543"/>
      <c r="AEL102" s="543"/>
      <c r="AEM102" s="543"/>
      <c r="AEN102" s="543"/>
      <c r="AEO102" s="543"/>
      <c r="AEP102" s="543"/>
      <c r="AEQ102" s="543"/>
      <c r="AER102" s="543"/>
      <c r="AES102" s="543"/>
      <c r="AET102" s="543"/>
      <c r="AEU102" s="543"/>
      <c r="AEV102" s="543"/>
      <c r="AEW102" s="543"/>
      <c r="AEX102" s="543"/>
      <c r="AEY102" s="543"/>
      <c r="AEZ102" s="543"/>
      <c r="AFA102" s="543"/>
      <c r="AFB102" s="543"/>
      <c r="AFC102" s="543"/>
      <c r="AFD102" s="543"/>
      <c r="AFE102" s="543"/>
      <c r="AFF102" s="543"/>
      <c r="AFG102" s="543"/>
      <c r="AFH102" s="543"/>
      <c r="AFI102" s="543"/>
      <c r="AFJ102" s="543"/>
      <c r="AFK102" s="543"/>
      <c r="AFL102" s="543"/>
      <c r="AFM102" s="543"/>
      <c r="AFN102" s="543"/>
      <c r="AFO102" s="543"/>
      <c r="AFP102" s="543"/>
      <c r="AFQ102" s="543"/>
      <c r="AFR102" s="543"/>
      <c r="AFS102" s="543"/>
      <c r="AFT102" s="543"/>
      <c r="AFU102" s="543"/>
      <c r="AFV102" s="543"/>
      <c r="AFW102" s="543"/>
      <c r="AFX102" s="543"/>
      <c r="AFY102" s="543"/>
      <c r="AFZ102" s="543"/>
      <c r="AGA102" s="543"/>
      <c r="AGB102" s="543"/>
      <c r="AGC102" s="543"/>
      <c r="AGD102" s="543"/>
      <c r="AGE102" s="543"/>
      <c r="AGF102" s="543"/>
      <c r="AGG102" s="543"/>
      <c r="AGH102" s="543"/>
      <c r="AGI102" s="543"/>
      <c r="AGJ102" s="543"/>
      <c r="AGK102" s="543"/>
      <c r="AGL102" s="543"/>
      <c r="AGM102" s="543"/>
      <c r="AGN102" s="543"/>
      <c r="AGO102" s="543"/>
      <c r="AGP102" s="543"/>
      <c r="AGQ102" s="543"/>
      <c r="AGR102" s="543"/>
      <c r="AGS102" s="543"/>
      <c r="AGT102" s="543"/>
      <c r="AGU102" s="543"/>
      <c r="AGV102" s="543"/>
      <c r="AGW102" s="543"/>
      <c r="AGX102" s="543"/>
      <c r="AGY102" s="543"/>
      <c r="AGZ102" s="543"/>
      <c r="AHA102" s="543"/>
      <c r="AHB102" s="543"/>
      <c r="AHC102" s="543"/>
      <c r="AHD102" s="543"/>
      <c r="AHE102" s="543"/>
      <c r="AHF102" s="543"/>
      <c r="AHG102" s="543"/>
      <c r="AHH102" s="543"/>
      <c r="AHI102" s="543"/>
      <c r="AHJ102" s="543"/>
      <c r="AHK102" s="543"/>
      <c r="AHL102" s="543"/>
      <c r="AHM102" s="543"/>
      <c r="AHN102" s="543"/>
      <c r="AHO102" s="543"/>
      <c r="AHP102" s="543"/>
      <c r="AHQ102" s="543"/>
      <c r="AHR102" s="543"/>
      <c r="AHS102" s="543"/>
      <c r="AHT102" s="543"/>
      <c r="AHU102" s="543"/>
      <c r="AHV102" s="543"/>
      <c r="AHW102" s="543"/>
      <c r="AHX102" s="543"/>
      <c r="AHY102" s="543"/>
      <c r="AHZ102" s="543"/>
      <c r="AIA102" s="543"/>
      <c r="AIB102" s="543"/>
      <c r="AIC102" s="543"/>
      <c r="AID102" s="543"/>
      <c r="AIE102" s="543"/>
      <c r="AIF102" s="543"/>
      <c r="AIG102" s="543"/>
      <c r="AIH102" s="543"/>
      <c r="AII102" s="543"/>
      <c r="AIJ102" s="543"/>
      <c r="AIK102" s="543"/>
      <c r="AIL102" s="543"/>
      <c r="AIM102" s="543"/>
      <c r="AIN102" s="543"/>
      <c r="AIO102" s="543"/>
      <c r="AIP102" s="543"/>
      <c r="AIQ102" s="543"/>
      <c r="AIR102" s="543"/>
      <c r="AIS102" s="543"/>
      <c r="AIT102" s="543"/>
      <c r="AIU102" s="543"/>
      <c r="AIV102" s="543"/>
      <c r="AIW102" s="543"/>
      <c r="AIX102" s="543"/>
      <c r="AIY102" s="543"/>
      <c r="AIZ102" s="543"/>
      <c r="AJA102" s="543"/>
      <c r="AJB102" s="543"/>
      <c r="AJC102" s="543"/>
      <c r="AJD102" s="543"/>
      <c r="AJE102" s="543"/>
      <c r="AJF102" s="543"/>
      <c r="AJG102" s="543"/>
      <c r="AJH102" s="543"/>
      <c r="AJI102" s="543"/>
      <c r="AJJ102" s="543"/>
      <c r="AJK102" s="543"/>
      <c r="AJL102" s="543"/>
      <c r="AJM102" s="543"/>
      <c r="AJN102" s="543"/>
      <c r="AJO102" s="543"/>
      <c r="AJP102" s="543"/>
      <c r="AJQ102" s="543"/>
      <c r="AJR102" s="543"/>
      <c r="AJS102" s="543"/>
      <c r="AJT102" s="543"/>
      <c r="AJU102" s="543"/>
      <c r="AJV102" s="543"/>
      <c r="AJW102" s="543"/>
      <c r="AJX102" s="543"/>
      <c r="AJY102" s="543"/>
      <c r="AJZ102" s="543"/>
      <c r="AKA102" s="543"/>
      <c r="AKB102" s="543"/>
      <c r="AKC102" s="543"/>
      <c r="AKD102" s="543"/>
      <c r="AKE102" s="543"/>
      <c r="AKF102" s="543"/>
      <c r="AKG102" s="543"/>
      <c r="AKH102" s="543"/>
      <c r="AKI102" s="543"/>
      <c r="AKJ102" s="543"/>
      <c r="AKK102" s="543"/>
      <c r="AKL102" s="543"/>
      <c r="AKM102" s="543"/>
      <c r="AKN102" s="543"/>
      <c r="AKO102" s="543"/>
      <c r="AKP102" s="543"/>
      <c r="AKQ102" s="543"/>
      <c r="AKR102" s="543"/>
      <c r="AKS102" s="543"/>
      <c r="AKT102" s="543"/>
      <c r="AKU102" s="543"/>
      <c r="AKV102" s="543"/>
      <c r="AKW102" s="543"/>
      <c r="AKX102" s="543"/>
      <c r="AKY102" s="543"/>
      <c r="AKZ102" s="543"/>
      <c r="ALA102" s="543"/>
      <c r="ALB102" s="543"/>
      <c r="ALC102" s="543"/>
      <c r="ALD102" s="543"/>
      <c r="ALE102" s="543"/>
      <c r="ALF102" s="543"/>
      <c r="ALG102" s="543"/>
      <c r="ALH102" s="543"/>
      <c r="ALI102" s="543"/>
      <c r="ALJ102" s="543"/>
      <c r="ALK102" s="543"/>
      <c r="ALL102" s="543"/>
      <c r="ALM102" s="543"/>
      <c r="ALN102" s="543"/>
      <c r="ALO102" s="543"/>
      <c r="ALP102" s="543"/>
      <c r="ALQ102" s="543"/>
      <c r="ALR102" s="543"/>
      <c r="ALS102" s="543"/>
      <c r="ALT102" s="543"/>
      <c r="ALU102" s="543"/>
      <c r="ALV102" s="543"/>
      <c r="ALW102" s="543"/>
      <c r="ALX102" s="543"/>
      <c r="ALY102" s="543"/>
      <c r="ALZ102" s="543"/>
      <c r="AMA102" s="543"/>
      <c r="AMB102" s="543"/>
      <c r="AMC102" s="543"/>
      <c r="AMD102" s="543"/>
      <c r="AME102" s="543"/>
      <c r="AMF102" s="543"/>
      <c r="AMG102" s="543"/>
      <c r="AMH102" s="543"/>
      <c r="AMI102" s="543"/>
      <c r="AMJ102" s="543"/>
      <c r="AMK102" s="543"/>
      <c r="AML102" s="543"/>
      <c r="AMM102" s="543"/>
      <c r="AMN102" s="543"/>
      <c r="AMO102" s="543"/>
      <c r="AMP102" s="543"/>
      <c r="AMQ102" s="543"/>
      <c r="AMR102" s="543"/>
      <c r="AMS102" s="543"/>
      <c r="AMT102" s="543"/>
      <c r="AMU102" s="543"/>
      <c r="AMV102" s="543"/>
      <c r="AMW102" s="543"/>
      <c r="AMX102" s="543"/>
      <c r="AMY102" s="543"/>
      <c r="AMZ102" s="543"/>
      <c r="ANA102" s="543"/>
      <c r="ANB102" s="543"/>
      <c r="ANC102" s="543"/>
      <c r="AND102" s="543"/>
      <c r="ANE102" s="543"/>
      <c r="ANF102" s="543"/>
      <c r="ANG102" s="543"/>
      <c r="ANH102" s="543"/>
      <c r="ANI102" s="543"/>
      <c r="ANJ102" s="543"/>
      <c r="ANK102" s="543"/>
      <c r="ANL102" s="543"/>
      <c r="ANM102" s="543"/>
      <c r="ANN102" s="543"/>
      <c r="ANO102" s="543"/>
      <c r="ANP102" s="543"/>
      <c r="ANQ102" s="543"/>
      <c r="ANR102" s="543"/>
      <c r="ANS102" s="543"/>
      <c r="ANT102" s="543"/>
      <c r="ANU102" s="543"/>
      <c r="ANV102" s="543"/>
      <c r="ANW102" s="543"/>
      <c r="ANX102" s="543"/>
      <c r="ANY102" s="543"/>
      <c r="ANZ102" s="543"/>
      <c r="AOA102" s="543"/>
      <c r="AOB102" s="543"/>
      <c r="AOC102" s="543"/>
      <c r="AOD102" s="543"/>
      <c r="AOE102" s="543"/>
      <c r="AOF102" s="543"/>
      <c r="AOG102" s="543"/>
      <c r="AOH102" s="543"/>
      <c r="AOI102" s="543"/>
      <c r="AOJ102" s="543"/>
      <c r="AOK102" s="543"/>
      <c r="AOL102" s="543"/>
      <c r="AOM102" s="543"/>
      <c r="AON102" s="543"/>
      <c r="AOO102" s="543"/>
      <c r="AOP102" s="543"/>
      <c r="AOQ102" s="543"/>
      <c r="AOR102" s="543"/>
      <c r="AOS102" s="543"/>
      <c r="AOT102" s="543"/>
      <c r="AOU102" s="543"/>
      <c r="AOV102" s="543"/>
      <c r="AOW102" s="543"/>
      <c r="AOX102" s="543"/>
      <c r="AOY102" s="543"/>
      <c r="AOZ102" s="543"/>
      <c r="APA102" s="543"/>
      <c r="APB102" s="543"/>
      <c r="APC102" s="543"/>
      <c r="APD102" s="543"/>
      <c r="APE102" s="543"/>
      <c r="APF102" s="543"/>
      <c r="APG102" s="543"/>
      <c r="APH102" s="543"/>
      <c r="API102" s="543"/>
      <c r="APJ102" s="543"/>
      <c r="APK102" s="543"/>
      <c r="APL102" s="543"/>
      <c r="APM102" s="543"/>
      <c r="APN102" s="543"/>
      <c r="APO102" s="543"/>
      <c r="APP102" s="543"/>
      <c r="APQ102" s="543"/>
      <c r="APR102" s="543"/>
      <c r="APS102" s="543"/>
      <c r="APT102" s="543"/>
      <c r="APU102" s="543"/>
      <c r="APV102" s="543"/>
      <c r="APW102" s="543"/>
      <c r="APX102" s="543"/>
      <c r="APY102" s="543"/>
      <c r="APZ102" s="543"/>
      <c r="AQA102" s="543"/>
      <c r="AQB102" s="543"/>
      <c r="AQC102" s="543"/>
      <c r="AQD102" s="543"/>
      <c r="AQE102" s="543"/>
      <c r="AQF102" s="543"/>
      <c r="AQG102" s="543"/>
      <c r="AQH102" s="543"/>
      <c r="AQI102" s="543"/>
      <c r="AQJ102" s="543"/>
      <c r="AQK102" s="543"/>
      <c r="AQL102" s="543"/>
      <c r="AQM102" s="543"/>
      <c r="AQN102" s="543"/>
      <c r="AQO102" s="543"/>
      <c r="AQP102" s="543"/>
      <c r="AQQ102" s="543"/>
      <c r="AQR102" s="543"/>
      <c r="AQS102" s="543"/>
      <c r="AQT102" s="543"/>
      <c r="AQU102" s="543"/>
      <c r="AQV102" s="543"/>
      <c r="AQW102" s="543"/>
      <c r="AQX102" s="543"/>
      <c r="AQY102" s="543"/>
      <c r="AQZ102" s="543"/>
      <c r="ARA102" s="543"/>
      <c r="ARB102" s="543"/>
      <c r="ARC102" s="543"/>
      <c r="ARD102" s="543"/>
      <c r="ARE102" s="543"/>
      <c r="ARF102" s="543"/>
      <c r="ARG102" s="543"/>
      <c r="ARH102" s="543"/>
      <c r="ARI102" s="543"/>
      <c r="ARJ102" s="543"/>
      <c r="ARK102" s="543"/>
      <c r="ARL102" s="543"/>
      <c r="ARM102" s="543"/>
      <c r="ARN102" s="543"/>
      <c r="ARO102" s="543"/>
      <c r="ARP102" s="543"/>
      <c r="ARQ102" s="543"/>
      <c r="ARR102" s="543"/>
      <c r="ARS102" s="543"/>
      <c r="ART102" s="543"/>
      <c r="ARU102" s="543"/>
      <c r="ARV102" s="543"/>
      <c r="ARW102" s="543"/>
      <c r="ARX102" s="543"/>
      <c r="ARY102" s="543"/>
      <c r="ARZ102" s="543"/>
      <c r="ASA102" s="543"/>
      <c r="ASB102" s="543"/>
      <c r="ASC102" s="543"/>
      <c r="ASD102" s="543"/>
      <c r="ASE102" s="543"/>
      <c r="ASF102" s="543"/>
      <c r="ASG102" s="543"/>
      <c r="ASH102" s="543"/>
      <c r="ASI102" s="543"/>
      <c r="ASJ102" s="543"/>
      <c r="ASK102" s="543"/>
      <c r="ASL102" s="543"/>
      <c r="ASM102" s="543"/>
      <c r="ASN102" s="543"/>
      <c r="ASO102" s="543"/>
      <c r="ASP102" s="543"/>
      <c r="ASQ102" s="543"/>
      <c r="ASR102" s="543"/>
      <c r="ASS102" s="543"/>
      <c r="AST102" s="543"/>
      <c r="ASU102" s="543"/>
      <c r="ASV102" s="543"/>
      <c r="ASW102" s="543"/>
      <c r="ASX102" s="543"/>
      <c r="ASY102" s="543"/>
      <c r="ASZ102" s="543"/>
      <c r="ATA102" s="543"/>
      <c r="ATB102" s="543"/>
      <c r="ATC102" s="543"/>
      <c r="ATD102" s="543"/>
      <c r="ATE102" s="543"/>
      <c r="ATF102" s="543"/>
      <c r="ATG102" s="543"/>
      <c r="ATH102" s="543"/>
      <c r="ATI102" s="543"/>
      <c r="ATJ102" s="543"/>
      <c r="ATK102" s="543"/>
      <c r="ATL102" s="543"/>
      <c r="ATM102" s="543"/>
      <c r="ATN102" s="543"/>
      <c r="ATO102" s="543"/>
      <c r="ATP102" s="543"/>
      <c r="ATQ102" s="543"/>
      <c r="ATR102" s="543"/>
      <c r="ATS102" s="543"/>
      <c r="ATT102" s="543"/>
      <c r="ATU102" s="543"/>
      <c r="ATV102" s="543"/>
      <c r="ATW102" s="543"/>
      <c r="ATX102" s="543"/>
      <c r="ATY102" s="543"/>
      <c r="ATZ102" s="543"/>
      <c r="AUA102" s="543"/>
      <c r="AUB102" s="543"/>
      <c r="AUC102" s="543"/>
      <c r="AUD102" s="543"/>
      <c r="AUE102" s="543"/>
      <c r="AUF102" s="543"/>
      <c r="AUG102" s="543"/>
      <c r="AUH102" s="543"/>
      <c r="AUI102" s="543"/>
      <c r="AUJ102" s="543"/>
      <c r="AUK102" s="543"/>
      <c r="AUL102" s="543"/>
      <c r="AUM102" s="543"/>
      <c r="AUN102" s="543"/>
      <c r="AUO102" s="543"/>
      <c r="AUP102" s="543"/>
      <c r="AUQ102" s="543"/>
      <c r="AUR102" s="543"/>
      <c r="AUS102" s="543"/>
      <c r="AUT102" s="543"/>
      <c r="AUU102" s="543"/>
      <c r="AUV102" s="543"/>
      <c r="AUW102" s="543"/>
      <c r="AUX102" s="543"/>
      <c r="AUY102" s="543"/>
      <c r="AUZ102" s="543"/>
      <c r="AVA102" s="543"/>
      <c r="AVB102" s="543"/>
      <c r="AVC102" s="543"/>
      <c r="AVD102" s="543"/>
      <c r="AVE102" s="543"/>
      <c r="AVF102" s="543"/>
      <c r="AVG102" s="543"/>
      <c r="AVH102" s="543"/>
      <c r="AVI102" s="543"/>
      <c r="AVJ102" s="543"/>
      <c r="AVK102" s="543"/>
      <c r="AVL102" s="543"/>
      <c r="AVM102" s="543"/>
      <c r="AVN102" s="543"/>
      <c r="AVO102" s="543"/>
      <c r="AVP102" s="543"/>
      <c r="AVQ102" s="543"/>
      <c r="AVR102" s="543"/>
      <c r="AVS102" s="543"/>
      <c r="AVT102" s="543"/>
      <c r="AVU102" s="543"/>
      <c r="AVV102" s="543"/>
      <c r="AVW102" s="543"/>
      <c r="AVX102" s="543"/>
      <c r="AVY102" s="543"/>
      <c r="AVZ102" s="543"/>
      <c r="AWA102" s="543"/>
      <c r="AWB102" s="543"/>
      <c r="AWC102" s="543"/>
      <c r="AWD102" s="543"/>
      <c r="AWE102" s="543"/>
      <c r="AWF102" s="543"/>
      <c r="AWG102" s="543"/>
      <c r="AWH102" s="543"/>
      <c r="AWI102" s="543"/>
      <c r="AWJ102" s="543"/>
      <c r="AWK102" s="543"/>
      <c r="AWL102" s="543"/>
      <c r="AWM102" s="543"/>
      <c r="AWN102" s="543"/>
      <c r="AWO102" s="543"/>
      <c r="AWP102" s="543"/>
      <c r="AWQ102" s="543"/>
      <c r="AWR102" s="543"/>
      <c r="AWS102" s="543"/>
      <c r="AWT102" s="543"/>
      <c r="AWU102" s="543"/>
      <c r="AWV102" s="543"/>
      <c r="AWW102" s="543"/>
      <c r="AWX102" s="543"/>
      <c r="AWY102" s="543"/>
      <c r="AWZ102" s="543"/>
      <c r="AXA102" s="543"/>
      <c r="AXB102" s="543"/>
      <c r="AXC102" s="543"/>
      <c r="AXD102" s="543"/>
      <c r="AXE102" s="543"/>
      <c r="AXF102" s="543"/>
      <c r="AXG102" s="543"/>
      <c r="AXH102" s="543"/>
      <c r="AXI102" s="543"/>
      <c r="AXJ102" s="543"/>
      <c r="AXK102" s="543"/>
      <c r="AXL102" s="543"/>
      <c r="AXM102" s="543"/>
      <c r="AXN102" s="543"/>
      <c r="AXO102" s="543"/>
      <c r="AXP102" s="543"/>
      <c r="AXQ102" s="543"/>
      <c r="AXR102" s="543"/>
      <c r="AXS102" s="543"/>
      <c r="AXT102" s="543"/>
      <c r="AXU102" s="543"/>
      <c r="AXV102" s="543"/>
      <c r="AXW102" s="543"/>
      <c r="AXX102" s="543"/>
      <c r="AXY102" s="543"/>
      <c r="AXZ102" s="543"/>
      <c r="AYA102" s="543"/>
      <c r="AYB102" s="543"/>
      <c r="AYC102" s="543"/>
      <c r="AYD102" s="543"/>
      <c r="AYE102" s="543"/>
      <c r="AYF102" s="543"/>
      <c r="AYG102" s="543"/>
      <c r="AYH102" s="543"/>
      <c r="AYI102" s="543"/>
      <c r="AYJ102" s="543"/>
      <c r="AYK102" s="543"/>
      <c r="AYL102" s="543"/>
      <c r="AYM102" s="543"/>
      <c r="AYN102" s="543"/>
      <c r="AYO102" s="543"/>
      <c r="AYP102" s="543"/>
      <c r="AYQ102" s="543"/>
      <c r="AYR102" s="543"/>
      <c r="AYS102" s="543"/>
      <c r="AYT102" s="543"/>
      <c r="AYU102" s="543"/>
      <c r="AYV102" s="543"/>
      <c r="AYW102" s="543"/>
      <c r="AYX102" s="543"/>
      <c r="AYY102" s="543"/>
      <c r="AYZ102" s="543"/>
      <c r="AZA102" s="543"/>
      <c r="AZB102" s="543"/>
      <c r="AZC102" s="543"/>
      <c r="AZD102" s="543"/>
      <c r="AZE102" s="543"/>
      <c r="AZF102" s="543"/>
      <c r="AZG102" s="543"/>
      <c r="AZH102" s="543"/>
      <c r="AZI102" s="543"/>
      <c r="AZJ102" s="543"/>
      <c r="AZK102" s="543"/>
      <c r="AZL102" s="543"/>
      <c r="AZM102" s="543"/>
      <c r="AZN102" s="543"/>
      <c r="AZO102" s="543"/>
      <c r="AZP102" s="543"/>
      <c r="AZQ102" s="543"/>
      <c r="AZR102" s="543"/>
      <c r="AZS102" s="543"/>
      <c r="AZT102" s="543"/>
      <c r="AZU102" s="543"/>
      <c r="AZV102" s="543"/>
      <c r="AZW102" s="543"/>
      <c r="AZX102" s="543"/>
      <c r="AZY102" s="543"/>
      <c r="AZZ102" s="543"/>
      <c r="BAA102" s="543"/>
      <c r="BAB102" s="543"/>
      <c r="BAC102" s="543"/>
      <c r="BAD102" s="543"/>
      <c r="BAE102" s="543"/>
      <c r="BAF102" s="543"/>
      <c r="BAG102" s="543"/>
      <c r="BAH102" s="543"/>
      <c r="BAI102" s="543"/>
      <c r="BAJ102" s="543"/>
      <c r="BAK102" s="543"/>
      <c r="BAL102" s="543"/>
      <c r="BAM102" s="543"/>
      <c r="BAN102" s="543"/>
      <c r="BAO102" s="543"/>
      <c r="BAP102" s="543"/>
      <c r="BAQ102" s="543"/>
      <c r="BAR102" s="543"/>
      <c r="BAS102" s="543"/>
      <c r="BAT102" s="543"/>
      <c r="BAU102" s="543"/>
      <c r="BAV102" s="543"/>
      <c r="BAW102" s="543"/>
      <c r="BAX102" s="543"/>
      <c r="BAY102" s="543"/>
      <c r="BAZ102" s="543"/>
      <c r="BBA102" s="543"/>
      <c r="BBB102" s="543"/>
      <c r="BBC102" s="543"/>
      <c r="BBD102" s="543"/>
      <c r="BBE102" s="543"/>
      <c r="BBF102" s="543"/>
      <c r="BBG102" s="543"/>
      <c r="BBH102" s="543"/>
      <c r="BBI102" s="543"/>
      <c r="BBJ102" s="543"/>
      <c r="BBK102" s="543"/>
      <c r="BBL102" s="543"/>
      <c r="BBM102" s="543"/>
      <c r="BBN102" s="543"/>
      <c r="BBO102" s="543"/>
      <c r="BBP102" s="543"/>
      <c r="BBQ102" s="543"/>
      <c r="BBR102" s="543"/>
      <c r="BBS102" s="543"/>
      <c r="BBT102" s="543"/>
      <c r="BBU102" s="543"/>
      <c r="BBV102" s="543"/>
      <c r="BBW102" s="543"/>
      <c r="BBX102" s="543"/>
      <c r="BBY102" s="543"/>
      <c r="BBZ102" s="543"/>
      <c r="BCA102" s="543"/>
      <c r="BCB102" s="543"/>
      <c r="BCC102" s="543"/>
      <c r="BCD102" s="543"/>
      <c r="BCE102" s="543"/>
      <c r="BCF102" s="543"/>
      <c r="BCG102" s="543"/>
      <c r="BCH102" s="543"/>
      <c r="BCI102" s="543"/>
      <c r="BCJ102" s="543"/>
      <c r="BCK102" s="543"/>
      <c r="BCL102" s="543"/>
      <c r="BCM102" s="543"/>
      <c r="BCN102" s="543"/>
      <c r="BCO102" s="543"/>
      <c r="BCP102" s="543"/>
      <c r="BCQ102" s="543"/>
      <c r="BCR102" s="543"/>
      <c r="BCS102" s="543"/>
      <c r="BCT102" s="543"/>
      <c r="BCU102" s="543"/>
      <c r="BCV102" s="543"/>
      <c r="BCW102" s="543"/>
      <c r="BCX102" s="543"/>
      <c r="BCY102" s="543"/>
      <c r="BCZ102" s="543"/>
      <c r="BDA102" s="543"/>
      <c r="BDB102" s="543"/>
      <c r="BDC102" s="543"/>
      <c r="BDD102" s="543"/>
      <c r="BDE102" s="543"/>
      <c r="BDF102" s="543"/>
      <c r="BDG102" s="543"/>
      <c r="BDH102" s="543"/>
      <c r="BDI102" s="543"/>
      <c r="BDJ102" s="543"/>
      <c r="BDK102" s="543"/>
      <c r="BDL102" s="543"/>
      <c r="BDM102" s="543"/>
      <c r="BDN102" s="543"/>
      <c r="BDO102" s="543"/>
      <c r="BDP102" s="543"/>
      <c r="BDQ102" s="543"/>
      <c r="BDR102" s="543"/>
      <c r="BDS102" s="543"/>
      <c r="BDT102" s="543"/>
      <c r="BDU102" s="543"/>
      <c r="BDV102" s="543"/>
      <c r="BDW102" s="543"/>
      <c r="BDX102" s="543"/>
      <c r="BDY102" s="543"/>
      <c r="BDZ102" s="543"/>
      <c r="BEA102" s="543"/>
      <c r="BEB102" s="543"/>
      <c r="BEC102" s="543"/>
      <c r="BED102" s="543"/>
      <c r="BEE102" s="543"/>
      <c r="BEF102" s="543"/>
      <c r="BEG102" s="543"/>
      <c r="BEH102" s="543"/>
      <c r="BEI102" s="543"/>
      <c r="BEJ102" s="543"/>
      <c r="BEK102" s="543"/>
      <c r="BEL102" s="543"/>
      <c r="BEM102" s="543"/>
      <c r="BEN102" s="543"/>
      <c r="BEO102" s="543"/>
      <c r="BEP102" s="543"/>
      <c r="BEQ102" s="543"/>
      <c r="BER102" s="543"/>
      <c r="BES102" s="543"/>
      <c r="BET102" s="543"/>
      <c r="BEU102" s="543"/>
      <c r="BEV102" s="543"/>
      <c r="BEW102" s="543"/>
      <c r="BEX102" s="543"/>
      <c r="BEY102" s="543"/>
      <c r="BEZ102" s="543"/>
      <c r="BFA102" s="543"/>
      <c r="BFB102" s="543"/>
      <c r="BFC102" s="543"/>
      <c r="BFD102" s="543"/>
      <c r="BFE102" s="543"/>
      <c r="BFF102" s="543"/>
      <c r="BFG102" s="543"/>
      <c r="BFH102" s="543"/>
      <c r="BFI102" s="543"/>
      <c r="BFJ102" s="543"/>
      <c r="BFK102" s="543"/>
      <c r="BFL102" s="543"/>
      <c r="BFM102" s="543"/>
      <c r="BFN102" s="543"/>
      <c r="BFO102" s="543"/>
      <c r="BFP102" s="543"/>
      <c r="BFQ102" s="543"/>
      <c r="BFR102" s="543"/>
      <c r="BFS102" s="543"/>
      <c r="BFT102" s="543"/>
      <c r="BFU102" s="543"/>
      <c r="BFV102" s="543"/>
      <c r="BFW102" s="543"/>
      <c r="BFX102" s="543"/>
      <c r="BFY102" s="543"/>
      <c r="BFZ102" s="543"/>
      <c r="BGA102" s="543"/>
      <c r="BGB102" s="543"/>
      <c r="BGC102" s="543"/>
      <c r="BGD102" s="543"/>
      <c r="BGE102" s="543"/>
      <c r="BGF102" s="543"/>
      <c r="BGG102" s="543"/>
      <c r="BGH102" s="543"/>
      <c r="BGI102" s="543"/>
      <c r="BGJ102" s="543"/>
      <c r="BGK102" s="543"/>
      <c r="BGL102" s="543"/>
      <c r="BGM102" s="543"/>
      <c r="BGN102" s="543"/>
      <c r="BGO102" s="543"/>
      <c r="BGP102" s="543"/>
      <c r="BGQ102" s="543"/>
      <c r="BGR102" s="543"/>
      <c r="BGS102" s="543"/>
      <c r="BGT102" s="543"/>
      <c r="BGU102" s="543"/>
      <c r="BGV102" s="543"/>
      <c r="BGW102" s="543"/>
      <c r="BGX102" s="543"/>
      <c r="BGY102" s="543"/>
      <c r="BGZ102" s="543"/>
      <c r="BHA102" s="543"/>
      <c r="BHB102" s="543"/>
      <c r="BHC102" s="543"/>
      <c r="BHD102" s="543"/>
      <c r="BHE102" s="543"/>
      <c r="BHF102" s="543"/>
      <c r="BHG102" s="543"/>
      <c r="BHH102" s="543"/>
      <c r="BHI102" s="543"/>
      <c r="BHJ102" s="543"/>
      <c r="BHK102" s="543"/>
      <c r="BHL102" s="543"/>
      <c r="BHM102" s="543"/>
      <c r="BHN102" s="543"/>
      <c r="BHO102" s="543"/>
      <c r="BHP102" s="543"/>
      <c r="BHQ102" s="543"/>
      <c r="BHR102" s="543"/>
      <c r="BHS102" s="543"/>
      <c r="BHT102" s="543"/>
      <c r="BHU102" s="543"/>
      <c r="BHV102" s="543"/>
      <c r="BHW102" s="543"/>
      <c r="BHX102" s="543"/>
      <c r="BHY102" s="543"/>
      <c r="BHZ102" s="543"/>
      <c r="BIA102" s="543"/>
      <c r="BIB102" s="543"/>
      <c r="BIC102" s="543"/>
      <c r="BID102" s="543"/>
      <c r="BIE102" s="543"/>
      <c r="BIF102" s="543"/>
      <c r="BIG102" s="543"/>
      <c r="BIH102" s="543"/>
      <c r="BII102" s="543"/>
      <c r="BIJ102" s="543"/>
      <c r="BIK102" s="543"/>
      <c r="BIL102" s="543"/>
      <c r="BIM102" s="543"/>
      <c r="BIN102" s="543"/>
      <c r="BIO102" s="543"/>
      <c r="BIP102" s="543"/>
      <c r="BIQ102" s="543"/>
      <c r="BIR102" s="543"/>
      <c r="BIS102" s="543"/>
      <c r="BIT102" s="543"/>
      <c r="BIU102" s="543"/>
      <c r="BIV102" s="543"/>
      <c r="BIW102" s="543"/>
      <c r="BIX102" s="543"/>
      <c r="BIY102" s="543"/>
      <c r="BIZ102" s="543"/>
      <c r="BJA102" s="543"/>
      <c r="BJB102" s="543"/>
      <c r="BJC102" s="543"/>
      <c r="BJD102" s="543"/>
      <c r="BJE102" s="543"/>
      <c r="BJF102" s="543"/>
      <c r="BJG102" s="543"/>
      <c r="BJH102" s="543"/>
      <c r="BJI102" s="543"/>
      <c r="BJJ102" s="543"/>
      <c r="BJK102" s="543"/>
      <c r="BJL102" s="543"/>
      <c r="BJM102" s="543"/>
      <c r="BJN102" s="543"/>
      <c r="BJO102" s="543"/>
      <c r="BJP102" s="543"/>
      <c r="BJQ102" s="543"/>
      <c r="BJR102" s="543"/>
      <c r="BJS102" s="543"/>
      <c r="BJT102" s="543"/>
      <c r="BJU102" s="543"/>
      <c r="BJV102" s="543"/>
      <c r="BJW102" s="543"/>
      <c r="BJX102" s="543"/>
      <c r="BJY102" s="543"/>
      <c r="BJZ102" s="543"/>
      <c r="BKA102" s="543"/>
      <c r="BKB102" s="543"/>
      <c r="BKC102" s="543"/>
      <c r="BKD102" s="543"/>
      <c r="BKE102" s="543"/>
      <c r="BKF102" s="543"/>
      <c r="BKG102" s="543"/>
      <c r="BKH102" s="543"/>
      <c r="BKI102" s="543"/>
      <c r="BKJ102" s="543"/>
      <c r="BKK102" s="543"/>
      <c r="BKL102" s="543"/>
      <c r="BKM102" s="543"/>
      <c r="BKN102" s="543"/>
      <c r="BKO102" s="543"/>
      <c r="BKP102" s="543"/>
      <c r="BKQ102" s="543"/>
      <c r="BKR102" s="543"/>
      <c r="BKS102" s="543"/>
      <c r="BKT102" s="543"/>
      <c r="BKU102" s="543"/>
      <c r="BKV102" s="543"/>
      <c r="BKW102" s="543"/>
      <c r="BKX102" s="543"/>
      <c r="BKY102" s="543"/>
      <c r="BKZ102" s="543"/>
      <c r="BLA102" s="543"/>
      <c r="BLB102" s="543"/>
      <c r="BLC102" s="543"/>
      <c r="BLD102" s="543"/>
      <c r="BLE102" s="543"/>
      <c r="BLF102" s="543"/>
      <c r="BLG102" s="543"/>
      <c r="BLH102" s="543"/>
      <c r="BLI102" s="543"/>
      <c r="BLJ102" s="543"/>
      <c r="BLK102" s="543"/>
      <c r="BLL102" s="543"/>
      <c r="BLM102" s="543"/>
      <c r="BLN102" s="543"/>
      <c r="BLO102" s="543"/>
      <c r="BLP102" s="543"/>
      <c r="BLQ102" s="543"/>
      <c r="BLR102" s="543"/>
      <c r="BLS102" s="543"/>
      <c r="BLT102" s="543"/>
      <c r="BLU102" s="543"/>
      <c r="BLV102" s="543"/>
      <c r="BLW102" s="543"/>
      <c r="BLX102" s="543"/>
      <c r="BLY102" s="543"/>
      <c r="BLZ102" s="543"/>
      <c r="BMA102" s="543"/>
      <c r="BMB102" s="543"/>
      <c r="BMC102" s="543"/>
      <c r="BMD102" s="543"/>
      <c r="BME102" s="543"/>
      <c r="BMF102" s="543"/>
      <c r="BMG102" s="543"/>
      <c r="BMH102" s="543"/>
      <c r="BMI102" s="543"/>
      <c r="BMJ102" s="543"/>
      <c r="BMK102" s="543"/>
      <c r="BML102" s="543"/>
      <c r="BMM102" s="543"/>
      <c r="BMN102" s="543"/>
      <c r="BMO102" s="543"/>
      <c r="BMP102" s="543"/>
      <c r="BMQ102" s="543"/>
      <c r="BMR102" s="543"/>
      <c r="BMS102" s="543"/>
      <c r="BMT102" s="543"/>
      <c r="BMU102" s="543"/>
      <c r="BMV102" s="543"/>
      <c r="BMW102" s="543"/>
      <c r="BMX102" s="543"/>
      <c r="BMY102" s="543"/>
      <c r="BMZ102" s="543"/>
      <c r="BNA102" s="543"/>
      <c r="BNB102" s="543"/>
      <c r="BNC102" s="543"/>
      <c r="BND102" s="543"/>
      <c r="BNE102" s="543"/>
      <c r="BNF102" s="543"/>
      <c r="BNG102" s="543"/>
      <c r="BNH102" s="543"/>
      <c r="BNI102" s="543"/>
      <c r="BNJ102" s="543"/>
      <c r="BNK102" s="543"/>
      <c r="BNL102" s="543"/>
      <c r="BNM102" s="543"/>
      <c r="BNN102" s="543"/>
      <c r="BNO102" s="543"/>
      <c r="BNP102" s="543"/>
      <c r="BNQ102" s="543"/>
      <c r="BNR102" s="543"/>
      <c r="BNS102" s="543"/>
      <c r="BNT102" s="543"/>
      <c r="BNU102" s="543"/>
      <c r="BNV102" s="543"/>
      <c r="BNW102" s="543"/>
      <c r="BNX102" s="543"/>
      <c r="BNY102" s="543"/>
      <c r="BNZ102" s="543"/>
      <c r="BOA102" s="543"/>
      <c r="BOB102" s="543"/>
      <c r="BOC102" s="543"/>
      <c r="BOD102" s="543"/>
      <c r="BOE102" s="543"/>
      <c r="BOF102" s="543"/>
      <c r="BOG102" s="543"/>
      <c r="BOH102" s="543"/>
      <c r="BOI102" s="543"/>
      <c r="BOJ102" s="543"/>
      <c r="BOK102" s="543"/>
      <c r="BOL102" s="543"/>
      <c r="BOM102" s="543"/>
      <c r="BON102" s="543"/>
      <c r="BOO102" s="543"/>
      <c r="BOP102" s="543"/>
      <c r="BOQ102" s="543"/>
      <c r="BOR102" s="543"/>
      <c r="BOS102" s="543"/>
      <c r="BOT102" s="543"/>
      <c r="BOU102" s="543"/>
      <c r="BOV102" s="543"/>
      <c r="BOW102" s="543"/>
      <c r="BOX102" s="543"/>
      <c r="BOY102" s="543"/>
      <c r="BOZ102" s="543"/>
      <c r="BPA102" s="543"/>
      <c r="BPB102" s="543"/>
      <c r="BPC102" s="543"/>
      <c r="BPD102" s="543"/>
      <c r="BPE102" s="543"/>
      <c r="BPF102" s="543"/>
      <c r="BPG102" s="543"/>
      <c r="BPH102" s="543"/>
      <c r="BPI102" s="543"/>
      <c r="BPJ102" s="543"/>
      <c r="BPK102" s="543"/>
      <c r="BPL102" s="543"/>
      <c r="BPM102" s="543"/>
      <c r="BPN102" s="543"/>
      <c r="BPO102" s="543"/>
      <c r="BPP102" s="543"/>
      <c r="BPQ102" s="543"/>
      <c r="BPR102" s="543"/>
      <c r="BPS102" s="543"/>
      <c r="BPT102" s="543"/>
      <c r="BPU102" s="543"/>
      <c r="BPV102" s="543"/>
      <c r="BPW102" s="543"/>
      <c r="BPX102" s="543"/>
      <c r="BPY102" s="543"/>
      <c r="BPZ102" s="543"/>
      <c r="BQA102" s="543"/>
      <c r="BQB102" s="543"/>
      <c r="BQC102" s="543"/>
      <c r="BQD102" s="543"/>
      <c r="BQE102" s="543"/>
      <c r="BQF102" s="543"/>
      <c r="BQG102" s="543"/>
      <c r="BQH102" s="543"/>
      <c r="BQI102" s="543"/>
      <c r="BQJ102" s="543"/>
      <c r="BQK102" s="543"/>
      <c r="BQL102" s="543"/>
      <c r="BQM102" s="543"/>
      <c r="BQN102" s="543"/>
      <c r="BQO102" s="543"/>
      <c r="BQP102" s="543"/>
      <c r="BQQ102" s="543"/>
      <c r="BQR102" s="543"/>
      <c r="BQS102" s="543"/>
      <c r="BQT102" s="543"/>
      <c r="BQU102" s="543"/>
      <c r="BQV102" s="543"/>
      <c r="BQW102" s="543"/>
      <c r="BQX102" s="543"/>
      <c r="BQY102" s="543"/>
      <c r="BQZ102" s="543"/>
      <c r="BRA102" s="543"/>
      <c r="BRB102" s="543"/>
      <c r="BRC102" s="543"/>
      <c r="BRD102" s="543"/>
      <c r="BRE102" s="543"/>
      <c r="BRF102" s="543"/>
      <c r="BRG102" s="543"/>
      <c r="BRH102" s="543"/>
      <c r="BRI102" s="543"/>
      <c r="BRJ102" s="543"/>
      <c r="BRK102" s="543"/>
      <c r="BRL102" s="543"/>
      <c r="BRM102" s="543"/>
      <c r="BRN102" s="543"/>
      <c r="BRO102" s="543"/>
      <c r="BRP102" s="543"/>
      <c r="BRQ102" s="543"/>
      <c r="BRR102" s="543"/>
      <c r="BRS102" s="543"/>
      <c r="BRT102" s="543"/>
      <c r="BRU102" s="543"/>
      <c r="BRV102" s="543"/>
      <c r="BRW102" s="543"/>
      <c r="BRX102" s="543"/>
      <c r="BRY102" s="543"/>
      <c r="BRZ102" s="543"/>
      <c r="BSA102" s="543"/>
      <c r="BSB102" s="543"/>
      <c r="BSC102" s="543"/>
      <c r="BSD102" s="543"/>
      <c r="BSE102" s="543"/>
      <c r="BSF102" s="543"/>
      <c r="BSG102" s="543"/>
      <c r="BSH102" s="543"/>
      <c r="BSI102" s="543"/>
      <c r="BSJ102" s="543"/>
      <c r="BSK102" s="543"/>
      <c r="BSL102" s="543"/>
      <c r="BSM102" s="543"/>
      <c r="BSN102" s="543"/>
      <c r="BSO102" s="543"/>
      <c r="BSP102" s="543"/>
      <c r="BSQ102" s="543"/>
      <c r="BSR102" s="543"/>
      <c r="BSS102" s="543"/>
      <c r="BST102" s="543"/>
      <c r="BSU102" s="543"/>
      <c r="BSV102" s="543"/>
      <c r="BSW102" s="543"/>
      <c r="BSX102" s="543"/>
      <c r="BSY102" s="543"/>
      <c r="BSZ102" s="543"/>
      <c r="BTA102" s="543"/>
      <c r="BTB102" s="543"/>
      <c r="BTC102" s="543"/>
      <c r="BTD102" s="543"/>
      <c r="BTE102" s="543"/>
      <c r="BTF102" s="543"/>
      <c r="BTG102" s="543"/>
      <c r="BTH102" s="543"/>
      <c r="BTI102" s="543"/>
      <c r="BTJ102" s="543"/>
      <c r="BTK102" s="543"/>
      <c r="BTL102" s="543"/>
      <c r="BTM102" s="543"/>
      <c r="BTN102" s="543"/>
      <c r="BTO102" s="543"/>
      <c r="BTP102" s="543"/>
      <c r="BTQ102" s="543"/>
      <c r="BTR102" s="543"/>
      <c r="BTS102" s="543"/>
      <c r="BTT102" s="543"/>
      <c r="BTU102" s="543"/>
      <c r="BTV102" s="543"/>
      <c r="BTW102" s="543"/>
      <c r="BTX102" s="543"/>
      <c r="BTY102" s="543"/>
      <c r="BTZ102" s="543"/>
      <c r="BUA102" s="543"/>
      <c r="BUB102" s="543"/>
      <c r="BUC102" s="543"/>
      <c r="BUD102" s="543"/>
      <c r="BUE102" s="543"/>
      <c r="BUF102" s="543"/>
      <c r="BUG102" s="543"/>
      <c r="BUH102" s="543"/>
      <c r="BUI102" s="543"/>
      <c r="BUJ102" s="543"/>
      <c r="BUK102" s="543"/>
      <c r="BUL102" s="543"/>
      <c r="BUM102" s="543"/>
      <c r="BUN102" s="543"/>
      <c r="BUO102" s="543"/>
      <c r="BUP102" s="543"/>
      <c r="BUQ102" s="543"/>
      <c r="BUR102" s="543"/>
      <c r="BUS102" s="543"/>
      <c r="BUT102" s="543"/>
      <c r="BUU102" s="543"/>
      <c r="BUV102" s="543"/>
      <c r="BUW102" s="543"/>
      <c r="BUX102" s="543"/>
      <c r="BUY102" s="543"/>
      <c r="BUZ102" s="543"/>
      <c r="BVA102" s="543"/>
      <c r="BVB102" s="543"/>
      <c r="BVC102" s="543"/>
      <c r="BVD102" s="543"/>
      <c r="BVE102" s="543"/>
      <c r="BVF102" s="543"/>
      <c r="BVG102" s="543"/>
      <c r="BVH102" s="543"/>
      <c r="BVI102" s="543"/>
      <c r="BVJ102" s="543"/>
      <c r="BVK102" s="543"/>
      <c r="BVL102" s="543"/>
      <c r="BVM102" s="543"/>
      <c r="BVN102" s="543"/>
      <c r="BVO102" s="543"/>
      <c r="BVP102" s="543"/>
      <c r="BVQ102" s="543"/>
      <c r="BVR102" s="543"/>
      <c r="BVS102" s="543"/>
      <c r="BVT102" s="543"/>
      <c r="BVU102" s="543"/>
      <c r="BVV102" s="543"/>
      <c r="BVW102" s="543"/>
      <c r="BVX102" s="543"/>
      <c r="BVY102" s="543"/>
      <c r="BVZ102" s="543"/>
      <c r="BWA102" s="543"/>
      <c r="BWB102" s="543"/>
      <c r="BWC102" s="543"/>
      <c r="BWD102" s="543"/>
      <c r="BWE102" s="543"/>
      <c r="BWF102" s="543"/>
      <c r="BWG102" s="543"/>
      <c r="BWH102" s="543"/>
      <c r="BWI102" s="543"/>
      <c r="BWJ102" s="543"/>
      <c r="BWK102" s="543"/>
      <c r="BWL102" s="543"/>
      <c r="BWM102" s="543"/>
      <c r="BWN102" s="543"/>
      <c r="BWO102" s="543"/>
      <c r="BWP102" s="543"/>
      <c r="BWQ102" s="543"/>
      <c r="BWR102" s="543"/>
      <c r="BWS102" s="543"/>
      <c r="BWT102" s="543"/>
      <c r="BWU102" s="543"/>
      <c r="BWV102" s="543"/>
      <c r="BWW102" s="543"/>
      <c r="BWX102" s="543"/>
      <c r="BWY102" s="543"/>
      <c r="BWZ102" s="543"/>
      <c r="BXA102" s="543"/>
      <c r="BXB102" s="543"/>
      <c r="BXC102" s="543"/>
      <c r="BXD102" s="543"/>
      <c r="BXE102" s="543"/>
      <c r="BXF102" s="543"/>
      <c r="BXG102" s="543"/>
      <c r="BXH102" s="543"/>
      <c r="BXI102" s="543"/>
      <c r="BXJ102" s="543"/>
      <c r="BXK102" s="543"/>
      <c r="BXL102" s="543"/>
      <c r="BXM102" s="543"/>
      <c r="BXN102" s="543"/>
      <c r="BXO102" s="543"/>
      <c r="BXP102" s="543"/>
      <c r="BXQ102" s="543"/>
      <c r="BXR102" s="543"/>
      <c r="BXS102" s="543"/>
      <c r="BXT102" s="543"/>
      <c r="BXU102" s="543"/>
      <c r="BXV102" s="543"/>
      <c r="BXW102" s="543"/>
      <c r="BXX102" s="543"/>
      <c r="BXY102" s="543"/>
      <c r="BXZ102" s="543"/>
      <c r="BYA102" s="543"/>
      <c r="BYB102" s="543"/>
      <c r="BYC102" s="543"/>
      <c r="BYD102" s="543"/>
      <c r="BYE102" s="543"/>
      <c r="BYF102" s="543"/>
      <c r="BYG102" s="543"/>
      <c r="BYH102" s="543"/>
      <c r="BYI102" s="543"/>
      <c r="BYJ102" s="543"/>
      <c r="BYK102" s="543"/>
      <c r="BYL102" s="543"/>
      <c r="BYM102" s="543"/>
      <c r="BYN102" s="543"/>
      <c r="BYO102" s="543"/>
      <c r="BYP102" s="543"/>
      <c r="BYQ102" s="543"/>
      <c r="BYR102" s="543"/>
      <c r="BYS102" s="543"/>
      <c r="BYT102" s="543"/>
      <c r="BYU102" s="543"/>
      <c r="BYV102" s="543"/>
      <c r="BYW102" s="543"/>
      <c r="BYX102" s="543"/>
      <c r="BYY102" s="543"/>
      <c r="BYZ102" s="543"/>
      <c r="BZA102" s="543"/>
      <c r="BZB102" s="543"/>
      <c r="BZC102" s="543"/>
      <c r="BZD102" s="543"/>
      <c r="BZE102" s="543"/>
      <c r="BZF102" s="543"/>
      <c r="BZG102" s="543"/>
      <c r="BZH102" s="543"/>
      <c r="BZI102" s="543"/>
      <c r="BZJ102" s="543"/>
      <c r="BZK102" s="543"/>
      <c r="BZL102" s="543"/>
      <c r="BZM102" s="543"/>
      <c r="BZN102" s="543"/>
      <c r="BZO102" s="543"/>
      <c r="BZP102" s="543"/>
      <c r="BZQ102" s="543"/>
      <c r="BZR102" s="543"/>
      <c r="BZS102" s="543"/>
      <c r="BZT102" s="543"/>
      <c r="BZU102" s="543"/>
      <c r="BZV102" s="543"/>
      <c r="BZW102" s="543"/>
      <c r="BZX102" s="543"/>
      <c r="BZY102" s="543"/>
      <c r="BZZ102" s="543"/>
      <c r="CAA102" s="543"/>
      <c r="CAB102" s="543"/>
      <c r="CAC102" s="543"/>
      <c r="CAD102" s="543"/>
      <c r="CAE102" s="543"/>
      <c r="CAF102" s="543"/>
      <c r="CAG102" s="543"/>
      <c r="CAH102" s="543"/>
      <c r="CAI102" s="543"/>
      <c r="CAJ102" s="543"/>
      <c r="CAK102" s="543"/>
      <c r="CAL102" s="543"/>
      <c r="CAM102" s="543"/>
      <c r="CAN102" s="543"/>
      <c r="CAO102" s="543"/>
      <c r="CAP102" s="543"/>
      <c r="CAQ102" s="543"/>
      <c r="CAR102" s="543"/>
      <c r="CAS102" s="543"/>
      <c r="CAT102" s="543"/>
      <c r="CAU102" s="543"/>
      <c r="CAV102" s="543"/>
      <c r="CAW102" s="543"/>
      <c r="CAX102" s="543"/>
      <c r="CAY102" s="543"/>
      <c r="CAZ102" s="543"/>
      <c r="CBA102" s="543"/>
      <c r="CBB102" s="543"/>
      <c r="CBC102" s="543"/>
      <c r="CBD102" s="543"/>
      <c r="CBE102" s="543"/>
      <c r="CBF102" s="543"/>
      <c r="CBG102" s="543"/>
      <c r="CBH102" s="543"/>
      <c r="CBI102" s="543"/>
      <c r="CBJ102" s="543"/>
      <c r="CBK102" s="543"/>
      <c r="CBL102" s="543"/>
      <c r="CBM102" s="543"/>
      <c r="CBN102" s="543"/>
      <c r="CBO102" s="543"/>
      <c r="CBP102" s="543"/>
      <c r="CBQ102" s="543"/>
      <c r="CBR102" s="543"/>
      <c r="CBS102" s="543"/>
      <c r="CBT102" s="543"/>
      <c r="CBU102" s="543"/>
      <c r="CBV102" s="543"/>
      <c r="CBW102" s="543"/>
      <c r="CBX102" s="543"/>
      <c r="CBY102" s="543"/>
      <c r="CBZ102" s="543"/>
      <c r="CCA102" s="543"/>
      <c r="CCB102" s="543"/>
      <c r="CCC102" s="543"/>
      <c r="CCD102" s="543"/>
      <c r="CCE102" s="543"/>
      <c r="CCF102" s="543"/>
      <c r="CCG102" s="543"/>
      <c r="CCH102" s="543"/>
      <c r="CCI102" s="543"/>
      <c r="CCJ102" s="543"/>
      <c r="CCK102" s="543"/>
      <c r="CCL102" s="543"/>
      <c r="CCM102" s="543"/>
      <c r="CCN102" s="543"/>
      <c r="CCO102" s="543"/>
      <c r="CCP102" s="543"/>
      <c r="CCQ102" s="543"/>
      <c r="CCR102" s="543"/>
      <c r="CCS102" s="543"/>
      <c r="CCT102" s="543"/>
      <c r="CCU102" s="543"/>
      <c r="CCV102" s="543"/>
      <c r="CCW102" s="543"/>
      <c r="CCX102" s="543"/>
      <c r="CCY102" s="543"/>
      <c r="CCZ102" s="543"/>
      <c r="CDA102" s="543"/>
      <c r="CDB102" s="543"/>
      <c r="CDC102" s="543"/>
      <c r="CDD102" s="543"/>
      <c r="CDE102" s="543"/>
      <c r="CDF102" s="543"/>
      <c r="CDG102" s="543"/>
      <c r="CDH102" s="543"/>
      <c r="CDI102" s="543"/>
      <c r="CDJ102" s="543"/>
      <c r="CDK102" s="543"/>
      <c r="CDL102" s="543"/>
      <c r="CDM102" s="543"/>
      <c r="CDN102" s="543"/>
      <c r="CDO102" s="543"/>
      <c r="CDP102" s="543"/>
      <c r="CDQ102" s="543"/>
      <c r="CDR102" s="543"/>
      <c r="CDS102" s="543"/>
      <c r="CDT102" s="543"/>
      <c r="CDU102" s="543"/>
      <c r="CDV102" s="543"/>
      <c r="CDW102" s="543"/>
      <c r="CDX102" s="543"/>
      <c r="CDY102" s="543"/>
      <c r="CDZ102" s="543"/>
      <c r="CEA102" s="543"/>
      <c r="CEB102" s="543"/>
      <c r="CEC102" s="543"/>
      <c r="CED102" s="543"/>
      <c r="CEE102" s="543"/>
      <c r="CEF102" s="543"/>
      <c r="CEG102" s="543"/>
      <c r="CEH102" s="543"/>
      <c r="CEI102" s="543"/>
      <c r="CEJ102" s="543"/>
      <c r="CEK102" s="543"/>
      <c r="CEL102" s="543"/>
      <c r="CEM102" s="543"/>
      <c r="CEN102" s="543"/>
      <c r="CEO102" s="543"/>
      <c r="CEP102" s="543"/>
      <c r="CEQ102" s="543"/>
      <c r="CER102" s="543"/>
      <c r="CES102" s="543"/>
      <c r="CET102" s="543"/>
      <c r="CEU102" s="543"/>
      <c r="CEV102" s="543"/>
      <c r="CEW102" s="543"/>
      <c r="CEX102" s="543"/>
      <c r="CEY102" s="543"/>
      <c r="CEZ102" s="543"/>
      <c r="CFA102" s="543"/>
      <c r="CFB102" s="543"/>
      <c r="CFC102" s="543"/>
      <c r="CFD102" s="543"/>
      <c r="CFE102" s="543"/>
      <c r="CFF102" s="543"/>
      <c r="CFG102" s="543"/>
      <c r="CFH102" s="543"/>
      <c r="CFI102" s="543"/>
      <c r="CFJ102" s="543"/>
      <c r="CFK102" s="543"/>
      <c r="CFL102" s="543"/>
      <c r="CFM102" s="543"/>
      <c r="CFN102" s="543"/>
      <c r="CFO102" s="543"/>
      <c r="CFP102" s="543"/>
      <c r="CFQ102" s="543"/>
      <c r="CFR102" s="543"/>
      <c r="CFS102" s="543"/>
      <c r="CFT102" s="543"/>
      <c r="CFU102" s="543"/>
      <c r="CFV102" s="543"/>
      <c r="CFW102" s="543"/>
      <c r="CFX102" s="543"/>
      <c r="CFY102" s="543"/>
      <c r="CFZ102" s="543"/>
      <c r="CGA102" s="543"/>
      <c r="CGB102" s="543"/>
      <c r="CGC102" s="543"/>
      <c r="CGD102" s="543"/>
      <c r="CGE102" s="543"/>
      <c r="CGF102" s="543"/>
      <c r="CGG102" s="543"/>
      <c r="CGH102" s="543"/>
      <c r="CGI102" s="543"/>
      <c r="CGJ102" s="543"/>
      <c r="CGK102" s="543"/>
      <c r="CGL102" s="543"/>
      <c r="CGM102" s="543"/>
      <c r="CGN102" s="543"/>
      <c r="CGO102" s="543"/>
      <c r="CGP102" s="543"/>
      <c r="CGQ102" s="543"/>
      <c r="CGR102" s="543"/>
      <c r="CGS102" s="543"/>
      <c r="CGT102" s="543"/>
      <c r="CGU102" s="543"/>
      <c r="CGV102" s="543"/>
      <c r="CGW102" s="543"/>
      <c r="CGX102" s="543"/>
      <c r="CGY102" s="543"/>
      <c r="CGZ102" s="543"/>
      <c r="CHA102" s="543"/>
      <c r="CHB102" s="543"/>
      <c r="CHC102" s="543"/>
      <c r="CHD102" s="543"/>
      <c r="CHE102" s="543"/>
      <c r="CHF102" s="543"/>
      <c r="CHG102" s="543"/>
      <c r="CHH102" s="543"/>
      <c r="CHI102" s="543"/>
      <c r="CHJ102" s="543"/>
      <c r="CHK102" s="543"/>
      <c r="CHL102" s="543"/>
      <c r="CHM102" s="543"/>
      <c r="CHN102" s="543"/>
      <c r="CHO102" s="543"/>
      <c r="CHP102" s="543"/>
      <c r="CHQ102" s="543"/>
      <c r="CHR102" s="543"/>
      <c r="CHS102" s="543"/>
      <c r="CHT102" s="543"/>
      <c r="CHU102" s="543"/>
      <c r="CHV102" s="543"/>
      <c r="CHW102" s="543"/>
      <c r="CHX102" s="543"/>
      <c r="CHY102" s="543"/>
      <c r="CHZ102" s="543"/>
      <c r="CIA102" s="543"/>
      <c r="CIB102" s="543"/>
      <c r="CIC102" s="543"/>
      <c r="CID102" s="543"/>
      <c r="CIE102" s="543"/>
      <c r="CIF102" s="543"/>
      <c r="CIG102" s="543"/>
      <c r="CIH102" s="543"/>
      <c r="CII102" s="543"/>
      <c r="CIJ102" s="543"/>
      <c r="CIK102" s="543"/>
      <c r="CIL102" s="543"/>
      <c r="CIM102" s="543"/>
      <c r="CIN102" s="543"/>
      <c r="CIO102" s="543"/>
      <c r="CIP102" s="543"/>
      <c r="CIQ102" s="543"/>
      <c r="CIR102" s="543"/>
      <c r="CIS102" s="543"/>
      <c r="CIT102" s="543"/>
      <c r="CIU102" s="543"/>
      <c r="CIV102" s="543"/>
      <c r="CIW102" s="543"/>
      <c r="CIX102" s="543"/>
      <c r="CIY102" s="543"/>
      <c r="CIZ102" s="543"/>
      <c r="CJA102" s="543"/>
      <c r="CJB102" s="543"/>
      <c r="CJC102" s="543"/>
      <c r="CJD102" s="543"/>
      <c r="CJE102" s="543"/>
      <c r="CJF102" s="543"/>
      <c r="CJG102" s="543"/>
      <c r="CJH102" s="543"/>
      <c r="CJI102" s="543"/>
      <c r="CJJ102" s="543"/>
      <c r="CJK102" s="543"/>
      <c r="CJL102" s="543"/>
      <c r="CJM102" s="543"/>
      <c r="CJN102" s="543"/>
      <c r="CJO102" s="543"/>
      <c r="CJP102" s="543"/>
      <c r="CJQ102" s="543"/>
      <c r="CJR102" s="543"/>
      <c r="CJS102" s="543"/>
      <c r="CJT102" s="543"/>
      <c r="CJU102" s="543"/>
      <c r="CJV102" s="543"/>
      <c r="CJW102" s="543"/>
      <c r="CJX102" s="543"/>
      <c r="CJY102" s="543"/>
      <c r="CJZ102" s="543"/>
      <c r="CKA102" s="543"/>
      <c r="CKB102" s="543"/>
      <c r="CKC102" s="543"/>
      <c r="CKD102" s="543"/>
      <c r="CKE102" s="543"/>
      <c r="CKF102" s="543"/>
      <c r="CKG102" s="543"/>
      <c r="CKH102" s="543"/>
      <c r="CKI102" s="543"/>
      <c r="CKJ102" s="543"/>
      <c r="CKK102" s="543"/>
      <c r="CKL102" s="543"/>
      <c r="CKM102" s="543"/>
      <c r="CKN102" s="543"/>
      <c r="CKO102" s="543"/>
      <c r="CKP102" s="543"/>
      <c r="CKQ102" s="543"/>
      <c r="CKR102" s="543"/>
      <c r="CKS102" s="543"/>
      <c r="CKT102" s="543"/>
      <c r="CKU102" s="543"/>
      <c r="CKV102" s="543"/>
      <c r="CKW102" s="543"/>
      <c r="CKX102" s="543"/>
      <c r="CKY102" s="543"/>
      <c r="CKZ102" s="543"/>
      <c r="CLA102" s="543"/>
      <c r="CLB102" s="543"/>
      <c r="CLC102" s="543"/>
      <c r="CLD102" s="543"/>
      <c r="CLE102" s="543"/>
      <c r="CLF102" s="543"/>
      <c r="CLG102" s="543"/>
      <c r="CLH102" s="543"/>
      <c r="CLI102" s="543"/>
      <c r="CLJ102" s="543"/>
      <c r="CLK102" s="543"/>
      <c r="CLL102" s="543"/>
      <c r="CLM102" s="543"/>
      <c r="CLN102" s="543"/>
      <c r="CLO102" s="543"/>
      <c r="CLP102" s="543"/>
      <c r="CLQ102" s="543"/>
      <c r="CLR102" s="543"/>
      <c r="CLS102" s="543"/>
      <c r="CLT102" s="543"/>
      <c r="CLU102" s="543"/>
      <c r="CLV102" s="543"/>
      <c r="CLW102" s="543"/>
      <c r="CLX102" s="543"/>
      <c r="CLY102" s="543"/>
      <c r="CLZ102" s="543"/>
      <c r="CMA102" s="543"/>
      <c r="CMB102" s="543"/>
      <c r="CMC102" s="543"/>
      <c r="CMD102" s="543"/>
      <c r="CME102" s="543"/>
      <c r="CMF102" s="543"/>
      <c r="CMG102" s="543"/>
      <c r="CMH102" s="543"/>
      <c r="CMI102" s="543"/>
      <c r="CMJ102" s="543"/>
      <c r="CMK102" s="543"/>
      <c r="CML102" s="543"/>
      <c r="CMM102" s="543"/>
      <c r="CMN102" s="543"/>
      <c r="CMO102" s="543"/>
      <c r="CMP102" s="543"/>
      <c r="CMQ102" s="543"/>
      <c r="CMR102" s="543"/>
      <c r="CMS102" s="543"/>
      <c r="CMT102" s="543"/>
      <c r="CMU102" s="543"/>
      <c r="CMV102" s="543"/>
      <c r="CMW102" s="543"/>
      <c r="CMX102" s="543"/>
      <c r="CMY102" s="543"/>
      <c r="CMZ102" s="543"/>
      <c r="CNA102" s="543"/>
      <c r="CNB102" s="543"/>
      <c r="CNC102" s="543"/>
      <c r="CND102" s="543"/>
      <c r="CNE102" s="543"/>
      <c r="CNF102" s="543"/>
      <c r="CNG102" s="543"/>
      <c r="CNH102" s="543"/>
      <c r="CNI102" s="543"/>
      <c r="CNJ102" s="543"/>
      <c r="CNK102" s="543"/>
      <c r="CNL102" s="543"/>
      <c r="CNM102" s="543"/>
      <c r="CNN102" s="543"/>
      <c r="CNO102" s="543"/>
      <c r="CNP102" s="543"/>
      <c r="CNQ102" s="543"/>
      <c r="CNR102" s="543"/>
      <c r="CNS102" s="543"/>
      <c r="CNT102" s="543"/>
      <c r="CNU102" s="543"/>
      <c r="CNV102" s="543"/>
      <c r="CNW102" s="543"/>
      <c r="CNX102" s="543"/>
      <c r="CNY102" s="543"/>
      <c r="CNZ102" s="543"/>
      <c r="COA102" s="543"/>
      <c r="COB102" s="543"/>
      <c r="COC102" s="543"/>
      <c r="COD102" s="543"/>
      <c r="COE102" s="543"/>
      <c r="COF102" s="543"/>
      <c r="COG102" s="543"/>
      <c r="COH102" s="543"/>
      <c r="COI102" s="543"/>
      <c r="COJ102" s="543"/>
      <c r="COK102" s="543"/>
      <c r="COL102" s="543"/>
      <c r="COM102" s="543"/>
      <c r="CON102" s="543"/>
      <c r="COO102" s="543"/>
      <c r="COP102" s="543"/>
      <c r="COQ102" s="543"/>
      <c r="COR102" s="543"/>
      <c r="COS102" s="543"/>
      <c r="COT102" s="543"/>
      <c r="COU102" s="543"/>
      <c r="COV102" s="543"/>
      <c r="COW102" s="543"/>
      <c r="COX102" s="543"/>
      <c r="COY102" s="543"/>
      <c r="COZ102" s="543"/>
      <c r="CPA102" s="543"/>
      <c r="CPB102" s="543"/>
      <c r="CPC102" s="543"/>
      <c r="CPD102" s="543"/>
      <c r="CPE102" s="543"/>
      <c r="CPF102" s="543"/>
      <c r="CPG102" s="543"/>
      <c r="CPH102" s="543"/>
      <c r="CPI102" s="543"/>
      <c r="CPJ102" s="543"/>
      <c r="CPK102" s="543"/>
      <c r="CPL102" s="543"/>
      <c r="CPM102" s="543"/>
      <c r="CPN102" s="543"/>
      <c r="CPO102" s="543"/>
      <c r="CPP102" s="543"/>
      <c r="CPQ102" s="543"/>
      <c r="CPR102" s="543"/>
      <c r="CPS102" s="543"/>
      <c r="CPT102" s="543"/>
      <c r="CPU102" s="543"/>
      <c r="CPV102" s="543"/>
      <c r="CPW102" s="543"/>
      <c r="CPX102" s="543"/>
      <c r="CPY102" s="543"/>
      <c r="CPZ102" s="543"/>
      <c r="CQA102" s="543"/>
      <c r="CQB102" s="543"/>
      <c r="CQC102" s="543"/>
      <c r="CQD102" s="543"/>
      <c r="CQE102" s="543"/>
      <c r="CQF102" s="543"/>
      <c r="CQG102" s="543"/>
      <c r="CQH102" s="543"/>
      <c r="CQI102" s="543"/>
      <c r="CQJ102" s="543"/>
      <c r="CQK102" s="543"/>
      <c r="CQL102" s="543"/>
      <c r="CQM102" s="543"/>
      <c r="CQN102" s="543"/>
      <c r="CQO102" s="543"/>
      <c r="CQP102" s="543"/>
      <c r="CQQ102" s="543"/>
      <c r="CQR102" s="543"/>
      <c r="CQS102" s="543"/>
      <c r="CQT102" s="543"/>
      <c r="CQU102" s="543"/>
      <c r="CQV102" s="543"/>
      <c r="CQW102" s="543"/>
      <c r="CQX102" s="543"/>
      <c r="CQY102" s="543"/>
      <c r="CQZ102" s="543"/>
      <c r="CRA102" s="543"/>
      <c r="CRB102" s="543"/>
      <c r="CRC102" s="543"/>
      <c r="CRD102" s="543"/>
      <c r="CRE102" s="543"/>
      <c r="CRF102" s="543"/>
      <c r="CRG102" s="543"/>
      <c r="CRH102" s="543"/>
      <c r="CRI102" s="543"/>
      <c r="CRJ102" s="543"/>
      <c r="CRK102" s="543"/>
      <c r="CRL102" s="543"/>
      <c r="CRM102" s="543"/>
      <c r="CRN102" s="543"/>
      <c r="CRO102" s="543"/>
      <c r="CRP102" s="543"/>
      <c r="CRQ102" s="543"/>
      <c r="CRR102" s="543"/>
      <c r="CRS102" s="543"/>
      <c r="CRT102" s="543"/>
      <c r="CRU102" s="543"/>
      <c r="CRV102" s="543"/>
      <c r="CRW102" s="543"/>
      <c r="CRX102" s="543"/>
      <c r="CRY102" s="543"/>
      <c r="CRZ102" s="543"/>
      <c r="CSA102" s="543"/>
      <c r="CSB102" s="543"/>
      <c r="CSC102" s="543"/>
      <c r="CSD102" s="543"/>
      <c r="CSE102" s="543"/>
      <c r="CSF102" s="543"/>
      <c r="CSG102" s="543"/>
      <c r="CSH102" s="543"/>
      <c r="CSI102" s="543"/>
      <c r="CSJ102" s="543"/>
      <c r="CSK102" s="543"/>
      <c r="CSL102" s="543"/>
      <c r="CSM102" s="543"/>
      <c r="CSN102" s="543"/>
      <c r="CSO102" s="543"/>
      <c r="CSP102" s="543"/>
      <c r="CSQ102" s="543"/>
      <c r="CSR102" s="543"/>
      <c r="CSS102" s="543"/>
      <c r="CST102" s="543"/>
      <c r="CSU102" s="543"/>
      <c r="CSV102" s="543"/>
      <c r="CSW102" s="543"/>
      <c r="CSX102" s="543"/>
      <c r="CSY102" s="543"/>
      <c r="CSZ102" s="543"/>
      <c r="CTA102" s="543"/>
      <c r="CTB102" s="543"/>
      <c r="CTC102" s="543"/>
      <c r="CTD102" s="543"/>
      <c r="CTE102" s="543"/>
      <c r="CTF102" s="543"/>
      <c r="CTG102" s="543"/>
      <c r="CTH102" s="543"/>
      <c r="CTI102" s="543"/>
      <c r="CTJ102" s="543"/>
      <c r="CTK102" s="543"/>
      <c r="CTL102" s="543"/>
      <c r="CTM102" s="543"/>
      <c r="CTN102" s="543"/>
      <c r="CTO102" s="543"/>
      <c r="CTP102" s="543"/>
      <c r="CTQ102" s="543"/>
      <c r="CTR102" s="543"/>
      <c r="CTS102" s="543"/>
      <c r="CTT102" s="543"/>
      <c r="CTU102" s="543"/>
      <c r="CTV102" s="543"/>
      <c r="CTW102" s="543"/>
      <c r="CTX102" s="543"/>
      <c r="CTY102" s="543"/>
      <c r="CTZ102" s="543"/>
      <c r="CUA102" s="543"/>
      <c r="CUB102" s="543"/>
      <c r="CUC102" s="543"/>
      <c r="CUD102" s="543"/>
      <c r="CUE102" s="543"/>
      <c r="CUF102" s="543"/>
      <c r="CUG102" s="543"/>
      <c r="CUH102" s="543"/>
      <c r="CUI102" s="543"/>
      <c r="CUJ102" s="543"/>
      <c r="CUK102" s="543"/>
      <c r="CUL102" s="543"/>
      <c r="CUM102" s="543"/>
      <c r="CUN102" s="543"/>
      <c r="CUO102" s="543"/>
      <c r="CUP102" s="543"/>
      <c r="CUQ102" s="543"/>
      <c r="CUR102" s="543"/>
      <c r="CUS102" s="543"/>
      <c r="CUT102" s="543"/>
      <c r="CUU102" s="543"/>
      <c r="CUV102" s="543"/>
      <c r="CUW102" s="543"/>
      <c r="CUX102" s="543"/>
      <c r="CUY102" s="543"/>
      <c r="CUZ102" s="543"/>
      <c r="CVA102" s="543"/>
      <c r="CVB102" s="543"/>
      <c r="CVC102" s="543"/>
      <c r="CVD102" s="543"/>
      <c r="CVE102" s="543"/>
      <c r="CVF102" s="543"/>
      <c r="CVG102" s="543"/>
      <c r="CVH102" s="543"/>
      <c r="CVI102" s="543"/>
      <c r="CVJ102" s="543"/>
      <c r="CVK102" s="543"/>
      <c r="CVL102" s="543"/>
      <c r="CVM102" s="543"/>
      <c r="CVN102" s="543"/>
      <c r="CVO102" s="543"/>
      <c r="CVP102" s="543"/>
      <c r="CVQ102" s="543"/>
      <c r="CVR102" s="543"/>
      <c r="CVS102" s="543"/>
      <c r="CVT102" s="543"/>
      <c r="CVU102" s="543"/>
      <c r="CVV102" s="543"/>
      <c r="CVW102" s="543"/>
      <c r="CVX102" s="543"/>
      <c r="CVY102" s="543"/>
      <c r="CVZ102" s="543"/>
      <c r="CWA102" s="543"/>
      <c r="CWB102" s="543"/>
      <c r="CWC102" s="543"/>
      <c r="CWD102" s="543"/>
      <c r="CWE102" s="543"/>
      <c r="CWF102" s="543"/>
      <c r="CWG102" s="543"/>
      <c r="CWH102" s="543"/>
      <c r="CWI102" s="543"/>
      <c r="CWJ102" s="543"/>
      <c r="CWK102" s="543"/>
      <c r="CWL102" s="543"/>
      <c r="CWM102" s="543"/>
      <c r="CWN102" s="543"/>
      <c r="CWO102" s="543"/>
      <c r="CWP102" s="543"/>
      <c r="CWQ102" s="543"/>
      <c r="CWR102" s="543"/>
      <c r="CWS102" s="543"/>
      <c r="CWT102" s="543"/>
      <c r="CWU102" s="543"/>
      <c r="CWV102" s="543"/>
      <c r="CWW102" s="543"/>
      <c r="CWX102" s="543"/>
      <c r="CWY102" s="543"/>
      <c r="CWZ102" s="543"/>
      <c r="CXA102" s="543"/>
      <c r="CXB102" s="543"/>
      <c r="CXC102" s="543"/>
      <c r="CXD102" s="543"/>
      <c r="CXE102" s="543"/>
      <c r="CXF102" s="543"/>
      <c r="CXG102" s="543"/>
      <c r="CXH102" s="543"/>
      <c r="CXI102" s="543"/>
      <c r="CXJ102" s="543"/>
      <c r="CXK102" s="543"/>
      <c r="CXL102" s="543"/>
      <c r="CXM102" s="543"/>
      <c r="CXN102" s="543"/>
      <c r="CXO102" s="543"/>
      <c r="CXP102" s="543"/>
      <c r="CXQ102" s="543"/>
      <c r="CXR102" s="543"/>
      <c r="CXS102" s="543"/>
      <c r="CXT102" s="543"/>
      <c r="CXU102" s="543"/>
      <c r="CXV102" s="543"/>
      <c r="CXW102" s="543"/>
      <c r="CXX102" s="543"/>
      <c r="CXY102" s="543"/>
      <c r="CXZ102" s="543"/>
      <c r="CYA102" s="543"/>
      <c r="CYB102" s="543"/>
      <c r="CYC102" s="543"/>
      <c r="CYD102" s="543"/>
      <c r="CYE102" s="543"/>
      <c r="CYF102" s="543"/>
      <c r="CYG102" s="543"/>
      <c r="CYH102" s="543"/>
      <c r="CYI102" s="543"/>
      <c r="CYJ102" s="543"/>
      <c r="CYK102" s="543"/>
      <c r="CYL102" s="543"/>
      <c r="CYM102" s="543"/>
      <c r="CYN102" s="543"/>
      <c r="CYO102" s="543"/>
      <c r="CYP102" s="543"/>
      <c r="CYQ102" s="543"/>
      <c r="CYR102" s="543"/>
      <c r="CYS102" s="543"/>
      <c r="CYT102" s="543"/>
      <c r="CYU102" s="543"/>
      <c r="CYV102" s="543"/>
      <c r="CYW102" s="543"/>
      <c r="CYX102" s="543"/>
      <c r="CYY102" s="543"/>
      <c r="CYZ102" s="543"/>
      <c r="CZA102" s="543"/>
      <c r="CZB102" s="543"/>
      <c r="CZC102" s="543"/>
      <c r="CZD102" s="543"/>
      <c r="CZE102" s="543"/>
      <c r="CZF102" s="543"/>
      <c r="CZG102" s="543"/>
      <c r="CZH102" s="543"/>
      <c r="CZI102" s="543"/>
      <c r="CZJ102" s="543"/>
      <c r="CZK102" s="543"/>
      <c r="CZL102" s="543"/>
      <c r="CZM102" s="543"/>
      <c r="CZN102" s="543"/>
      <c r="CZO102" s="543"/>
      <c r="CZP102" s="543"/>
      <c r="CZQ102" s="543"/>
      <c r="CZR102" s="543"/>
      <c r="CZS102" s="543"/>
      <c r="CZT102" s="543"/>
      <c r="CZU102" s="543"/>
      <c r="CZV102" s="543"/>
      <c r="CZW102" s="543"/>
      <c r="CZX102" s="543"/>
      <c r="CZY102" s="543"/>
      <c r="CZZ102" s="543"/>
      <c r="DAA102" s="543"/>
      <c r="DAB102" s="543"/>
      <c r="DAC102" s="543"/>
      <c r="DAD102" s="543"/>
      <c r="DAE102" s="543"/>
      <c r="DAF102" s="543"/>
      <c r="DAG102" s="543"/>
      <c r="DAH102" s="543"/>
      <c r="DAI102" s="543"/>
      <c r="DAJ102" s="543"/>
      <c r="DAK102" s="543"/>
      <c r="DAL102" s="543"/>
      <c r="DAM102" s="543"/>
      <c r="DAN102" s="543"/>
      <c r="DAO102" s="543"/>
      <c r="DAP102" s="543"/>
      <c r="DAQ102" s="543"/>
      <c r="DAR102" s="543"/>
      <c r="DAS102" s="543"/>
      <c r="DAT102" s="543"/>
      <c r="DAU102" s="543"/>
      <c r="DAV102" s="543"/>
      <c r="DAW102" s="543"/>
      <c r="DAX102" s="543"/>
      <c r="DAY102" s="543"/>
      <c r="DAZ102" s="543"/>
      <c r="DBA102" s="543"/>
      <c r="DBB102" s="543"/>
      <c r="DBC102" s="543"/>
      <c r="DBD102" s="543"/>
      <c r="DBE102" s="543"/>
      <c r="DBF102" s="543"/>
      <c r="DBG102" s="543"/>
      <c r="DBH102" s="543"/>
      <c r="DBI102" s="543"/>
      <c r="DBJ102" s="543"/>
      <c r="DBK102" s="543"/>
      <c r="DBL102" s="543"/>
      <c r="DBM102" s="543"/>
      <c r="DBN102" s="543"/>
      <c r="DBO102" s="543"/>
      <c r="DBP102" s="543"/>
      <c r="DBQ102" s="543"/>
      <c r="DBR102" s="543"/>
      <c r="DBS102" s="543"/>
      <c r="DBT102" s="543"/>
      <c r="DBU102" s="543"/>
      <c r="DBV102" s="543"/>
      <c r="DBW102" s="543"/>
      <c r="DBX102" s="543"/>
      <c r="DBY102" s="543"/>
      <c r="DBZ102" s="543"/>
      <c r="DCA102" s="543"/>
      <c r="DCB102" s="543"/>
      <c r="DCC102" s="543"/>
      <c r="DCD102" s="543"/>
      <c r="DCE102" s="543"/>
      <c r="DCF102" s="543"/>
      <c r="DCG102" s="543"/>
      <c r="DCH102" s="543"/>
      <c r="DCI102" s="543"/>
      <c r="DCJ102" s="543"/>
      <c r="DCK102" s="543"/>
      <c r="DCL102" s="543"/>
      <c r="DCM102" s="543"/>
      <c r="DCN102" s="543"/>
      <c r="DCO102" s="543"/>
      <c r="DCP102" s="543"/>
      <c r="DCQ102" s="543"/>
      <c r="DCR102" s="543"/>
      <c r="DCS102" s="543"/>
      <c r="DCT102" s="543"/>
      <c r="DCU102" s="543"/>
      <c r="DCV102" s="543"/>
      <c r="DCW102" s="543"/>
      <c r="DCX102" s="543"/>
      <c r="DCY102" s="543"/>
      <c r="DCZ102" s="543"/>
      <c r="DDA102" s="543"/>
      <c r="DDB102" s="543"/>
      <c r="DDC102" s="543"/>
      <c r="DDD102" s="543"/>
      <c r="DDE102" s="543"/>
      <c r="DDF102" s="543"/>
      <c r="DDG102" s="543"/>
      <c r="DDH102" s="543"/>
      <c r="DDI102" s="543"/>
      <c r="DDJ102" s="543"/>
      <c r="DDK102" s="543"/>
      <c r="DDL102" s="543"/>
      <c r="DDM102" s="543"/>
      <c r="DDN102" s="543"/>
      <c r="DDO102" s="543"/>
      <c r="DDP102" s="543"/>
      <c r="DDQ102" s="543"/>
      <c r="DDR102" s="543"/>
      <c r="DDS102" s="543"/>
      <c r="DDT102" s="543"/>
      <c r="DDU102" s="543"/>
      <c r="DDV102" s="543"/>
      <c r="DDW102" s="543"/>
      <c r="DDX102" s="543"/>
      <c r="DDY102" s="543"/>
      <c r="DDZ102" s="543"/>
      <c r="DEA102" s="543"/>
      <c r="DEB102" s="543"/>
      <c r="DEC102" s="543"/>
      <c r="DED102" s="543"/>
      <c r="DEE102" s="543"/>
      <c r="DEF102" s="543"/>
      <c r="DEG102" s="543"/>
      <c r="DEH102" s="543"/>
      <c r="DEI102" s="543"/>
      <c r="DEJ102" s="543"/>
      <c r="DEK102" s="543"/>
      <c r="DEL102" s="543"/>
      <c r="DEM102" s="543"/>
      <c r="DEN102" s="543"/>
      <c r="DEO102" s="543"/>
      <c r="DEP102" s="543"/>
      <c r="DEQ102" s="543"/>
      <c r="DER102" s="543"/>
      <c r="DES102" s="543"/>
      <c r="DET102" s="543"/>
      <c r="DEU102" s="543"/>
      <c r="DEV102" s="543"/>
      <c r="DEW102" s="543"/>
      <c r="DEX102" s="543"/>
      <c r="DEY102" s="543"/>
      <c r="DEZ102" s="543"/>
      <c r="DFA102" s="543"/>
      <c r="DFB102" s="543"/>
      <c r="DFC102" s="543"/>
      <c r="DFD102" s="543"/>
      <c r="DFE102" s="543"/>
      <c r="DFF102" s="543"/>
      <c r="DFG102" s="543"/>
      <c r="DFH102" s="543"/>
      <c r="DFI102" s="543"/>
      <c r="DFJ102" s="543"/>
      <c r="DFK102" s="543"/>
      <c r="DFL102" s="543"/>
      <c r="DFM102" s="543"/>
      <c r="DFN102" s="543"/>
      <c r="DFO102" s="543"/>
      <c r="DFP102" s="543"/>
      <c r="DFQ102" s="543"/>
      <c r="DFR102" s="543"/>
      <c r="DFS102" s="543"/>
      <c r="DFT102" s="543"/>
      <c r="DFU102" s="543"/>
      <c r="DFV102" s="543"/>
      <c r="DFW102" s="543"/>
      <c r="DFX102" s="543"/>
      <c r="DFY102" s="543"/>
      <c r="DFZ102" s="543"/>
      <c r="DGA102" s="543"/>
      <c r="DGB102" s="543"/>
      <c r="DGC102" s="543"/>
      <c r="DGD102" s="543"/>
      <c r="DGE102" s="543"/>
      <c r="DGF102" s="543"/>
      <c r="DGG102" s="543"/>
      <c r="DGH102" s="543"/>
      <c r="DGI102" s="543"/>
      <c r="DGJ102" s="543"/>
      <c r="DGK102" s="543"/>
      <c r="DGL102" s="543"/>
      <c r="DGM102" s="543"/>
      <c r="DGN102" s="543"/>
      <c r="DGO102" s="543"/>
      <c r="DGP102" s="543"/>
      <c r="DGQ102" s="543"/>
      <c r="DGR102" s="543"/>
      <c r="DGS102" s="543"/>
      <c r="DGT102" s="543"/>
      <c r="DGU102" s="543"/>
      <c r="DGV102" s="543"/>
      <c r="DGW102" s="543"/>
      <c r="DGX102" s="543"/>
      <c r="DGY102" s="543"/>
      <c r="DGZ102" s="543"/>
      <c r="DHA102" s="543"/>
      <c r="DHB102" s="543"/>
      <c r="DHC102" s="543"/>
      <c r="DHD102" s="543"/>
      <c r="DHE102" s="543"/>
      <c r="DHF102" s="543"/>
      <c r="DHG102" s="543"/>
      <c r="DHH102" s="543"/>
      <c r="DHI102" s="543"/>
      <c r="DHJ102" s="543"/>
      <c r="DHK102" s="543"/>
      <c r="DHL102" s="543"/>
      <c r="DHM102" s="543"/>
      <c r="DHN102" s="543"/>
      <c r="DHO102" s="543"/>
      <c r="DHP102" s="543"/>
      <c r="DHQ102" s="543"/>
      <c r="DHR102" s="543"/>
      <c r="DHS102" s="543"/>
      <c r="DHT102" s="543"/>
      <c r="DHU102" s="543"/>
      <c r="DHV102" s="543"/>
      <c r="DHW102" s="543"/>
      <c r="DHX102" s="543"/>
      <c r="DHY102" s="543"/>
      <c r="DHZ102" s="543"/>
      <c r="DIA102" s="543"/>
      <c r="DIB102" s="543"/>
      <c r="DIC102" s="543"/>
      <c r="DID102" s="543"/>
      <c r="DIE102" s="543"/>
      <c r="DIF102" s="543"/>
      <c r="DIG102" s="543"/>
      <c r="DIH102" s="543"/>
      <c r="DII102" s="543"/>
      <c r="DIJ102" s="543"/>
      <c r="DIK102" s="543"/>
      <c r="DIL102" s="543"/>
      <c r="DIM102" s="543"/>
      <c r="DIN102" s="543"/>
      <c r="DIO102" s="543"/>
      <c r="DIP102" s="543"/>
      <c r="DIQ102" s="543"/>
      <c r="DIR102" s="543"/>
      <c r="DIS102" s="543"/>
      <c r="DIT102" s="543"/>
      <c r="DIU102" s="543"/>
      <c r="DIV102" s="543"/>
      <c r="DIW102" s="543"/>
      <c r="DIX102" s="543"/>
      <c r="DIY102" s="543"/>
      <c r="DIZ102" s="543"/>
      <c r="DJA102" s="543"/>
      <c r="DJB102" s="543"/>
      <c r="DJC102" s="543"/>
      <c r="DJD102" s="543"/>
      <c r="DJE102" s="543"/>
      <c r="DJF102" s="543"/>
      <c r="DJG102" s="543"/>
      <c r="DJH102" s="543"/>
      <c r="DJI102" s="543"/>
      <c r="DJJ102" s="543"/>
      <c r="DJK102" s="543"/>
      <c r="DJL102" s="543"/>
      <c r="DJM102" s="543"/>
      <c r="DJN102" s="543"/>
      <c r="DJO102" s="543"/>
      <c r="DJP102" s="543"/>
      <c r="DJQ102" s="543"/>
      <c r="DJR102" s="543"/>
      <c r="DJS102" s="543"/>
      <c r="DJT102" s="543"/>
      <c r="DJU102" s="543"/>
      <c r="DJV102" s="543"/>
      <c r="DJW102" s="543"/>
      <c r="DJX102" s="543"/>
      <c r="DJY102" s="543"/>
      <c r="DJZ102" s="543"/>
      <c r="DKA102" s="543"/>
      <c r="DKB102" s="543"/>
      <c r="DKC102" s="543"/>
      <c r="DKD102" s="543"/>
      <c r="DKE102" s="543"/>
      <c r="DKF102" s="543"/>
      <c r="DKG102" s="543"/>
      <c r="DKH102" s="543"/>
      <c r="DKI102" s="543"/>
      <c r="DKJ102" s="543"/>
      <c r="DKK102" s="543"/>
      <c r="DKL102" s="543"/>
      <c r="DKM102" s="543"/>
      <c r="DKN102" s="543"/>
      <c r="DKO102" s="543"/>
      <c r="DKP102" s="543"/>
      <c r="DKQ102" s="543"/>
      <c r="DKR102" s="543"/>
      <c r="DKS102" s="543"/>
      <c r="DKT102" s="543"/>
      <c r="DKU102" s="543"/>
      <c r="DKV102" s="543"/>
      <c r="DKW102" s="543"/>
      <c r="DKX102" s="543"/>
      <c r="DKY102" s="543"/>
      <c r="DKZ102" s="543"/>
      <c r="DLA102" s="543"/>
      <c r="DLB102" s="543"/>
      <c r="DLC102" s="543"/>
      <c r="DLD102" s="543"/>
      <c r="DLE102" s="543"/>
      <c r="DLF102" s="543"/>
      <c r="DLG102" s="543"/>
      <c r="DLH102" s="543"/>
      <c r="DLI102" s="543"/>
      <c r="DLJ102" s="543"/>
      <c r="DLK102" s="543"/>
      <c r="DLL102" s="543"/>
      <c r="DLM102" s="543"/>
      <c r="DLN102" s="543"/>
      <c r="DLO102" s="543"/>
      <c r="DLP102" s="543"/>
      <c r="DLQ102" s="543"/>
      <c r="DLR102" s="543"/>
      <c r="DLS102" s="543"/>
      <c r="DLT102" s="543"/>
      <c r="DLU102" s="543"/>
      <c r="DLV102" s="543"/>
      <c r="DLW102" s="543"/>
      <c r="DLX102" s="543"/>
      <c r="DLY102" s="543"/>
      <c r="DLZ102" s="543"/>
      <c r="DMA102" s="543"/>
      <c r="DMB102" s="543"/>
      <c r="DMC102" s="543"/>
      <c r="DMD102" s="543"/>
      <c r="DME102" s="543"/>
      <c r="DMF102" s="543"/>
      <c r="DMG102" s="543"/>
      <c r="DMH102" s="543"/>
      <c r="DMI102" s="543"/>
      <c r="DMJ102" s="543"/>
      <c r="DMK102" s="543"/>
      <c r="DML102" s="543"/>
      <c r="DMM102" s="543"/>
      <c r="DMN102" s="543"/>
      <c r="DMO102" s="543"/>
      <c r="DMP102" s="543"/>
      <c r="DMQ102" s="543"/>
      <c r="DMR102" s="543"/>
      <c r="DMS102" s="543"/>
      <c r="DMT102" s="543"/>
      <c r="DMU102" s="543"/>
      <c r="DMV102" s="543"/>
      <c r="DMW102" s="543"/>
      <c r="DMX102" s="543"/>
      <c r="DMY102" s="543"/>
      <c r="DMZ102" s="543"/>
      <c r="DNA102" s="543"/>
      <c r="DNB102" s="543"/>
      <c r="DNC102" s="543"/>
      <c r="DND102" s="543"/>
      <c r="DNE102" s="543"/>
      <c r="DNF102" s="543"/>
      <c r="DNG102" s="543"/>
      <c r="DNH102" s="543"/>
      <c r="DNI102" s="543"/>
      <c r="DNJ102" s="543"/>
      <c r="DNK102" s="543"/>
      <c r="DNL102" s="543"/>
      <c r="DNM102" s="543"/>
      <c r="DNN102" s="543"/>
      <c r="DNO102" s="543"/>
      <c r="DNP102" s="543"/>
      <c r="DNQ102" s="543"/>
      <c r="DNR102" s="543"/>
      <c r="DNS102" s="543"/>
      <c r="DNT102" s="543"/>
      <c r="DNU102" s="543"/>
      <c r="DNV102" s="543"/>
      <c r="DNW102" s="543"/>
      <c r="DNX102" s="543"/>
      <c r="DNY102" s="543"/>
      <c r="DNZ102" s="543"/>
      <c r="DOA102" s="543"/>
      <c r="DOB102" s="543"/>
      <c r="DOC102" s="543"/>
      <c r="DOD102" s="543"/>
      <c r="DOE102" s="543"/>
      <c r="DOF102" s="543"/>
      <c r="DOG102" s="543"/>
      <c r="DOH102" s="543"/>
      <c r="DOI102" s="543"/>
      <c r="DOJ102" s="543"/>
      <c r="DOK102" s="543"/>
      <c r="DOL102" s="543"/>
      <c r="DOM102" s="543"/>
      <c r="DON102" s="543"/>
      <c r="DOO102" s="543"/>
      <c r="DOP102" s="543"/>
      <c r="DOQ102" s="543"/>
      <c r="DOR102" s="543"/>
      <c r="DOS102" s="543"/>
      <c r="DOT102" s="543"/>
      <c r="DOU102" s="543"/>
      <c r="DOV102" s="543"/>
      <c r="DOW102" s="543"/>
      <c r="DOX102" s="543"/>
      <c r="DOY102" s="543"/>
      <c r="DOZ102" s="543"/>
      <c r="DPA102" s="543"/>
      <c r="DPB102" s="543"/>
      <c r="DPC102" s="543"/>
      <c r="DPD102" s="543"/>
      <c r="DPE102" s="543"/>
      <c r="DPF102" s="543"/>
      <c r="DPG102" s="543"/>
      <c r="DPH102" s="543"/>
      <c r="DPI102" s="543"/>
      <c r="DPJ102" s="543"/>
      <c r="DPK102" s="543"/>
      <c r="DPL102" s="543"/>
      <c r="DPM102" s="543"/>
      <c r="DPN102" s="543"/>
      <c r="DPO102" s="543"/>
      <c r="DPP102" s="543"/>
      <c r="DPQ102" s="543"/>
      <c r="DPR102" s="543"/>
      <c r="DPS102" s="543"/>
      <c r="DPT102" s="543"/>
      <c r="DPU102" s="543"/>
      <c r="DPV102" s="543"/>
      <c r="DPW102" s="543"/>
      <c r="DPX102" s="543"/>
      <c r="DPY102" s="543"/>
      <c r="DPZ102" s="543"/>
      <c r="DQA102" s="543"/>
      <c r="DQB102" s="543"/>
      <c r="DQC102" s="543"/>
      <c r="DQD102" s="543"/>
      <c r="DQE102" s="543"/>
      <c r="DQF102" s="543"/>
      <c r="DQG102" s="543"/>
      <c r="DQH102" s="543"/>
      <c r="DQI102" s="543"/>
      <c r="DQJ102" s="543"/>
      <c r="DQK102" s="543"/>
      <c r="DQL102" s="543"/>
      <c r="DQM102" s="543"/>
      <c r="DQN102" s="543"/>
      <c r="DQO102" s="543"/>
      <c r="DQP102" s="543"/>
      <c r="DQQ102" s="543"/>
      <c r="DQR102" s="543"/>
      <c r="DQS102" s="543"/>
      <c r="DQT102" s="543"/>
      <c r="DQU102" s="543"/>
      <c r="DQV102" s="543"/>
      <c r="DQW102" s="543"/>
      <c r="DQX102" s="543"/>
      <c r="DQY102" s="543"/>
      <c r="DQZ102" s="543"/>
      <c r="DRA102" s="543"/>
      <c r="DRB102" s="543"/>
      <c r="DRC102" s="543"/>
      <c r="DRD102" s="543"/>
      <c r="DRE102" s="543"/>
      <c r="DRF102" s="543"/>
      <c r="DRG102" s="543"/>
      <c r="DRH102" s="543"/>
      <c r="DRI102" s="543"/>
      <c r="DRJ102" s="543"/>
      <c r="DRK102" s="543"/>
      <c r="DRL102" s="543"/>
      <c r="DRM102" s="543"/>
      <c r="DRN102" s="543"/>
      <c r="DRO102" s="543"/>
      <c r="DRP102" s="543"/>
      <c r="DRQ102" s="543"/>
      <c r="DRR102" s="543"/>
      <c r="DRS102" s="543"/>
      <c r="DRT102" s="543"/>
      <c r="DRU102" s="543"/>
      <c r="DRV102" s="543"/>
      <c r="DRW102" s="543"/>
      <c r="DRX102" s="543"/>
      <c r="DRY102" s="543"/>
      <c r="DRZ102" s="543"/>
      <c r="DSA102" s="543"/>
      <c r="DSB102" s="543"/>
      <c r="DSC102" s="543"/>
      <c r="DSD102" s="543"/>
      <c r="DSE102" s="543"/>
      <c r="DSF102" s="543"/>
      <c r="DSG102" s="543"/>
      <c r="DSH102" s="543"/>
      <c r="DSI102" s="543"/>
      <c r="DSJ102" s="543"/>
      <c r="DSK102" s="543"/>
      <c r="DSL102" s="543"/>
      <c r="DSM102" s="543"/>
      <c r="DSN102" s="543"/>
      <c r="DSO102" s="543"/>
      <c r="DSP102" s="543"/>
      <c r="DSQ102" s="543"/>
      <c r="DSR102" s="543"/>
      <c r="DSS102" s="543"/>
      <c r="DST102" s="543"/>
      <c r="DSU102" s="543"/>
      <c r="DSV102" s="543"/>
      <c r="DSW102" s="543"/>
      <c r="DSX102" s="543"/>
      <c r="DSY102" s="543"/>
      <c r="DSZ102" s="543"/>
      <c r="DTA102" s="543"/>
      <c r="DTB102" s="543"/>
      <c r="DTC102" s="543"/>
      <c r="DTD102" s="543"/>
      <c r="DTE102" s="543"/>
      <c r="DTF102" s="543"/>
      <c r="DTG102" s="543"/>
      <c r="DTH102" s="543"/>
      <c r="DTI102" s="543"/>
      <c r="DTJ102" s="543"/>
      <c r="DTK102" s="543"/>
      <c r="DTL102" s="543"/>
      <c r="DTM102" s="543"/>
      <c r="DTN102" s="543"/>
      <c r="DTO102" s="543"/>
      <c r="DTP102" s="543"/>
      <c r="DTQ102" s="543"/>
      <c r="DTR102" s="543"/>
      <c r="DTS102" s="543"/>
      <c r="DTT102" s="543"/>
      <c r="DTU102" s="543"/>
      <c r="DTV102" s="543"/>
      <c r="DTW102" s="543"/>
      <c r="DTX102" s="543"/>
      <c r="DTY102" s="543"/>
      <c r="DTZ102" s="543"/>
      <c r="DUA102" s="543"/>
      <c r="DUB102" s="543"/>
      <c r="DUC102" s="543"/>
      <c r="DUD102" s="543"/>
      <c r="DUE102" s="543"/>
      <c r="DUF102" s="543"/>
      <c r="DUG102" s="543"/>
      <c r="DUH102" s="543"/>
      <c r="DUI102" s="543"/>
      <c r="DUJ102" s="543"/>
      <c r="DUK102" s="543"/>
      <c r="DUL102" s="543"/>
      <c r="DUM102" s="543"/>
      <c r="DUN102" s="543"/>
      <c r="DUO102" s="543"/>
      <c r="DUP102" s="543"/>
      <c r="DUQ102" s="543"/>
      <c r="DUR102" s="543"/>
      <c r="DUS102" s="543"/>
      <c r="DUT102" s="543"/>
      <c r="DUU102" s="543"/>
      <c r="DUV102" s="543"/>
      <c r="DUW102" s="543"/>
      <c r="DUX102" s="543"/>
      <c r="DUY102" s="543"/>
      <c r="DUZ102" s="543"/>
      <c r="DVA102" s="543"/>
      <c r="DVB102" s="543"/>
      <c r="DVC102" s="543"/>
      <c r="DVD102" s="543"/>
      <c r="DVE102" s="543"/>
      <c r="DVF102" s="543"/>
      <c r="DVG102" s="543"/>
      <c r="DVH102" s="543"/>
      <c r="DVI102" s="543"/>
      <c r="DVJ102" s="543"/>
      <c r="DVK102" s="543"/>
      <c r="DVL102" s="543"/>
      <c r="DVM102" s="543"/>
      <c r="DVN102" s="543"/>
      <c r="DVO102" s="543"/>
      <c r="DVP102" s="543"/>
      <c r="DVQ102" s="543"/>
      <c r="DVR102" s="543"/>
      <c r="DVS102" s="543"/>
      <c r="DVT102" s="543"/>
      <c r="DVU102" s="543"/>
      <c r="DVV102" s="543"/>
      <c r="DVW102" s="543"/>
      <c r="DVX102" s="543"/>
      <c r="DVY102" s="543"/>
      <c r="DVZ102" s="543"/>
      <c r="DWA102" s="543"/>
      <c r="DWB102" s="543"/>
      <c r="DWC102" s="543"/>
      <c r="DWD102" s="543"/>
      <c r="DWE102" s="543"/>
      <c r="DWF102" s="543"/>
      <c r="DWG102" s="543"/>
      <c r="DWH102" s="543"/>
      <c r="DWI102" s="543"/>
      <c r="DWJ102" s="543"/>
      <c r="DWK102" s="543"/>
      <c r="DWL102" s="543"/>
      <c r="DWM102" s="543"/>
      <c r="DWN102" s="543"/>
      <c r="DWO102" s="543"/>
      <c r="DWP102" s="543"/>
      <c r="DWQ102" s="543"/>
      <c r="DWR102" s="543"/>
      <c r="DWS102" s="543"/>
      <c r="DWT102" s="543"/>
      <c r="DWU102" s="543"/>
      <c r="DWV102" s="543"/>
      <c r="DWW102" s="543"/>
      <c r="DWX102" s="543"/>
      <c r="DWY102" s="543"/>
      <c r="DWZ102" s="543"/>
      <c r="DXA102" s="543"/>
      <c r="DXB102" s="543"/>
      <c r="DXC102" s="543"/>
      <c r="DXD102" s="543"/>
      <c r="DXE102" s="543"/>
      <c r="DXF102" s="543"/>
      <c r="DXG102" s="543"/>
      <c r="DXH102" s="543"/>
      <c r="DXI102" s="543"/>
      <c r="DXJ102" s="543"/>
      <c r="DXK102" s="543"/>
      <c r="DXL102" s="543"/>
      <c r="DXM102" s="543"/>
      <c r="DXN102" s="543"/>
      <c r="DXO102" s="543"/>
      <c r="DXP102" s="543"/>
      <c r="DXQ102" s="543"/>
      <c r="DXR102" s="543"/>
      <c r="DXS102" s="543"/>
      <c r="DXT102" s="543"/>
      <c r="DXU102" s="543"/>
      <c r="DXV102" s="543"/>
      <c r="DXW102" s="543"/>
      <c r="DXX102" s="543"/>
      <c r="DXY102" s="543"/>
      <c r="DXZ102" s="543"/>
      <c r="DYA102" s="543"/>
      <c r="DYB102" s="543"/>
      <c r="DYC102" s="543"/>
      <c r="DYD102" s="543"/>
      <c r="DYE102" s="543"/>
      <c r="DYF102" s="543"/>
      <c r="DYG102" s="543"/>
      <c r="DYH102" s="543"/>
      <c r="DYI102" s="543"/>
      <c r="DYJ102" s="543"/>
      <c r="DYK102" s="543"/>
      <c r="DYL102" s="543"/>
      <c r="DYM102" s="543"/>
      <c r="DYN102" s="543"/>
      <c r="DYO102" s="543"/>
      <c r="DYP102" s="543"/>
      <c r="DYQ102" s="543"/>
      <c r="DYR102" s="543"/>
      <c r="DYS102" s="543"/>
      <c r="DYT102" s="543"/>
      <c r="DYU102" s="543"/>
      <c r="DYV102" s="543"/>
      <c r="DYW102" s="543"/>
      <c r="DYX102" s="543"/>
      <c r="DYY102" s="543"/>
      <c r="DYZ102" s="543"/>
      <c r="DZA102" s="543"/>
      <c r="DZB102" s="543"/>
      <c r="DZC102" s="543"/>
      <c r="DZD102" s="543"/>
      <c r="DZE102" s="543"/>
      <c r="DZF102" s="543"/>
      <c r="DZG102" s="543"/>
      <c r="DZH102" s="543"/>
      <c r="DZI102" s="543"/>
      <c r="DZJ102" s="543"/>
      <c r="DZK102" s="543"/>
      <c r="DZL102" s="543"/>
      <c r="DZM102" s="543"/>
      <c r="DZN102" s="543"/>
      <c r="DZO102" s="543"/>
      <c r="DZP102" s="543"/>
      <c r="DZQ102" s="543"/>
      <c r="DZR102" s="543"/>
      <c r="DZS102" s="543"/>
      <c r="DZT102" s="543"/>
      <c r="DZU102" s="543"/>
      <c r="DZV102" s="543"/>
      <c r="DZW102" s="543"/>
      <c r="DZX102" s="543"/>
      <c r="DZY102" s="543"/>
      <c r="DZZ102" s="543"/>
      <c r="EAA102" s="543"/>
      <c r="EAB102" s="543"/>
      <c r="EAC102" s="543"/>
      <c r="EAD102" s="543"/>
      <c r="EAE102" s="543"/>
      <c r="EAF102" s="543"/>
      <c r="EAG102" s="543"/>
      <c r="EAH102" s="543"/>
      <c r="EAI102" s="543"/>
      <c r="EAJ102" s="543"/>
      <c r="EAK102" s="543"/>
      <c r="EAL102" s="543"/>
      <c r="EAM102" s="543"/>
      <c r="EAN102" s="543"/>
      <c r="EAO102" s="543"/>
      <c r="EAP102" s="543"/>
      <c r="EAQ102" s="543"/>
      <c r="EAR102" s="543"/>
      <c r="EAS102" s="543"/>
      <c r="EAT102" s="543"/>
      <c r="EAU102" s="543"/>
      <c r="EAV102" s="543"/>
      <c r="EAW102" s="543"/>
      <c r="EAX102" s="543"/>
      <c r="EAY102" s="543"/>
      <c r="EAZ102" s="543"/>
      <c r="EBA102" s="543"/>
      <c r="EBB102" s="543"/>
      <c r="EBC102" s="543"/>
      <c r="EBD102" s="543"/>
      <c r="EBE102" s="543"/>
      <c r="EBF102" s="543"/>
      <c r="EBG102" s="543"/>
      <c r="EBH102" s="543"/>
      <c r="EBI102" s="543"/>
      <c r="EBJ102" s="543"/>
      <c r="EBK102" s="543"/>
      <c r="EBL102" s="543"/>
      <c r="EBM102" s="543"/>
      <c r="EBN102" s="543"/>
      <c r="EBO102" s="543"/>
      <c r="EBP102" s="543"/>
      <c r="EBQ102" s="543"/>
      <c r="EBR102" s="543"/>
      <c r="EBS102" s="543"/>
      <c r="EBT102" s="543"/>
      <c r="EBU102" s="543"/>
      <c r="EBV102" s="543"/>
      <c r="EBW102" s="543"/>
      <c r="EBX102" s="543"/>
      <c r="EBY102" s="543"/>
      <c r="EBZ102" s="543"/>
      <c r="ECA102" s="543"/>
      <c r="ECB102" s="543"/>
      <c r="ECC102" s="543"/>
      <c r="ECD102" s="543"/>
      <c r="ECE102" s="543"/>
      <c r="ECF102" s="543"/>
      <c r="ECG102" s="543"/>
      <c r="ECH102" s="543"/>
      <c r="ECI102" s="543"/>
      <c r="ECJ102" s="543"/>
      <c r="ECK102" s="543"/>
      <c r="ECL102" s="543"/>
      <c r="ECM102" s="543"/>
      <c r="ECN102" s="543"/>
      <c r="ECO102" s="543"/>
      <c r="ECP102" s="543"/>
      <c r="ECQ102" s="543"/>
      <c r="ECR102" s="543"/>
      <c r="ECS102" s="543"/>
      <c r="ECT102" s="543"/>
      <c r="ECU102" s="543"/>
      <c r="ECV102" s="543"/>
      <c r="ECW102" s="543"/>
      <c r="ECX102" s="543"/>
      <c r="ECY102" s="543"/>
      <c r="ECZ102" s="543"/>
      <c r="EDA102" s="543"/>
      <c r="EDB102" s="543"/>
      <c r="EDC102" s="543"/>
      <c r="EDD102" s="543"/>
      <c r="EDE102" s="543"/>
      <c r="EDF102" s="543"/>
      <c r="EDG102" s="543"/>
      <c r="EDH102" s="543"/>
      <c r="EDI102" s="543"/>
      <c r="EDJ102" s="543"/>
      <c r="EDK102" s="543"/>
      <c r="EDL102" s="543"/>
      <c r="EDM102" s="543"/>
      <c r="EDN102" s="543"/>
      <c r="EDO102" s="543"/>
      <c r="EDP102" s="543"/>
      <c r="EDQ102" s="543"/>
      <c r="EDR102" s="543"/>
      <c r="EDS102" s="543"/>
      <c r="EDT102" s="543"/>
      <c r="EDU102" s="543"/>
      <c r="EDV102" s="543"/>
      <c r="EDW102" s="543"/>
      <c r="EDX102" s="543"/>
      <c r="EDY102" s="543"/>
      <c r="EDZ102" s="543"/>
      <c r="EEA102" s="543"/>
      <c r="EEB102" s="543"/>
      <c r="EEC102" s="543"/>
      <c r="EED102" s="543"/>
      <c r="EEE102" s="543"/>
      <c r="EEF102" s="543"/>
      <c r="EEG102" s="543"/>
      <c r="EEH102" s="543"/>
      <c r="EEI102" s="543"/>
      <c r="EEJ102" s="543"/>
      <c r="EEK102" s="543"/>
      <c r="EEL102" s="543"/>
      <c r="EEM102" s="543"/>
      <c r="EEN102" s="543"/>
      <c r="EEO102" s="543"/>
      <c r="EEP102" s="543"/>
      <c r="EEQ102" s="543"/>
      <c r="EER102" s="543"/>
      <c r="EES102" s="543"/>
      <c r="EET102" s="543"/>
      <c r="EEU102" s="543"/>
      <c r="EEV102" s="543"/>
      <c r="EEW102" s="543"/>
      <c r="EEX102" s="543"/>
      <c r="EEY102" s="543"/>
      <c r="EEZ102" s="543"/>
      <c r="EFA102" s="543"/>
      <c r="EFB102" s="543"/>
      <c r="EFC102" s="543"/>
      <c r="EFD102" s="543"/>
      <c r="EFE102" s="543"/>
      <c r="EFF102" s="543"/>
      <c r="EFG102" s="543"/>
      <c r="EFH102" s="543"/>
      <c r="EFI102" s="543"/>
      <c r="EFJ102" s="543"/>
      <c r="EFK102" s="543"/>
      <c r="EFL102" s="543"/>
      <c r="EFM102" s="543"/>
      <c r="EFN102" s="543"/>
      <c r="EFO102" s="543"/>
      <c r="EFP102" s="543"/>
      <c r="EFQ102" s="543"/>
      <c r="EFR102" s="543"/>
      <c r="EFS102" s="543"/>
      <c r="EFT102" s="543"/>
      <c r="EFU102" s="543"/>
      <c r="EFV102" s="543"/>
      <c r="EFW102" s="543"/>
      <c r="EFX102" s="543"/>
      <c r="EFY102" s="543"/>
      <c r="EFZ102" s="543"/>
      <c r="EGA102" s="543"/>
      <c r="EGB102" s="543"/>
      <c r="EGC102" s="543"/>
      <c r="EGD102" s="543"/>
      <c r="EGE102" s="543"/>
      <c r="EGF102" s="543"/>
      <c r="EGG102" s="543"/>
      <c r="EGH102" s="543"/>
      <c r="EGI102" s="543"/>
      <c r="EGJ102" s="543"/>
      <c r="EGK102" s="543"/>
      <c r="EGL102" s="543"/>
      <c r="EGM102" s="543"/>
      <c r="EGN102" s="543"/>
      <c r="EGO102" s="543"/>
      <c r="EGP102" s="543"/>
      <c r="EGQ102" s="543"/>
      <c r="EGR102" s="543"/>
      <c r="EGS102" s="543"/>
      <c r="EGT102" s="543"/>
      <c r="EGU102" s="543"/>
      <c r="EGV102" s="543"/>
      <c r="EGW102" s="543"/>
      <c r="EGX102" s="543"/>
      <c r="EGY102" s="543"/>
      <c r="EGZ102" s="543"/>
      <c r="EHA102" s="543"/>
      <c r="EHB102" s="543"/>
      <c r="EHC102" s="543"/>
      <c r="EHD102" s="543"/>
      <c r="EHE102" s="543"/>
      <c r="EHF102" s="543"/>
      <c r="EHG102" s="543"/>
      <c r="EHH102" s="543"/>
      <c r="EHI102" s="543"/>
      <c r="EHJ102" s="543"/>
      <c r="EHK102" s="543"/>
      <c r="EHL102" s="543"/>
      <c r="EHM102" s="543"/>
      <c r="EHN102" s="543"/>
      <c r="EHO102" s="543"/>
      <c r="EHP102" s="543"/>
      <c r="EHQ102" s="543"/>
      <c r="EHR102" s="543"/>
      <c r="EHS102" s="543"/>
      <c r="EHT102" s="543"/>
      <c r="EHU102" s="543"/>
      <c r="EHV102" s="543"/>
      <c r="EHW102" s="543"/>
      <c r="EHX102" s="543"/>
      <c r="EHY102" s="543"/>
      <c r="EHZ102" s="543"/>
      <c r="EIA102" s="543"/>
      <c r="EIB102" s="543"/>
      <c r="EIC102" s="543"/>
      <c r="EID102" s="543"/>
      <c r="EIE102" s="543"/>
      <c r="EIF102" s="543"/>
      <c r="EIG102" s="543"/>
      <c r="EIH102" s="543"/>
      <c r="EII102" s="543"/>
      <c r="EIJ102" s="543"/>
      <c r="EIK102" s="543"/>
      <c r="EIL102" s="543"/>
      <c r="EIM102" s="543"/>
      <c r="EIN102" s="543"/>
      <c r="EIO102" s="543"/>
      <c r="EIP102" s="543"/>
      <c r="EIQ102" s="543"/>
      <c r="EIR102" s="543"/>
      <c r="EIS102" s="543"/>
      <c r="EIT102" s="543"/>
      <c r="EIU102" s="543"/>
      <c r="EIV102" s="543"/>
      <c r="EIW102" s="543"/>
      <c r="EIX102" s="543"/>
      <c r="EIY102" s="543"/>
      <c r="EIZ102" s="543"/>
      <c r="EJA102" s="543"/>
      <c r="EJB102" s="543"/>
      <c r="EJC102" s="543"/>
      <c r="EJD102" s="543"/>
      <c r="EJE102" s="543"/>
      <c r="EJF102" s="543"/>
      <c r="EJG102" s="543"/>
      <c r="EJH102" s="543"/>
      <c r="EJI102" s="543"/>
      <c r="EJJ102" s="543"/>
      <c r="EJK102" s="543"/>
      <c r="EJL102" s="543"/>
      <c r="EJM102" s="543"/>
      <c r="EJN102" s="543"/>
      <c r="EJO102" s="543"/>
      <c r="EJP102" s="543"/>
      <c r="EJQ102" s="543"/>
      <c r="EJR102" s="543"/>
      <c r="EJS102" s="543"/>
      <c r="EJT102" s="543"/>
      <c r="EJU102" s="543"/>
      <c r="EJV102" s="543"/>
      <c r="EJW102" s="543"/>
      <c r="EJX102" s="543"/>
      <c r="EJY102" s="543"/>
      <c r="EJZ102" s="543"/>
      <c r="EKA102" s="543"/>
      <c r="EKB102" s="543"/>
      <c r="EKC102" s="543"/>
      <c r="EKD102" s="543"/>
      <c r="EKE102" s="543"/>
      <c r="EKF102" s="543"/>
      <c r="EKG102" s="543"/>
      <c r="EKH102" s="543"/>
      <c r="EKI102" s="543"/>
      <c r="EKJ102" s="543"/>
      <c r="EKK102" s="543"/>
      <c r="EKL102" s="543"/>
      <c r="EKM102" s="543"/>
      <c r="EKN102" s="543"/>
      <c r="EKO102" s="543"/>
      <c r="EKP102" s="543"/>
      <c r="EKQ102" s="543"/>
      <c r="EKR102" s="543"/>
      <c r="EKS102" s="543"/>
      <c r="EKT102" s="543"/>
      <c r="EKU102" s="543"/>
      <c r="EKV102" s="543"/>
      <c r="EKW102" s="543"/>
      <c r="EKX102" s="543"/>
      <c r="EKY102" s="543"/>
      <c r="EKZ102" s="543"/>
      <c r="ELA102" s="543"/>
      <c r="ELB102" s="543"/>
      <c r="ELC102" s="543"/>
      <c r="ELD102" s="543"/>
      <c r="ELE102" s="543"/>
      <c r="ELF102" s="543"/>
      <c r="ELG102" s="543"/>
      <c r="ELH102" s="543"/>
      <c r="ELI102" s="543"/>
      <c r="ELJ102" s="543"/>
      <c r="ELK102" s="543"/>
      <c r="ELL102" s="543"/>
      <c r="ELM102" s="543"/>
      <c r="ELN102" s="543"/>
      <c r="ELO102" s="543"/>
      <c r="ELP102" s="543"/>
      <c r="ELQ102" s="543"/>
      <c r="ELR102" s="543"/>
      <c r="ELS102" s="543"/>
      <c r="ELT102" s="543"/>
      <c r="ELU102" s="543"/>
      <c r="ELV102" s="543"/>
      <c r="ELW102" s="543"/>
      <c r="ELX102" s="543"/>
      <c r="ELY102" s="543"/>
      <c r="ELZ102" s="543"/>
      <c r="EMA102" s="543"/>
      <c r="EMB102" s="543"/>
      <c r="EMC102" s="543"/>
      <c r="EMD102" s="543"/>
      <c r="EME102" s="543"/>
      <c r="EMF102" s="543"/>
      <c r="EMG102" s="543"/>
      <c r="EMH102" s="543"/>
      <c r="EMI102" s="543"/>
      <c r="EMJ102" s="543"/>
      <c r="EMK102" s="543"/>
      <c r="EML102" s="543"/>
      <c r="EMM102" s="543"/>
      <c r="EMN102" s="543"/>
      <c r="EMO102" s="543"/>
      <c r="EMP102" s="543"/>
      <c r="EMQ102" s="543"/>
      <c r="EMR102" s="543"/>
      <c r="EMS102" s="543"/>
      <c r="EMT102" s="543"/>
      <c r="EMU102" s="543"/>
      <c r="EMV102" s="543"/>
      <c r="EMW102" s="543"/>
      <c r="EMX102" s="543"/>
      <c r="EMY102" s="543"/>
      <c r="EMZ102" s="543"/>
      <c r="ENA102" s="543"/>
      <c r="ENB102" s="543"/>
      <c r="ENC102" s="543"/>
      <c r="END102" s="543"/>
      <c r="ENE102" s="543"/>
      <c r="ENF102" s="543"/>
      <c r="ENG102" s="543"/>
      <c r="ENH102" s="543"/>
      <c r="ENI102" s="543"/>
      <c r="ENJ102" s="543"/>
      <c r="ENK102" s="543"/>
      <c r="ENL102" s="543"/>
      <c r="ENM102" s="543"/>
      <c r="ENN102" s="543"/>
      <c r="ENO102" s="543"/>
      <c r="ENP102" s="543"/>
      <c r="ENQ102" s="543"/>
      <c r="ENR102" s="543"/>
      <c r="ENS102" s="543"/>
      <c r="ENT102" s="543"/>
      <c r="ENU102" s="543"/>
      <c r="ENV102" s="543"/>
      <c r="ENW102" s="543"/>
      <c r="ENX102" s="543"/>
      <c r="ENY102" s="543"/>
      <c r="ENZ102" s="543"/>
      <c r="EOA102" s="543"/>
      <c r="EOB102" s="543"/>
      <c r="EOC102" s="543"/>
      <c r="EOD102" s="543"/>
      <c r="EOE102" s="543"/>
      <c r="EOF102" s="543"/>
      <c r="EOG102" s="543"/>
      <c r="EOH102" s="543"/>
      <c r="EOI102" s="543"/>
      <c r="EOJ102" s="543"/>
      <c r="EOK102" s="543"/>
      <c r="EOL102" s="543"/>
      <c r="EOM102" s="543"/>
      <c r="EON102" s="543"/>
      <c r="EOO102" s="543"/>
      <c r="EOP102" s="543"/>
      <c r="EOQ102" s="543"/>
      <c r="EOR102" s="543"/>
      <c r="EOS102" s="543"/>
      <c r="EOT102" s="543"/>
      <c r="EOU102" s="543"/>
      <c r="EOV102" s="543"/>
      <c r="EOW102" s="543"/>
      <c r="EOX102" s="543"/>
      <c r="EOY102" s="543"/>
      <c r="EOZ102" s="543"/>
      <c r="EPA102" s="543"/>
      <c r="EPB102" s="543"/>
      <c r="EPC102" s="543"/>
      <c r="EPD102" s="543"/>
      <c r="EPE102" s="543"/>
      <c r="EPF102" s="543"/>
      <c r="EPG102" s="543"/>
      <c r="EPH102" s="543"/>
      <c r="EPI102" s="543"/>
      <c r="EPJ102" s="543"/>
      <c r="EPK102" s="543"/>
      <c r="EPL102" s="543"/>
      <c r="EPM102" s="543"/>
      <c r="EPN102" s="543"/>
      <c r="EPO102" s="543"/>
      <c r="EPP102" s="543"/>
      <c r="EPQ102" s="543"/>
      <c r="EPR102" s="543"/>
      <c r="EPS102" s="543"/>
      <c r="EPT102" s="543"/>
      <c r="EPU102" s="543"/>
      <c r="EPV102" s="543"/>
      <c r="EPW102" s="543"/>
      <c r="EPX102" s="543"/>
      <c r="EPY102" s="543"/>
      <c r="EPZ102" s="543"/>
      <c r="EQA102" s="543"/>
      <c r="EQB102" s="543"/>
      <c r="EQC102" s="543"/>
      <c r="EQD102" s="543"/>
      <c r="EQE102" s="543"/>
      <c r="EQF102" s="543"/>
      <c r="EQG102" s="543"/>
      <c r="EQH102" s="543"/>
      <c r="EQI102" s="543"/>
      <c r="EQJ102" s="543"/>
      <c r="EQK102" s="543"/>
      <c r="EQL102" s="543"/>
      <c r="EQM102" s="543"/>
      <c r="EQN102" s="543"/>
      <c r="EQO102" s="543"/>
      <c r="EQP102" s="543"/>
      <c r="EQQ102" s="543"/>
      <c r="EQR102" s="543"/>
      <c r="EQS102" s="543"/>
      <c r="EQT102" s="543"/>
      <c r="EQU102" s="543"/>
      <c r="EQV102" s="543"/>
      <c r="EQW102" s="543"/>
      <c r="EQX102" s="543"/>
      <c r="EQY102" s="543"/>
      <c r="EQZ102" s="543"/>
      <c r="ERA102" s="543"/>
      <c r="ERB102" s="543"/>
      <c r="ERC102" s="543"/>
      <c r="ERD102" s="543"/>
      <c r="ERE102" s="543"/>
      <c r="ERF102" s="543"/>
      <c r="ERG102" s="543"/>
      <c r="ERH102" s="543"/>
      <c r="ERI102" s="543"/>
      <c r="ERJ102" s="543"/>
      <c r="ERK102" s="543"/>
      <c r="ERL102" s="543"/>
      <c r="ERM102" s="543"/>
      <c r="ERN102" s="543"/>
      <c r="ERO102" s="543"/>
      <c r="ERP102" s="543"/>
      <c r="ERQ102" s="543"/>
      <c r="ERR102" s="543"/>
      <c r="ERS102" s="543"/>
      <c r="ERT102" s="543"/>
      <c r="ERU102" s="543"/>
      <c r="ERV102" s="543"/>
      <c r="ERW102" s="543"/>
      <c r="ERX102" s="543"/>
      <c r="ERY102" s="543"/>
      <c r="ERZ102" s="543"/>
      <c r="ESA102" s="543"/>
      <c r="ESB102" s="543"/>
      <c r="ESC102" s="543"/>
      <c r="ESD102" s="543"/>
      <c r="ESE102" s="543"/>
      <c r="ESF102" s="543"/>
      <c r="ESG102" s="543"/>
      <c r="ESH102" s="543"/>
      <c r="ESI102" s="543"/>
      <c r="ESJ102" s="543"/>
      <c r="ESK102" s="543"/>
      <c r="ESL102" s="543"/>
      <c r="ESM102" s="543"/>
      <c r="ESN102" s="543"/>
      <c r="ESO102" s="543"/>
      <c r="ESP102" s="543"/>
      <c r="ESQ102" s="543"/>
      <c r="ESR102" s="543"/>
      <c r="ESS102" s="543"/>
      <c r="EST102" s="543"/>
      <c r="ESU102" s="543"/>
      <c r="ESV102" s="543"/>
      <c r="ESW102" s="543"/>
      <c r="ESX102" s="543"/>
      <c r="ESY102" s="543"/>
      <c r="ESZ102" s="543"/>
      <c r="ETA102" s="543"/>
      <c r="ETB102" s="543"/>
      <c r="ETC102" s="543"/>
      <c r="ETD102" s="543"/>
      <c r="ETE102" s="543"/>
      <c r="ETF102" s="543"/>
      <c r="ETG102" s="543"/>
      <c r="ETH102" s="543"/>
      <c r="ETI102" s="543"/>
      <c r="ETJ102" s="543"/>
      <c r="ETK102" s="543"/>
      <c r="ETL102" s="543"/>
      <c r="ETM102" s="543"/>
      <c r="ETN102" s="543"/>
      <c r="ETO102" s="543"/>
      <c r="ETP102" s="543"/>
      <c r="ETQ102" s="543"/>
      <c r="ETR102" s="543"/>
      <c r="ETS102" s="543"/>
      <c r="ETT102" s="543"/>
      <c r="ETU102" s="543"/>
      <c r="ETV102" s="543"/>
      <c r="ETW102" s="543"/>
      <c r="ETX102" s="543"/>
      <c r="ETY102" s="543"/>
      <c r="ETZ102" s="543"/>
      <c r="EUA102" s="543"/>
      <c r="EUB102" s="543"/>
      <c r="EUC102" s="543"/>
      <c r="EUD102" s="543"/>
      <c r="EUE102" s="543"/>
      <c r="EUF102" s="543"/>
      <c r="EUG102" s="543"/>
      <c r="EUH102" s="543"/>
      <c r="EUI102" s="543"/>
      <c r="EUJ102" s="543"/>
      <c r="EUK102" s="543"/>
      <c r="EUL102" s="543"/>
      <c r="EUM102" s="543"/>
      <c r="EUN102" s="543"/>
      <c r="EUO102" s="543"/>
      <c r="EUP102" s="543"/>
      <c r="EUQ102" s="543"/>
      <c r="EUR102" s="543"/>
      <c r="EUS102" s="543"/>
      <c r="EUT102" s="543"/>
      <c r="EUU102" s="543"/>
      <c r="EUV102" s="543"/>
      <c r="EUW102" s="543"/>
      <c r="EUX102" s="543"/>
      <c r="EUY102" s="543"/>
      <c r="EUZ102" s="543"/>
      <c r="EVA102" s="543"/>
      <c r="EVB102" s="543"/>
      <c r="EVC102" s="543"/>
      <c r="EVD102" s="543"/>
      <c r="EVE102" s="543"/>
      <c r="EVF102" s="543"/>
      <c r="EVG102" s="543"/>
      <c r="EVH102" s="543"/>
      <c r="EVI102" s="543"/>
      <c r="EVJ102" s="543"/>
      <c r="EVK102" s="543"/>
      <c r="EVL102" s="543"/>
      <c r="EVM102" s="543"/>
      <c r="EVN102" s="543"/>
      <c r="EVO102" s="543"/>
      <c r="EVP102" s="543"/>
      <c r="EVQ102" s="543"/>
      <c r="EVR102" s="543"/>
      <c r="EVS102" s="543"/>
      <c r="EVT102" s="543"/>
      <c r="EVU102" s="543"/>
      <c r="EVV102" s="543"/>
      <c r="EVW102" s="543"/>
      <c r="EVX102" s="543"/>
      <c r="EVY102" s="543"/>
      <c r="EVZ102" s="543"/>
      <c r="EWA102" s="543"/>
      <c r="EWB102" s="543"/>
      <c r="EWC102" s="543"/>
      <c r="EWD102" s="543"/>
      <c r="EWE102" s="543"/>
      <c r="EWF102" s="543"/>
      <c r="EWG102" s="543"/>
      <c r="EWH102" s="543"/>
      <c r="EWI102" s="543"/>
      <c r="EWJ102" s="543"/>
      <c r="EWK102" s="543"/>
      <c r="EWL102" s="543"/>
      <c r="EWM102" s="543"/>
      <c r="EWN102" s="543"/>
      <c r="EWO102" s="543"/>
      <c r="EWP102" s="543"/>
      <c r="EWQ102" s="543"/>
      <c r="EWR102" s="543"/>
      <c r="EWS102" s="543"/>
      <c r="EWT102" s="543"/>
      <c r="EWU102" s="543"/>
      <c r="EWV102" s="543"/>
      <c r="EWW102" s="543"/>
      <c r="EWX102" s="543"/>
      <c r="EWY102" s="543"/>
      <c r="EWZ102" s="543"/>
      <c r="EXA102" s="543"/>
      <c r="EXB102" s="543"/>
      <c r="EXC102" s="543"/>
      <c r="EXD102" s="543"/>
      <c r="EXE102" s="543"/>
      <c r="EXF102" s="543"/>
      <c r="EXG102" s="543"/>
      <c r="EXH102" s="543"/>
      <c r="EXI102" s="543"/>
      <c r="EXJ102" s="543"/>
      <c r="EXK102" s="543"/>
      <c r="EXL102" s="543"/>
      <c r="EXM102" s="543"/>
      <c r="EXN102" s="543"/>
      <c r="EXO102" s="543"/>
      <c r="EXP102" s="543"/>
      <c r="EXQ102" s="543"/>
      <c r="EXR102" s="543"/>
      <c r="EXS102" s="543"/>
      <c r="EXT102" s="543"/>
      <c r="EXU102" s="543"/>
      <c r="EXV102" s="543"/>
      <c r="EXW102" s="543"/>
      <c r="EXX102" s="543"/>
      <c r="EXY102" s="543"/>
      <c r="EXZ102" s="543"/>
      <c r="EYA102" s="543"/>
      <c r="EYB102" s="543"/>
      <c r="EYC102" s="543"/>
      <c r="EYD102" s="543"/>
      <c r="EYE102" s="543"/>
      <c r="EYF102" s="543"/>
      <c r="EYG102" s="543"/>
      <c r="EYH102" s="543"/>
      <c r="EYI102" s="543"/>
      <c r="EYJ102" s="543"/>
      <c r="EYK102" s="543"/>
      <c r="EYL102" s="543"/>
      <c r="EYM102" s="543"/>
      <c r="EYN102" s="543"/>
      <c r="EYO102" s="543"/>
      <c r="EYP102" s="543"/>
      <c r="EYQ102" s="543"/>
      <c r="EYR102" s="543"/>
      <c r="EYS102" s="543"/>
      <c r="EYT102" s="543"/>
      <c r="EYU102" s="543"/>
      <c r="EYV102" s="543"/>
      <c r="EYW102" s="543"/>
      <c r="EYX102" s="543"/>
      <c r="EYY102" s="543"/>
      <c r="EYZ102" s="543"/>
      <c r="EZA102" s="543"/>
      <c r="EZB102" s="543"/>
      <c r="EZC102" s="543"/>
      <c r="EZD102" s="543"/>
      <c r="EZE102" s="543"/>
      <c r="EZF102" s="543"/>
      <c r="EZG102" s="543"/>
      <c r="EZH102" s="543"/>
      <c r="EZI102" s="543"/>
      <c r="EZJ102" s="543"/>
      <c r="EZK102" s="543"/>
      <c r="EZL102" s="543"/>
      <c r="EZM102" s="543"/>
      <c r="EZN102" s="543"/>
      <c r="EZO102" s="543"/>
      <c r="EZP102" s="543"/>
      <c r="EZQ102" s="543"/>
      <c r="EZR102" s="543"/>
      <c r="EZS102" s="543"/>
      <c r="EZT102" s="543"/>
      <c r="EZU102" s="543"/>
      <c r="EZV102" s="543"/>
      <c r="EZW102" s="543"/>
      <c r="EZX102" s="543"/>
      <c r="EZY102" s="543"/>
      <c r="EZZ102" s="543"/>
      <c r="FAA102" s="543"/>
      <c r="FAB102" s="543"/>
      <c r="FAC102" s="543"/>
      <c r="FAD102" s="543"/>
      <c r="FAE102" s="543"/>
      <c r="FAF102" s="543"/>
      <c r="FAG102" s="543"/>
      <c r="FAH102" s="543"/>
      <c r="FAI102" s="543"/>
      <c r="FAJ102" s="543"/>
      <c r="FAK102" s="543"/>
      <c r="FAL102" s="543"/>
      <c r="FAM102" s="543"/>
      <c r="FAN102" s="543"/>
      <c r="FAO102" s="543"/>
      <c r="FAP102" s="543"/>
      <c r="FAQ102" s="543"/>
      <c r="FAR102" s="543"/>
      <c r="FAS102" s="543"/>
      <c r="FAT102" s="543"/>
      <c r="FAU102" s="543"/>
      <c r="FAV102" s="543"/>
      <c r="FAW102" s="543"/>
      <c r="FAX102" s="543"/>
      <c r="FAY102" s="543"/>
      <c r="FAZ102" s="543"/>
      <c r="FBA102" s="543"/>
      <c r="FBB102" s="543"/>
      <c r="FBC102" s="543"/>
      <c r="FBD102" s="543"/>
      <c r="FBE102" s="543"/>
      <c r="FBF102" s="543"/>
      <c r="FBG102" s="543"/>
      <c r="FBH102" s="543"/>
      <c r="FBI102" s="543"/>
      <c r="FBJ102" s="543"/>
      <c r="FBK102" s="543"/>
      <c r="FBL102" s="543"/>
      <c r="FBM102" s="543"/>
      <c r="FBN102" s="543"/>
      <c r="FBO102" s="543"/>
      <c r="FBP102" s="543"/>
      <c r="FBQ102" s="543"/>
      <c r="FBR102" s="543"/>
      <c r="FBS102" s="543"/>
      <c r="FBT102" s="543"/>
      <c r="FBU102" s="543"/>
      <c r="FBV102" s="543"/>
      <c r="FBW102" s="543"/>
      <c r="FBX102" s="543"/>
      <c r="FBY102" s="543"/>
      <c r="FBZ102" s="543"/>
      <c r="FCA102" s="543"/>
      <c r="FCB102" s="543"/>
      <c r="FCC102" s="543"/>
      <c r="FCD102" s="543"/>
      <c r="FCE102" s="543"/>
      <c r="FCF102" s="543"/>
      <c r="FCG102" s="543"/>
      <c r="FCH102" s="543"/>
      <c r="FCI102" s="543"/>
      <c r="FCJ102" s="543"/>
      <c r="FCK102" s="543"/>
      <c r="FCL102" s="543"/>
      <c r="FCM102" s="543"/>
      <c r="FCN102" s="543"/>
      <c r="FCO102" s="543"/>
      <c r="FCP102" s="543"/>
      <c r="FCQ102" s="543"/>
      <c r="FCR102" s="543"/>
      <c r="FCS102" s="543"/>
      <c r="FCT102" s="543"/>
      <c r="FCU102" s="543"/>
      <c r="FCV102" s="543"/>
      <c r="FCW102" s="543"/>
      <c r="FCX102" s="543"/>
      <c r="FCY102" s="543"/>
      <c r="FCZ102" s="543"/>
      <c r="FDA102" s="543"/>
      <c r="FDB102" s="543"/>
      <c r="FDC102" s="543"/>
      <c r="FDD102" s="543"/>
      <c r="FDE102" s="543"/>
      <c r="FDF102" s="543"/>
      <c r="FDG102" s="543"/>
      <c r="FDH102" s="543"/>
      <c r="FDI102" s="543"/>
      <c r="FDJ102" s="543"/>
      <c r="FDK102" s="543"/>
      <c r="FDL102" s="543"/>
      <c r="FDM102" s="543"/>
      <c r="FDN102" s="543"/>
      <c r="FDO102" s="543"/>
      <c r="FDP102" s="543"/>
      <c r="FDQ102" s="543"/>
      <c r="FDR102" s="543"/>
      <c r="FDS102" s="543"/>
      <c r="FDT102" s="543"/>
      <c r="FDU102" s="543"/>
      <c r="FDV102" s="543"/>
      <c r="FDW102" s="543"/>
      <c r="FDX102" s="543"/>
      <c r="FDY102" s="543"/>
      <c r="FDZ102" s="543"/>
      <c r="FEA102" s="543"/>
      <c r="FEB102" s="543"/>
      <c r="FEC102" s="543"/>
      <c r="FED102" s="543"/>
      <c r="FEE102" s="543"/>
      <c r="FEF102" s="543"/>
      <c r="FEG102" s="543"/>
      <c r="FEH102" s="543"/>
      <c r="FEI102" s="543"/>
      <c r="FEJ102" s="543"/>
      <c r="FEK102" s="543"/>
      <c r="FEL102" s="543"/>
      <c r="FEM102" s="543"/>
      <c r="FEN102" s="543"/>
      <c r="FEO102" s="543"/>
      <c r="FEP102" s="543"/>
      <c r="FEQ102" s="543"/>
      <c r="FER102" s="543"/>
      <c r="FES102" s="543"/>
      <c r="FET102" s="543"/>
      <c r="FEU102" s="543"/>
      <c r="FEV102" s="543"/>
      <c r="FEW102" s="543"/>
      <c r="FEX102" s="543"/>
      <c r="FEY102" s="543"/>
      <c r="FEZ102" s="543"/>
      <c r="FFA102" s="543"/>
      <c r="FFB102" s="543"/>
      <c r="FFC102" s="543"/>
      <c r="FFD102" s="543"/>
      <c r="FFE102" s="543"/>
      <c r="FFF102" s="543"/>
      <c r="FFG102" s="543"/>
      <c r="FFH102" s="543"/>
      <c r="FFI102" s="543"/>
      <c r="FFJ102" s="543"/>
      <c r="FFK102" s="543"/>
      <c r="FFL102" s="543"/>
      <c r="FFM102" s="543"/>
      <c r="FFN102" s="543"/>
      <c r="FFO102" s="543"/>
      <c r="FFP102" s="543"/>
      <c r="FFQ102" s="543"/>
      <c r="FFR102" s="543"/>
      <c r="FFS102" s="543"/>
      <c r="FFT102" s="543"/>
      <c r="FFU102" s="543"/>
      <c r="FFV102" s="543"/>
      <c r="FFW102" s="543"/>
      <c r="FFX102" s="543"/>
      <c r="FFY102" s="543"/>
      <c r="FFZ102" s="543"/>
      <c r="FGA102" s="543"/>
      <c r="FGB102" s="543"/>
      <c r="FGC102" s="543"/>
      <c r="FGD102" s="543"/>
      <c r="FGE102" s="543"/>
      <c r="FGF102" s="543"/>
      <c r="FGG102" s="543"/>
      <c r="FGH102" s="543"/>
      <c r="FGI102" s="543"/>
      <c r="FGJ102" s="543"/>
      <c r="FGK102" s="543"/>
      <c r="FGL102" s="543"/>
      <c r="FGM102" s="543"/>
      <c r="FGN102" s="543"/>
      <c r="FGO102" s="543"/>
      <c r="FGP102" s="543"/>
      <c r="FGQ102" s="543"/>
      <c r="FGR102" s="543"/>
      <c r="FGS102" s="543"/>
      <c r="FGT102" s="543"/>
      <c r="FGU102" s="543"/>
      <c r="FGV102" s="543"/>
      <c r="FGW102" s="543"/>
      <c r="FGX102" s="543"/>
      <c r="FGY102" s="543"/>
      <c r="FGZ102" s="543"/>
      <c r="FHA102" s="543"/>
      <c r="FHB102" s="543"/>
      <c r="FHC102" s="543"/>
      <c r="FHD102" s="543"/>
      <c r="FHE102" s="543"/>
      <c r="FHF102" s="543"/>
      <c r="FHG102" s="543"/>
      <c r="FHH102" s="543"/>
      <c r="FHI102" s="543"/>
      <c r="FHJ102" s="543"/>
      <c r="FHK102" s="543"/>
      <c r="FHL102" s="543"/>
      <c r="FHM102" s="543"/>
      <c r="FHN102" s="543"/>
      <c r="FHO102" s="543"/>
      <c r="FHP102" s="543"/>
      <c r="FHQ102" s="543"/>
      <c r="FHR102" s="543"/>
      <c r="FHS102" s="543"/>
      <c r="FHT102" s="543"/>
      <c r="FHU102" s="543"/>
      <c r="FHV102" s="543"/>
      <c r="FHW102" s="543"/>
      <c r="FHX102" s="543"/>
      <c r="FHY102" s="543"/>
      <c r="FHZ102" s="543"/>
      <c r="FIA102" s="543"/>
      <c r="FIB102" s="543"/>
      <c r="FIC102" s="543"/>
      <c r="FID102" s="543"/>
      <c r="FIE102" s="543"/>
      <c r="FIF102" s="543"/>
      <c r="FIG102" s="543"/>
      <c r="FIH102" s="543"/>
      <c r="FII102" s="543"/>
      <c r="FIJ102" s="543"/>
      <c r="FIK102" s="543"/>
      <c r="FIL102" s="543"/>
      <c r="FIM102" s="543"/>
      <c r="FIN102" s="543"/>
      <c r="FIO102" s="543"/>
      <c r="FIP102" s="543"/>
      <c r="FIQ102" s="543"/>
      <c r="FIR102" s="543"/>
      <c r="FIS102" s="543"/>
      <c r="FIT102" s="543"/>
      <c r="FIU102" s="543"/>
      <c r="FIV102" s="543"/>
      <c r="FIW102" s="543"/>
      <c r="FIX102" s="543"/>
      <c r="FIY102" s="543"/>
      <c r="FIZ102" s="543"/>
      <c r="FJA102" s="543"/>
      <c r="FJB102" s="543"/>
      <c r="FJC102" s="543"/>
      <c r="FJD102" s="543"/>
      <c r="FJE102" s="543"/>
      <c r="FJF102" s="543"/>
      <c r="FJG102" s="543"/>
      <c r="FJH102" s="543"/>
      <c r="FJI102" s="543"/>
      <c r="FJJ102" s="543"/>
      <c r="FJK102" s="543"/>
      <c r="FJL102" s="543"/>
      <c r="FJM102" s="543"/>
      <c r="FJN102" s="543"/>
      <c r="FJO102" s="543"/>
      <c r="FJP102" s="543"/>
      <c r="FJQ102" s="543"/>
      <c r="FJR102" s="543"/>
      <c r="FJS102" s="543"/>
      <c r="FJT102" s="543"/>
      <c r="FJU102" s="543"/>
      <c r="FJV102" s="543"/>
      <c r="FJW102" s="543"/>
      <c r="FJX102" s="543"/>
      <c r="FJY102" s="543"/>
      <c r="FJZ102" s="543"/>
      <c r="FKA102" s="543"/>
      <c r="FKB102" s="543"/>
      <c r="FKC102" s="543"/>
      <c r="FKD102" s="543"/>
      <c r="FKE102" s="543"/>
      <c r="FKF102" s="543"/>
      <c r="FKG102" s="543"/>
      <c r="FKH102" s="543"/>
      <c r="FKI102" s="543"/>
      <c r="FKJ102" s="543"/>
      <c r="FKK102" s="543"/>
      <c r="FKL102" s="543"/>
      <c r="FKM102" s="543"/>
      <c r="FKN102" s="543"/>
      <c r="FKO102" s="543"/>
      <c r="FKP102" s="543"/>
      <c r="FKQ102" s="543"/>
      <c r="FKR102" s="543"/>
      <c r="FKS102" s="543"/>
      <c r="FKT102" s="543"/>
      <c r="FKU102" s="543"/>
      <c r="FKV102" s="543"/>
      <c r="FKW102" s="543"/>
      <c r="FKX102" s="543"/>
      <c r="FKY102" s="543"/>
      <c r="FKZ102" s="543"/>
      <c r="FLA102" s="543"/>
      <c r="FLB102" s="543"/>
      <c r="FLC102" s="543"/>
      <c r="FLD102" s="543"/>
      <c r="FLE102" s="543"/>
      <c r="FLF102" s="543"/>
      <c r="FLG102" s="543"/>
      <c r="FLH102" s="543"/>
      <c r="FLI102" s="543"/>
      <c r="FLJ102" s="543"/>
      <c r="FLK102" s="543"/>
      <c r="FLL102" s="543"/>
      <c r="FLM102" s="543"/>
      <c r="FLN102" s="543"/>
      <c r="FLO102" s="543"/>
      <c r="FLP102" s="543"/>
      <c r="FLQ102" s="543"/>
      <c r="FLR102" s="543"/>
      <c r="FLS102" s="543"/>
      <c r="FLT102" s="543"/>
      <c r="FLU102" s="543"/>
      <c r="FLV102" s="543"/>
      <c r="FLW102" s="543"/>
      <c r="FLX102" s="543"/>
      <c r="FLY102" s="543"/>
      <c r="FLZ102" s="543"/>
      <c r="FMA102" s="543"/>
      <c r="FMB102" s="543"/>
      <c r="FMC102" s="543"/>
      <c r="FMD102" s="543"/>
      <c r="FME102" s="543"/>
      <c r="FMF102" s="543"/>
      <c r="FMG102" s="543"/>
      <c r="FMH102" s="543"/>
      <c r="FMI102" s="543"/>
      <c r="FMJ102" s="543"/>
      <c r="FMK102" s="543"/>
      <c r="FML102" s="543"/>
      <c r="FMM102" s="543"/>
      <c r="FMN102" s="543"/>
      <c r="FMO102" s="543"/>
      <c r="FMP102" s="543"/>
      <c r="FMQ102" s="543"/>
      <c r="FMR102" s="543"/>
      <c r="FMS102" s="543"/>
      <c r="FMT102" s="543"/>
      <c r="FMU102" s="543"/>
      <c r="FMV102" s="543"/>
      <c r="FMW102" s="543"/>
      <c r="FMX102" s="543"/>
      <c r="FMY102" s="543"/>
      <c r="FMZ102" s="543"/>
      <c r="FNA102" s="543"/>
      <c r="FNB102" s="543"/>
      <c r="FNC102" s="543"/>
      <c r="FND102" s="543"/>
      <c r="FNE102" s="543"/>
      <c r="FNF102" s="543"/>
      <c r="FNG102" s="543"/>
      <c r="FNH102" s="543"/>
      <c r="FNI102" s="543"/>
      <c r="FNJ102" s="543"/>
      <c r="FNK102" s="543"/>
      <c r="FNL102" s="543"/>
      <c r="FNM102" s="543"/>
      <c r="FNN102" s="543"/>
      <c r="FNO102" s="543"/>
      <c r="FNP102" s="543"/>
      <c r="FNQ102" s="543"/>
      <c r="FNR102" s="543"/>
      <c r="FNS102" s="543"/>
      <c r="FNT102" s="543"/>
      <c r="FNU102" s="543"/>
      <c r="FNV102" s="543"/>
      <c r="FNW102" s="543"/>
      <c r="FNX102" s="543"/>
      <c r="FNY102" s="543"/>
      <c r="FNZ102" s="543"/>
      <c r="FOA102" s="543"/>
      <c r="FOB102" s="543"/>
      <c r="FOC102" s="543"/>
      <c r="FOD102" s="543"/>
      <c r="FOE102" s="543"/>
      <c r="FOF102" s="543"/>
      <c r="FOG102" s="543"/>
      <c r="FOH102" s="543"/>
      <c r="FOI102" s="543"/>
      <c r="FOJ102" s="543"/>
      <c r="FOK102" s="543"/>
      <c r="FOL102" s="543"/>
      <c r="FOM102" s="543"/>
      <c r="FON102" s="543"/>
      <c r="FOO102" s="543"/>
      <c r="FOP102" s="543"/>
      <c r="FOQ102" s="543"/>
      <c r="FOR102" s="543"/>
      <c r="FOS102" s="543"/>
      <c r="FOT102" s="543"/>
      <c r="FOU102" s="543"/>
      <c r="FOV102" s="543"/>
      <c r="FOW102" s="543"/>
      <c r="FOX102" s="543"/>
      <c r="FOY102" s="543"/>
      <c r="FOZ102" s="543"/>
      <c r="FPA102" s="543"/>
      <c r="FPB102" s="543"/>
      <c r="FPC102" s="543"/>
      <c r="FPD102" s="543"/>
      <c r="FPE102" s="543"/>
      <c r="FPF102" s="543"/>
      <c r="FPG102" s="543"/>
      <c r="FPH102" s="543"/>
      <c r="FPI102" s="543"/>
      <c r="FPJ102" s="543"/>
      <c r="FPK102" s="543"/>
      <c r="FPL102" s="543"/>
      <c r="FPM102" s="543"/>
      <c r="FPN102" s="543"/>
      <c r="FPO102" s="543"/>
      <c r="FPP102" s="543"/>
      <c r="FPQ102" s="543"/>
      <c r="FPR102" s="543"/>
      <c r="FPS102" s="543"/>
      <c r="FPT102" s="543"/>
      <c r="FPU102" s="543"/>
      <c r="FPV102" s="543"/>
      <c r="FPW102" s="543"/>
      <c r="FPX102" s="543"/>
      <c r="FPY102" s="543"/>
      <c r="FPZ102" s="543"/>
      <c r="FQA102" s="543"/>
      <c r="FQB102" s="543"/>
      <c r="FQC102" s="543"/>
      <c r="FQD102" s="543"/>
      <c r="FQE102" s="543"/>
      <c r="FQF102" s="543"/>
      <c r="FQG102" s="543"/>
      <c r="FQH102" s="543"/>
      <c r="FQI102" s="543"/>
      <c r="FQJ102" s="543"/>
      <c r="FQK102" s="543"/>
      <c r="FQL102" s="543"/>
      <c r="FQM102" s="543"/>
      <c r="FQN102" s="543"/>
      <c r="FQO102" s="543"/>
      <c r="FQP102" s="543"/>
      <c r="FQQ102" s="543"/>
      <c r="FQR102" s="543"/>
      <c r="FQS102" s="543"/>
      <c r="FQT102" s="543"/>
      <c r="FQU102" s="543"/>
      <c r="FQV102" s="543"/>
      <c r="FQW102" s="543"/>
      <c r="FQX102" s="543"/>
      <c r="FQY102" s="543"/>
      <c r="FQZ102" s="543"/>
      <c r="FRA102" s="543"/>
      <c r="FRB102" s="543"/>
      <c r="FRC102" s="543"/>
      <c r="FRD102" s="543"/>
      <c r="FRE102" s="543"/>
      <c r="FRF102" s="543"/>
      <c r="FRG102" s="543"/>
      <c r="FRH102" s="543"/>
      <c r="FRI102" s="543"/>
      <c r="FRJ102" s="543"/>
      <c r="FRK102" s="543"/>
      <c r="FRL102" s="543"/>
      <c r="FRM102" s="543"/>
      <c r="FRN102" s="543"/>
      <c r="FRO102" s="543"/>
      <c r="FRP102" s="543"/>
      <c r="FRQ102" s="543"/>
      <c r="FRR102" s="543"/>
      <c r="FRS102" s="543"/>
      <c r="FRT102" s="543"/>
      <c r="FRU102" s="543"/>
      <c r="FRV102" s="543"/>
      <c r="FRW102" s="543"/>
      <c r="FRX102" s="543"/>
      <c r="FRY102" s="543"/>
      <c r="FRZ102" s="543"/>
      <c r="FSA102" s="543"/>
      <c r="FSB102" s="543"/>
      <c r="FSC102" s="543"/>
      <c r="FSD102" s="543"/>
      <c r="FSE102" s="543"/>
      <c r="FSF102" s="543"/>
      <c r="FSG102" s="543"/>
      <c r="FSH102" s="543"/>
      <c r="FSI102" s="543"/>
      <c r="FSJ102" s="543"/>
      <c r="FSK102" s="543"/>
      <c r="FSL102" s="543"/>
      <c r="FSM102" s="543"/>
      <c r="FSN102" s="543"/>
      <c r="FSO102" s="543"/>
      <c r="FSP102" s="543"/>
      <c r="FSQ102" s="543"/>
      <c r="FSR102" s="543"/>
      <c r="FSS102" s="543"/>
      <c r="FST102" s="543"/>
      <c r="FSU102" s="543"/>
      <c r="FSV102" s="543"/>
      <c r="FSW102" s="543"/>
      <c r="FSX102" s="543"/>
      <c r="FSY102" s="543"/>
      <c r="FSZ102" s="543"/>
      <c r="FTA102" s="543"/>
      <c r="FTB102" s="543"/>
      <c r="FTC102" s="543"/>
      <c r="FTD102" s="543"/>
      <c r="FTE102" s="543"/>
      <c r="FTF102" s="543"/>
      <c r="FTG102" s="543"/>
      <c r="FTH102" s="543"/>
      <c r="FTI102" s="543"/>
      <c r="FTJ102" s="543"/>
      <c r="FTK102" s="543"/>
      <c r="FTL102" s="543"/>
      <c r="FTM102" s="543"/>
      <c r="FTN102" s="543"/>
      <c r="FTO102" s="543"/>
      <c r="FTP102" s="543"/>
      <c r="FTQ102" s="543"/>
      <c r="FTR102" s="543"/>
      <c r="FTS102" s="543"/>
      <c r="FTT102" s="543"/>
      <c r="FTU102" s="543"/>
      <c r="FTV102" s="543"/>
      <c r="FTW102" s="543"/>
      <c r="FTX102" s="543"/>
      <c r="FTY102" s="543"/>
      <c r="FTZ102" s="543"/>
      <c r="FUA102" s="543"/>
      <c r="FUB102" s="543"/>
      <c r="FUC102" s="543"/>
      <c r="FUD102" s="543"/>
      <c r="FUE102" s="543"/>
      <c r="FUF102" s="543"/>
      <c r="FUG102" s="543"/>
      <c r="FUH102" s="543"/>
      <c r="FUI102" s="543"/>
      <c r="FUJ102" s="543"/>
      <c r="FUK102" s="543"/>
      <c r="FUL102" s="543"/>
      <c r="FUM102" s="543"/>
      <c r="FUN102" s="543"/>
      <c r="FUO102" s="543"/>
      <c r="FUP102" s="543"/>
      <c r="FUQ102" s="543"/>
      <c r="FUR102" s="543"/>
      <c r="FUS102" s="543"/>
      <c r="FUT102" s="543"/>
      <c r="FUU102" s="543"/>
      <c r="FUV102" s="543"/>
      <c r="FUW102" s="543"/>
      <c r="FUX102" s="543"/>
      <c r="FUY102" s="543"/>
      <c r="FUZ102" s="543"/>
      <c r="FVA102" s="543"/>
      <c r="FVB102" s="543"/>
      <c r="FVC102" s="543"/>
      <c r="FVD102" s="543"/>
      <c r="FVE102" s="543"/>
      <c r="FVF102" s="543"/>
      <c r="FVG102" s="543"/>
      <c r="FVH102" s="543"/>
      <c r="FVI102" s="543"/>
      <c r="FVJ102" s="543"/>
      <c r="FVK102" s="543"/>
      <c r="FVL102" s="543"/>
      <c r="FVM102" s="543"/>
      <c r="FVN102" s="543"/>
      <c r="FVO102" s="543"/>
      <c r="FVP102" s="543"/>
      <c r="FVQ102" s="543"/>
      <c r="FVR102" s="543"/>
      <c r="FVS102" s="543"/>
      <c r="FVT102" s="543"/>
      <c r="FVU102" s="543"/>
      <c r="FVV102" s="543"/>
      <c r="FVW102" s="543"/>
      <c r="FVX102" s="543"/>
      <c r="FVY102" s="543"/>
      <c r="FVZ102" s="543"/>
      <c r="FWA102" s="543"/>
      <c r="FWB102" s="543"/>
      <c r="FWC102" s="543"/>
      <c r="FWD102" s="543"/>
      <c r="FWE102" s="543"/>
      <c r="FWF102" s="543"/>
      <c r="FWG102" s="543"/>
      <c r="FWH102" s="543"/>
      <c r="FWI102" s="543"/>
      <c r="FWJ102" s="543"/>
      <c r="FWK102" s="543"/>
      <c r="FWL102" s="543"/>
      <c r="FWM102" s="543"/>
      <c r="FWN102" s="543"/>
      <c r="FWO102" s="543"/>
      <c r="FWP102" s="543"/>
      <c r="FWQ102" s="543"/>
      <c r="FWR102" s="543"/>
      <c r="FWS102" s="543"/>
      <c r="FWT102" s="543"/>
      <c r="FWU102" s="543"/>
      <c r="FWV102" s="543"/>
      <c r="FWW102" s="543"/>
      <c r="FWX102" s="543"/>
      <c r="FWY102" s="543"/>
      <c r="FWZ102" s="543"/>
      <c r="FXA102" s="543"/>
      <c r="FXB102" s="543"/>
      <c r="FXC102" s="543"/>
      <c r="FXD102" s="543"/>
      <c r="FXE102" s="543"/>
      <c r="FXF102" s="543"/>
      <c r="FXG102" s="543"/>
      <c r="FXH102" s="543"/>
      <c r="FXI102" s="543"/>
      <c r="FXJ102" s="543"/>
      <c r="FXK102" s="543"/>
      <c r="FXL102" s="543"/>
      <c r="FXM102" s="543"/>
      <c r="FXN102" s="543"/>
      <c r="FXO102" s="543"/>
      <c r="FXP102" s="543"/>
      <c r="FXQ102" s="543"/>
      <c r="FXR102" s="543"/>
      <c r="FXS102" s="543"/>
      <c r="FXT102" s="543"/>
      <c r="FXU102" s="543"/>
      <c r="FXV102" s="543"/>
      <c r="FXW102" s="543"/>
      <c r="FXX102" s="543"/>
      <c r="FXY102" s="543"/>
      <c r="FXZ102" s="543"/>
      <c r="FYA102" s="543"/>
      <c r="FYB102" s="543"/>
      <c r="FYC102" s="543"/>
      <c r="FYD102" s="543"/>
      <c r="FYE102" s="543"/>
      <c r="FYF102" s="543"/>
      <c r="FYG102" s="543"/>
      <c r="FYH102" s="543"/>
      <c r="FYI102" s="543"/>
      <c r="FYJ102" s="543"/>
      <c r="FYK102" s="543"/>
      <c r="FYL102" s="543"/>
      <c r="FYM102" s="543"/>
      <c r="FYN102" s="543"/>
      <c r="FYO102" s="543"/>
      <c r="FYP102" s="543"/>
      <c r="FYQ102" s="543"/>
      <c r="FYR102" s="543"/>
      <c r="FYS102" s="543"/>
      <c r="FYT102" s="543"/>
      <c r="FYU102" s="543"/>
      <c r="FYV102" s="543"/>
      <c r="FYW102" s="543"/>
      <c r="FYX102" s="543"/>
      <c r="FYY102" s="543"/>
      <c r="FYZ102" s="543"/>
      <c r="FZA102" s="543"/>
      <c r="FZB102" s="543"/>
      <c r="FZC102" s="543"/>
      <c r="FZD102" s="543"/>
      <c r="FZE102" s="543"/>
      <c r="FZF102" s="543"/>
      <c r="FZG102" s="543"/>
      <c r="FZH102" s="543"/>
      <c r="FZI102" s="543"/>
      <c r="FZJ102" s="543"/>
      <c r="FZK102" s="543"/>
      <c r="FZL102" s="543"/>
      <c r="FZM102" s="543"/>
      <c r="FZN102" s="543"/>
      <c r="FZO102" s="543"/>
      <c r="FZP102" s="543"/>
      <c r="FZQ102" s="543"/>
      <c r="FZR102" s="543"/>
      <c r="FZS102" s="543"/>
      <c r="FZT102" s="543"/>
      <c r="FZU102" s="543"/>
      <c r="FZV102" s="543"/>
      <c r="FZW102" s="543"/>
      <c r="FZX102" s="543"/>
      <c r="FZY102" s="543"/>
      <c r="FZZ102" s="543"/>
      <c r="GAA102" s="543"/>
      <c r="GAB102" s="543"/>
      <c r="GAC102" s="543"/>
      <c r="GAD102" s="543"/>
      <c r="GAE102" s="543"/>
      <c r="GAF102" s="543"/>
      <c r="GAG102" s="543"/>
      <c r="GAH102" s="543"/>
      <c r="GAI102" s="543"/>
      <c r="GAJ102" s="543"/>
      <c r="GAK102" s="543"/>
      <c r="GAL102" s="543"/>
      <c r="GAM102" s="543"/>
      <c r="GAN102" s="543"/>
      <c r="GAO102" s="543"/>
      <c r="GAP102" s="543"/>
      <c r="GAQ102" s="543"/>
      <c r="GAR102" s="543"/>
      <c r="GAS102" s="543"/>
      <c r="GAT102" s="543"/>
      <c r="GAU102" s="543"/>
      <c r="GAV102" s="543"/>
      <c r="GAW102" s="543"/>
      <c r="GAX102" s="543"/>
      <c r="GAY102" s="543"/>
      <c r="GAZ102" s="543"/>
      <c r="GBA102" s="543"/>
      <c r="GBB102" s="543"/>
      <c r="GBC102" s="543"/>
      <c r="GBD102" s="543"/>
      <c r="GBE102" s="543"/>
      <c r="GBF102" s="543"/>
      <c r="GBG102" s="543"/>
      <c r="GBH102" s="543"/>
      <c r="GBI102" s="543"/>
      <c r="GBJ102" s="543"/>
      <c r="GBK102" s="543"/>
      <c r="GBL102" s="543"/>
      <c r="GBM102" s="543"/>
      <c r="GBN102" s="543"/>
      <c r="GBO102" s="543"/>
      <c r="GBP102" s="543"/>
      <c r="GBQ102" s="543"/>
      <c r="GBR102" s="543"/>
      <c r="GBS102" s="543"/>
      <c r="GBT102" s="543"/>
      <c r="GBU102" s="543"/>
      <c r="GBV102" s="543"/>
      <c r="GBW102" s="543"/>
      <c r="GBX102" s="543"/>
      <c r="GBY102" s="543"/>
      <c r="GBZ102" s="543"/>
      <c r="GCA102" s="543"/>
      <c r="GCB102" s="543"/>
      <c r="GCC102" s="543"/>
      <c r="GCD102" s="543"/>
      <c r="GCE102" s="543"/>
      <c r="GCF102" s="543"/>
      <c r="GCG102" s="543"/>
      <c r="GCH102" s="543"/>
      <c r="GCI102" s="543"/>
      <c r="GCJ102" s="543"/>
      <c r="GCK102" s="543"/>
      <c r="GCL102" s="543"/>
      <c r="GCM102" s="543"/>
      <c r="GCN102" s="543"/>
      <c r="GCO102" s="543"/>
      <c r="GCP102" s="543"/>
      <c r="GCQ102" s="543"/>
      <c r="GCR102" s="543"/>
      <c r="GCS102" s="543"/>
      <c r="GCT102" s="543"/>
      <c r="GCU102" s="543"/>
      <c r="GCV102" s="543"/>
      <c r="GCW102" s="543"/>
      <c r="GCX102" s="543"/>
      <c r="GCY102" s="543"/>
      <c r="GCZ102" s="543"/>
      <c r="GDA102" s="543"/>
      <c r="GDB102" s="543"/>
      <c r="GDC102" s="543"/>
      <c r="GDD102" s="543"/>
      <c r="GDE102" s="543"/>
      <c r="GDF102" s="543"/>
      <c r="GDG102" s="543"/>
      <c r="GDH102" s="543"/>
      <c r="GDI102" s="543"/>
      <c r="GDJ102" s="543"/>
      <c r="GDK102" s="543"/>
      <c r="GDL102" s="543"/>
      <c r="GDM102" s="543"/>
      <c r="GDN102" s="543"/>
      <c r="GDO102" s="543"/>
      <c r="GDP102" s="543"/>
      <c r="GDQ102" s="543"/>
      <c r="GDR102" s="543"/>
      <c r="GDS102" s="543"/>
      <c r="GDT102" s="543"/>
      <c r="GDU102" s="543"/>
      <c r="GDV102" s="543"/>
      <c r="GDW102" s="543"/>
      <c r="GDX102" s="543"/>
      <c r="GDY102" s="543"/>
      <c r="GDZ102" s="543"/>
      <c r="GEA102" s="543"/>
      <c r="GEB102" s="543"/>
      <c r="GEC102" s="543"/>
      <c r="GED102" s="543"/>
      <c r="GEE102" s="543"/>
      <c r="GEF102" s="543"/>
      <c r="GEG102" s="543"/>
      <c r="GEH102" s="543"/>
      <c r="GEI102" s="543"/>
      <c r="GEJ102" s="543"/>
      <c r="GEK102" s="543"/>
      <c r="GEL102" s="543"/>
      <c r="GEM102" s="543"/>
      <c r="GEN102" s="543"/>
      <c r="GEO102" s="543"/>
      <c r="GEP102" s="543"/>
      <c r="GEQ102" s="543"/>
      <c r="GER102" s="543"/>
      <c r="GES102" s="543"/>
      <c r="GET102" s="543"/>
      <c r="GEU102" s="543"/>
      <c r="GEV102" s="543"/>
      <c r="GEW102" s="543"/>
      <c r="GEX102" s="543"/>
      <c r="GEY102" s="543"/>
      <c r="GEZ102" s="543"/>
      <c r="GFA102" s="543"/>
      <c r="GFB102" s="543"/>
      <c r="GFC102" s="543"/>
      <c r="GFD102" s="543"/>
      <c r="GFE102" s="543"/>
      <c r="GFF102" s="543"/>
      <c r="GFG102" s="543"/>
      <c r="GFH102" s="543"/>
      <c r="GFI102" s="543"/>
      <c r="GFJ102" s="543"/>
      <c r="GFK102" s="543"/>
      <c r="GFL102" s="543"/>
      <c r="GFM102" s="543"/>
      <c r="GFN102" s="543"/>
      <c r="GFO102" s="543"/>
      <c r="GFP102" s="543"/>
      <c r="GFQ102" s="543"/>
      <c r="GFR102" s="543"/>
      <c r="GFS102" s="543"/>
      <c r="GFT102" s="543"/>
      <c r="GFU102" s="543"/>
      <c r="GFV102" s="543"/>
      <c r="GFW102" s="543"/>
      <c r="GFX102" s="543"/>
      <c r="GFY102" s="543"/>
      <c r="GFZ102" s="543"/>
      <c r="GGA102" s="543"/>
      <c r="GGB102" s="543"/>
      <c r="GGC102" s="543"/>
      <c r="GGD102" s="543"/>
      <c r="GGE102" s="543"/>
      <c r="GGF102" s="543"/>
      <c r="GGG102" s="543"/>
      <c r="GGH102" s="543"/>
      <c r="GGI102" s="543"/>
      <c r="GGJ102" s="543"/>
      <c r="GGK102" s="543"/>
      <c r="GGL102" s="543"/>
      <c r="GGM102" s="543"/>
      <c r="GGN102" s="543"/>
      <c r="GGO102" s="543"/>
      <c r="GGP102" s="543"/>
      <c r="GGQ102" s="543"/>
      <c r="GGR102" s="543"/>
      <c r="GGS102" s="543"/>
      <c r="GGT102" s="543"/>
      <c r="GGU102" s="543"/>
      <c r="GGV102" s="543"/>
      <c r="GGW102" s="543"/>
      <c r="GGX102" s="543"/>
      <c r="GGY102" s="543"/>
      <c r="GGZ102" s="543"/>
      <c r="GHA102" s="543"/>
      <c r="GHB102" s="543"/>
      <c r="GHC102" s="543"/>
      <c r="GHD102" s="543"/>
      <c r="GHE102" s="543"/>
      <c r="GHF102" s="543"/>
      <c r="GHG102" s="543"/>
      <c r="GHH102" s="543"/>
      <c r="GHI102" s="543"/>
      <c r="GHJ102" s="543"/>
      <c r="GHK102" s="543"/>
      <c r="GHL102" s="543"/>
      <c r="GHM102" s="543"/>
      <c r="GHN102" s="543"/>
      <c r="GHO102" s="543"/>
      <c r="GHP102" s="543"/>
      <c r="GHQ102" s="543"/>
      <c r="GHR102" s="543"/>
      <c r="GHS102" s="543"/>
      <c r="GHT102" s="543"/>
      <c r="GHU102" s="543"/>
      <c r="GHV102" s="543"/>
      <c r="GHW102" s="543"/>
      <c r="GHX102" s="543"/>
      <c r="GHY102" s="543"/>
      <c r="GHZ102" s="543"/>
      <c r="GIA102" s="543"/>
      <c r="GIB102" s="543"/>
      <c r="GIC102" s="543"/>
      <c r="GID102" s="543"/>
      <c r="GIE102" s="543"/>
      <c r="GIF102" s="543"/>
      <c r="GIG102" s="543"/>
      <c r="GIH102" s="543"/>
      <c r="GII102" s="543"/>
      <c r="GIJ102" s="543"/>
      <c r="GIK102" s="543"/>
      <c r="GIL102" s="543"/>
      <c r="GIM102" s="543"/>
      <c r="GIN102" s="543"/>
      <c r="GIO102" s="543"/>
      <c r="GIP102" s="543"/>
      <c r="GIQ102" s="543"/>
      <c r="GIR102" s="543"/>
      <c r="GIS102" s="543"/>
      <c r="GIT102" s="543"/>
      <c r="GIU102" s="543"/>
      <c r="GIV102" s="543"/>
      <c r="GIW102" s="543"/>
      <c r="GIX102" s="543"/>
      <c r="GIY102" s="543"/>
      <c r="GIZ102" s="543"/>
      <c r="GJA102" s="543"/>
      <c r="GJB102" s="543"/>
      <c r="GJC102" s="543"/>
      <c r="GJD102" s="543"/>
      <c r="GJE102" s="543"/>
      <c r="GJF102" s="543"/>
      <c r="GJG102" s="543"/>
      <c r="GJH102" s="543"/>
      <c r="GJI102" s="543"/>
      <c r="GJJ102" s="543"/>
      <c r="GJK102" s="543"/>
      <c r="GJL102" s="543"/>
      <c r="GJM102" s="543"/>
      <c r="GJN102" s="543"/>
      <c r="GJO102" s="543"/>
      <c r="GJP102" s="543"/>
      <c r="GJQ102" s="543"/>
      <c r="GJR102" s="543"/>
      <c r="GJS102" s="543"/>
      <c r="GJT102" s="543"/>
      <c r="GJU102" s="543"/>
      <c r="GJV102" s="543"/>
      <c r="GJW102" s="543"/>
      <c r="GJX102" s="543"/>
      <c r="GJY102" s="543"/>
      <c r="GJZ102" s="543"/>
      <c r="GKA102" s="543"/>
      <c r="GKB102" s="543"/>
      <c r="GKC102" s="543"/>
      <c r="GKD102" s="543"/>
      <c r="GKE102" s="543"/>
      <c r="GKF102" s="543"/>
      <c r="GKG102" s="543"/>
      <c r="GKH102" s="543"/>
      <c r="GKI102" s="543"/>
      <c r="GKJ102" s="543"/>
      <c r="GKK102" s="543"/>
      <c r="GKL102" s="543"/>
      <c r="GKM102" s="543"/>
      <c r="GKN102" s="543"/>
      <c r="GKO102" s="543"/>
      <c r="GKP102" s="543"/>
      <c r="GKQ102" s="543"/>
      <c r="GKR102" s="543"/>
      <c r="GKS102" s="543"/>
      <c r="GKT102" s="543"/>
      <c r="GKU102" s="543"/>
      <c r="GKV102" s="543"/>
      <c r="GKW102" s="543"/>
      <c r="GKX102" s="543"/>
      <c r="GKY102" s="543"/>
      <c r="GKZ102" s="543"/>
      <c r="GLA102" s="543"/>
      <c r="GLB102" s="543"/>
      <c r="GLC102" s="543"/>
      <c r="GLD102" s="543"/>
      <c r="GLE102" s="543"/>
      <c r="GLF102" s="543"/>
      <c r="GLG102" s="543"/>
      <c r="GLH102" s="543"/>
      <c r="GLI102" s="543"/>
      <c r="GLJ102" s="543"/>
      <c r="GLK102" s="543"/>
      <c r="GLL102" s="543"/>
      <c r="GLM102" s="543"/>
      <c r="GLN102" s="543"/>
      <c r="GLO102" s="543"/>
      <c r="GLP102" s="543"/>
      <c r="GLQ102" s="543"/>
      <c r="GLR102" s="543"/>
      <c r="GLS102" s="543"/>
      <c r="GLT102" s="543"/>
      <c r="GLU102" s="543"/>
      <c r="GLV102" s="543"/>
      <c r="GLW102" s="543"/>
      <c r="GLX102" s="543"/>
      <c r="GLY102" s="543"/>
      <c r="GLZ102" s="543"/>
      <c r="GMA102" s="543"/>
      <c r="GMB102" s="543"/>
      <c r="GMC102" s="543"/>
      <c r="GMD102" s="543"/>
      <c r="GME102" s="543"/>
      <c r="GMF102" s="543"/>
      <c r="GMG102" s="543"/>
      <c r="GMH102" s="543"/>
      <c r="GMI102" s="543"/>
      <c r="GMJ102" s="543"/>
      <c r="GMK102" s="543"/>
      <c r="GML102" s="543"/>
      <c r="GMM102" s="543"/>
      <c r="GMN102" s="543"/>
      <c r="GMO102" s="543"/>
      <c r="GMP102" s="543"/>
      <c r="GMQ102" s="543"/>
      <c r="GMR102" s="543"/>
      <c r="GMS102" s="543"/>
      <c r="GMT102" s="543"/>
      <c r="GMU102" s="543"/>
      <c r="GMV102" s="543"/>
      <c r="GMW102" s="543"/>
      <c r="GMX102" s="543"/>
      <c r="GMY102" s="543"/>
      <c r="GMZ102" s="543"/>
      <c r="GNA102" s="543"/>
      <c r="GNB102" s="543"/>
      <c r="GNC102" s="543"/>
      <c r="GND102" s="543"/>
      <c r="GNE102" s="543"/>
      <c r="GNF102" s="543"/>
      <c r="GNG102" s="543"/>
      <c r="GNH102" s="543"/>
      <c r="GNI102" s="543"/>
      <c r="GNJ102" s="543"/>
      <c r="GNK102" s="543"/>
      <c r="GNL102" s="543"/>
      <c r="GNM102" s="543"/>
      <c r="GNN102" s="543"/>
      <c r="GNO102" s="543"/>
      <c r="GNP102" s="543"/>
      <c r="GNQ102" s="543"/>
      <c r="GNR102" s="543"/>
      <c r="GNS102" s="543"/>
      <c r="GNT102" s="543"/>
      <c r="GNU102" s="543"/>
      <c r="GNV102" s="543"/>
      <c r="GNW102" s="543"/>
      <c r="GNX102" s="543"/>
      <c r="GNY102" s="543"/>
      <c r="GNZ102" s="543"/>
      <c r="GOA102" s="543"/>
      <c r="GOB102" s="543"/>
      <c r="GOC102" s="543"/>
      <c r="GOD102" s="543"/>
      <c r="GOE102" s="543"/>
      <c r="GOF102" s="543"/>
      <c r="GOG102" s="543"/>
      <c r="GOH102" s="543"/>
      <c r="GOI102" s="543"/>
      <c r="GOJ102" s="543"/>
      <c r="GOK102" s="543"/>
      <c r="GOL102" s="543"/>
      <c r="GOM102" s="543"/>
      <c r="GON102" s="543"/>
      <c r="GOO102" s="543"/>
      <c r="GOP102" s="543"/>
      <c r="GOQ102" s="543"/>
      <c r="GOR102" s="543"/>
      <c r="GOS102" s="543"/>
      <c r="GOT102" s="543"/>
      <c r="GOU102" s="543"/>
      <c r="GOV102" s="543"/>
      <c r="GOW102" s="543"/>
      <c r="GOX102" s="543"/>
      <c r="GOY102" s="543"/>
      <c r="GOZ102" s="543"/>
      <c r="GPA102" s="543"/>
      <c r="GPB102" s="543"/>
      <c r="GPC102" s="543"/>
      <c r="GPD102" s="543"/>
      <c r="GPE102" s="543"/>
      <c r="GPF102" s="543"/>
      <c r="GPG102" s="543"/>
      <c r="GPH102" s="543"/>
      <c r="GPI102" s="543"/>
      <c r="GPJ102" s="543"/>
      <c r="GPK102" s="543"/>
      <c r="GPL102" s="543"/>
      <c r="GPM102" s="543"/>
      <c r="GPN102" s="543"/>
      <c r="GPO102" s="543"/>
      <c r="GPP102" s="543"/>
      <c r="GPQ102" s="543"/>
      <c r="GPR102" s="543"/>
      <c r="GPS102" s="543"/>
      <c r="GPT102" s="543"/>
      <c r="GPU102" s="543"/>
      <c r="GPV102" s="543"/>
      <c r="GPW102" s="543"/>
      <c r="GPX102" s="543"/>
      <c r="GPY102" s="543"/>
      <c r="GPZ102" s="543"/>
      <c r="GQA102" s="543"/>
      <c r="GQB102" s="543"/>
      <c r="GQC102" s="543"/>
      <c r="GQD102" s="543"/>
      <c r="GQE102" s="543"/>
      <c r="GQF102" s="543"/>
      <c r="GQG102" s="543"/>
      <c r="GQH102" s="543"/>
      <c r="GQI102" s="543"/>
      <c r="GQJ102" s="543"/>
      <c r="GQK102" s="543"/>
      <c r="GQL102" s="543"/>
      <c r="GQM102" s="543"/>
      <c r="GQN102" s="543"/>
      <c r="GQO102" s="543"/>
      <c r="GQP102" s="543"/>
      <c r="GQQ102" s="543"/>
      <c r="GQR102" s="543"/>
      <c r="GQS102" s="543"/>
      <c r="GQT102" s="543"/>
      <c r="GQU102" s="543"/>
      <c r="GQV102" s="543"/>
      <c r="GQW102" s="543"/>
      <c r="GQX102" s="543"/>
      <c r="GQY102" s="543"/>
      <c r="GQZ102" s="543"/>
      <c r="GRA102" s="543"/>
      <c r="GRB102" s="543"/>
      <c r="GRC102" s="543"/>
      <c r="GRD102" s="543"/>
      <c r="GRE102" s="543"/>
      <c r="GRF102" s="543"/>
      <c r="GRG102" s="543"/>
      <c r="GRH102" s="543"/>
      <c r="GRI102" s="543"/>
      <c r="GRJ102" s="543"/>
      <c r="GRK102" s="543"/>
      <c r="GRL102" s="543"/>
      <c r="GRM102" s="543"/>
      <c r="GRN102" s="543"/>
      <c r="GRO102" s="543"/>
      <c r="GRP102" s="543"/>
      <c r="GRQ102" s="543"/>
      <c r="GRR102" s="543"/>
      <c r="GRS102" s="543"/>
      <c r="GRT102" s="543"/>
      <c r="GRU102" s="543"/>
      <c r="GRV102" s="543"/>
      <c r="GRW102" s="543"/>
      <c r="GRX102" s="543"/>
      <c r="GRY102" s="543"/>
      <c r="GRZ102" s="543"/>
      <c r="GSA102" s="543"/>
      <c r="GSB102" s="543"/>
      <c r="GSC102" s="543"/>
      <c r="GSD102" s="543"/>
      <c r="GSE102" s="543"/>
      <c r="GSF102" s="543"/>
      <c r="GSG102" s="543"/>
      <c r="GSH102" s="543"/>
      <c r="GSI102" s="543"/>
      <c r="GSJ102" s="543"/>
      <c r="GSK102" s="543"/>
      <c r="GSL102" s="543"/>
      <c r="GSM102" s="543"/>
      <c r="GSN102" s="543"/>
      <c r="GSO102" s="543"/>
      <c r="GSP102" s="543"/>
      <c r="GSQ102" s="543"/>
      <c r="GSR102" s="543"/>
      <c r="GSS102" s="543"/>
      <c r="GST102" s="543"/>
      <c r="GSU102" s="543"/>
      <c r="GSV102" s="543"/>
      <c r="GSW102" s="543"/>
      <c r="GSX102" s="543"/>
      <c r="GSY102" s="543"/>
      <c r="GSZ102" s="543"/>
      <c r="GTA102" s="543"/>
      <c r="GTB102" s="543"/>
      <c r="GTC102" s="543"/>
      <c r="GTD102" s="543"/>
      <c r="GTE102" s="543"/>
      <c r="GTF102" s="543"/>
      <c r="GTG102" s="543"/>
      <c r="GTH102" s="543"/>
      <c r="GTI102" s="543"/>
      <c r="GTJ102" s="543"/>
      <c r="GTK102" s="543"/>
      <c r="GTL102" s="543"/>
      <c r="GTM102" s="543"/>
      <c r="GTN102" s="543"/>
      <c r="GTO102" s="543"/>
      <c r="GTP102" s="543"/>
      <c r="GTQ102" s="543"/>
      <c r="GTR102" s="543"/>
      <c r="GTS102" s="543"/>
      <c r="GTT102" s="543"/>
      <c r="GTU102" s="543"/>
      <c r="GTV102" s="543"/>
      <c r="GTW102" s="543"/>
      <c r="GTX102" s="543"/>
      <c r="GTY102" s="543"/>
      <c r="GTZ102" s="543"/>
      <c r="GUA102" s="543"/>
      <c r="GUB102" s="543"/>
      <c r="GUC102" s="543"/>
      <c r="GUD102" s="543"/>
      <c r="GUE102" s="543"/>
      <c r="GUF102" s="543"/>
      <c r="GUG102" s="543"/>
      <c r="GUH102" s="543"/>
      <c r="GUI102" s="543"/>
      <c r="GUJ102" s="543"/>
      <c r="GUK102" s="543"/>
      <c r="GUL102" s="543"/>
      <c r="GUM102" s="543"/>
      <c r="GUN102" s="543"/>
      <c r="GUO102" s="543"/>
      <c r="GUP102" s="543"/>
      <c r="GUQ102" s="543"/>
      <c r="GUR102" s="543"/>
      <c r="GUS102" s="543"/>
      <c r="GUT102" s="543"/>
      <c r="GUU102" s="543"/>
      <c r="GUV102" s="543"/>
      <c r="GUW102" s="543"/>
      <c r="GUX102" s="543"/>
      <c r="GUY102" s="543"/>
      <c r="GUZ102" s="543"/>
      <c r="GVA102" s="543"/>
      <c r="GVB102" s="543"/>
      <c r="GVC102" s="543"/>
      <c r="GVD102" s="543"/>
      <c r="GVE102" s="543"/>
      <c r="GVF102" s="543"/>
      <c r="GVG102" s="543"/>
      <c r="GVH102" s="543"/>
      <c r="GVI102" s="543"/>
      <c r="GVJ102" s="543"/>
      <c r="GVK102" s="543"/>
      <c r="GVL102" s="543"/>
      <c r="GVM102" s="543"/>
      <c r="GVN102" s="543"/>
      <c r="GVO102" s="543"/>
      <c r="GVP102" s="543"/>
      <c r="GVQ102" s="543"/>
      <c r="GVR102" s="543"/>
      <c r="GVS102" s="543"/>
      <c r="GVT102" s="543"/>
      <c r="GVU102" s="543"/>
      <c r="GVV102" s="543"/>
      <c r="GVW102" s="543"/>
      <c r="GVX102" s="543"/>
      <c r="GVY102" s="543"/>
      <c r="GVZ102" s="543"/>
      <c r="GWA102" s="543"/>
      <c r="GWB102" s="543"/>
      <c r="GWC102" s="543"/>
      <c r="GWD102" s="543"/>
      <c r="GWE102" s="543"/>
      <c r="GWF102" s="543"/>
      <c r="GWG102" s="543"/>
      <c r="GWH102" s="543"/>
      <c r="GWI102" s="543"/>
      <c r="GWJ102" s="543"/>
      <c r="GWK102" s="543"/>
      <c r="GWL102" s="543"/>
      <c r="GWM102" s="543"/>
      <c r="GWN102" s="543"/>
      <c r="GWO102" s="543"/>
      <c r="GWP102" s="543"/>
      <c r="GWQ102" s="543"/>
      <c r="GWR102" s="543"/>
      <c r="GWS102" s="543"/>
      <c r="GWT102" s="543"/>
      <c r="GWU102" s="543"/>
      <c r="GWV102" s="543"/>
      <c r="GWW102" s="543"/>
      <c r="GWX102" s="543"/>
      <c r="GWY102" s="543"/>
      <c r="GWZ102" s="543"/>
      <c r="GXA102" s="543"/>
      <c r="GXB102" s="543"/>
      <c r="GXC102" s="543"/>
      <c r="GXD102" s="543"/>
      <c r="GXE102" s="543"/>
      <c r="GXF102" s="543"/>
      <c r="GXG102" s="543"/>
      <c r="GXH102" s="543"/>
      <c r="GXI102" s="543"/>
      <c r="GXJ102" s="543"/>
      <c r="GXK102" s="543"/>
      <c r="GXL102" s="543"/>
      <c r="GXM102" s="543"/>
      <c r="GXN102" s="543"/>
      <c r="GXO102" s="543"/>
      <c r="GXP102" s="543"/>
      <c r="GXQ102" s="543"/>
      <c r="GXR102" s="543"/>
      <c r="GXS102" s="543"/>
      <c r="GXT102" s="543"/>
      <c r="GXU102" s="543"/>
      <c r="GXV102" s="543"/>
      <c r="GXW102" s="543"/>
      <c r="GXX102" s="543"/>
      <c r="GXY102" s="543"/>
      <c r="GXZ102" s="543"/>
      <c r="GYA102" s="543"/>
      <c r="GYB102" s="543"/>
      <c r="GYC102" s="543"/>
      <c r="GYD102" s="543"/>
      <c r="GYE102" s="543"/>
      <c r="GYF102" s="543"/>
      <c r="GYG102" s="543"/>
      <c r="GYH102" s="543"/>
      <c r="GYI102" s="543"/>
      <c r="GYJ102" s="543"/>
      <c r="GYK102" s="543"/>
      <c r="GYL102" s="543"/>
      <c r="GYM102" s="543"/>
      <c r="GYN102" s="543"/>
      <c r="GYO102" s="543"/>
      <c r="GYP102" s="543"/>
      <c r="GYQ102" s="543"/>
      <c r="GYR102" s="543"/>
      <c r="GYS102" s="543"/>
      <c r="GYT102" s="543"/>
      <c r="GYU102" s="543"/>
      <c r="GYV102" s="543"/>
      <c r="GYW102" s="543"/>
      <c r="GYX102" s="543"/>
      <c r="GYY102" s="543"/>
      <c r="GYZ102" s="543"/>
      <c r="GZA102" s="543"/>
      <c r="GZB102" s="543"/>
      <c r="GZC102" s="543"/>
      <c r="GZD102" s="543"/>
      <c r="GZE102" s="543"/>
      <c r="GZF102" s="543"/>
      <c r="GZG102" s="543"/>
      <c r="GZH102" s="543"/>
      <c r="GZI102" s="543"/>
      <c r="GZJ102" s="543"/>
      <c r="GZK102" s="543"/>
      <c r="GZL102" s="543"/>
      <c r="GZM102" s="543"/>
      <c r="GZN102" s="543"/>
      <c r="GZO102" s="543"/>
      <c r="GZP102" s="543"/>
      <c r="GZQ102" s="543"/>
      <c r="GZR102" s="543"/>
      <c r="GZS102" s="543"/>
      <c r="GZT102" s="543"/>
      <c r="GZU102" s="543"/>
      <c r="GZV102" s="543"/>
      <c r="GZW102" s="543"/>
      <c r="GZX102" s="543"/>
      <c r="GZY102" s="543"/>
      <c r="GZZ102" s="543"/>
      <c r="HAA102" s="543"/>
      <c r="HAB102" s="543"/>
      <c r="HAC102" s="543"/>
      <c r="HAD102" s="543"/>
      <c r="HAE102" s="543"/>
      <c r="HAF102" s="543"/>
      <c r="HAG102" s="543"/>
      <c r="HAH102" s="543"/>
      <c r="HAI102" s="543"/>
      <c r="HAJ102" s="543"/>
      <c r="HAK102" s="543"/>
      <c r="HAL102" s="543"/>
      <c r="HAM102" s="543"/>
      <c r="HAN102" s="543"/>
      <c r="HAO102" s="543"/>
      <c r="HAP102" s="543"/>
      <c r="HAQ102" s="543"/>
      <c r="HAR102" s="543"/>
      <c r="HAS102" s="543"/>
      <c r="HAT102" s="543"/>
      <c r="HAU102" s="543"/>
      <c r="HAV102" s="543"/>
      <c r="HAW102" s="543"/>
      <c r="HAX102" s="543"/>
      <c r="HAY102" s="543"/>
      <c r="HAZ102" s="543"/>
      <c r="HBA102" s="543"/>
      <c r="HBB102" s="543"/>
      <c r="HBC102" s="543"/>
      <c r="HBD102" s="543"/>
      <c r="HBE102" s="543"/>
      <c r="HBF102" s="543"/>
      <c r="HBG102" s="543"/>
      <c r="HBH102" s="543"/>
      <c r="HBI102" s="543"/>
      <c r="HBJ102" s="543"/>
      <c r="HBK102" s="543"/>
      <c r="HBL102" s="543"/>
      <c r="HBM102" s="543"/>
      <c r="HBN102" s="543"/>
      <c r="HBO102" s="543"/>
      <c r="HBP102" s="543"/>
      <c r="HBQ102" s="543"/>
      <c r="HBR102" s="543"/>
      <c r="HBS102" s="543"/>
      <c r="HBT102" s="543"/>
      <c r="HBU102" s="543"/>
      <c r="HBV102" s="543"/>
      <c r="HBW102" s="543"/>
      <c r="HBX102" s="543"/>
      <c r="HBY102" s="543"/>
      <c r="HBZ102" s="543"/>
      <c r="HCA102" s="543"/>
      <c r="HCB102" s="543"/>
      <c r="HCC102" s="543"/>
      <c r="HCD102" s="543"/>
      <c r="HCE102" s="543"/>
      <c r="HCF102" s="543"/>
      <c r="HCG102" s="543"/>
      <c r="HCH102" s="543"/>
      <c r="HCI102" s="543"/>
      <c r="HCJ102" s="543"/>
      <c r="HCK102" s="543"/>
      <c r="HCL102" s="543"/>
      <c r="HCM102" s="543"/>
      <c r="HCN102" s="543"/>
      <c r="HCO102" s="543"/>
      <c r="HCP102" s="543"/>
      <c r="HCQ102" s="543"/>
      <c r="HCR102" s="543"/>
      <c r="HCS102" s="543"/>
      <c r="HCT102" s="543"/>
      <c r="HCU102" s="543"/>
      <c r="HCV102" s="543"/>
      <c r="HCW102" s="543"/>
      <c r="HCX102" s="543"/>
      <c r="HCY102" s="543"/>
      <c r="HCZ102" s="543"/>
      <c r="HDA102" s="543"/>
      <c r="HDB102" s="543"/>
      <c r="HDC102" s="543"/>
      <c r="HDD102" s="543"/>
      <c r="HDE102" s="543"/>
      <c r="HDF102" s="543"/>
      <c r="HDG102" s="543"/>
      <c r="HDH102" s="543"/>
      <c r="HDI102" s="543"/>
      <c r="HDJ102" s="543"/>
      <c r="HDK102" s="543"/>
      <c r="HDL102" s="543"/>
      <c r="HDM102" s="543"/>
      <c r="HDN102" s="543"/>
      <c r="HDO102" s="543"/>
      <c r="HDP102" s="543"/>
      <c r="HDQ102" s="543"/>
      <c r="HDR102" s="543"/>
      <c r="HDS102" s="543"/>
      <c r="HDT102" s="543"/>
      <c r="HDU102" s="543"/>
      <c r="HDV102" s="543"/>
      <c r="HDW102" s="543"/>
      <c r="HDX102" s="543"/>
      <c r="HDY102" s="543"/>
      <c r="HDZ102" s="543"/>
      <c r="HEA102" s="543"/>
      <c r="HEB102" s="543"/>
      <c r="HEC102" s="543"/>
      <c r="HED102" s="543"/>
      <c r="HEE102" s="543"/>
      <c r="HEF102" s="543"/>
      <c r="HEG102" s="543"/>
      <c r="HEH102" s="543"/>
      <c r="HEI102" s="543"/>
      <c r="HEJ102" s="543"/>
      <c r="HEK102" s="543"/>
      <c r="HEL102" s="543"/>
      <c r="HEM102" s="543"/>
      <c r="HEN102" s="543"/>
      <c r="HEO102" s="543"/>
      <c r="HEP102" s="543"/>
      <c r="HEQ102" s="543"/>
      <c r="HER102" s="543"/>
      <c r="HES102" s="543"/>
      <c r="HET102" s="543"/>
      <c r="HEU102" s="543"/>
      <c r="HEV102" s="543"/>
      <c r="HEW102" s="543"/>
      <c r="HEX102" s="543"/>
      <c r="HEY102" s="543"/>
      <c r="HEZ102" s="543"/>
      <c r="HFA102" s="543"/>
      <c r="HFB102" s="543"/>
      <c r="HFC102" s="543"/>
      <c r="HFD102" s="543"/>
      <c r="HFE102" s="543"/>
      <c r="HFF102" s="543"/>
      <c r="HFG102" s="543"/>
      <c r="HFH102" s="543"/>
      <c r="HFI102" s="543"/>
      <c r="HFJ102" s="543"/>
      <c r="HFK102" s="543"/>
      <c r="HFL102" s="543"/>
      <c r="HFM102" s="543"/>
      <c r="HFN102" s="543"/>
      <c r="HFO102" s="543"/>
      <c r="HFP102" s="543"/>
      <c r="HFQ102" s="543"/>
      <c r="HFR102" s="543"/>
      <c r="HFS102" s="543"/>
      <c r="HFT102" s="543"/>
      <c r="HFU102" s="543"/>
      <c r="HFV102" s="543"/>
      <c r="HFW102" s="543"/>
      <c r="HFX102" s="543"/>
      <c r="HFY102" s="543"/>
      <c r="HFZ102" s="543"/>
      <c r="HGA102" s="543"/>
      <c r="HGB102" s="543"/>
      <c r="HGC102" s="543"/>
      <c r="HGD102" s="543"/>
      <c r="HGE102" s="543"/>
      <c r="HGF102" s="543"/>
      <c r="HGG102" s="543"/>
      <c r="HGH102" s="543"/>
      <c r="HGI102" s="543"/>
      <c r="HGJ102" s="543"/>
      <c r="HGK102" s="543"/>
      <c r="HGL102" s="543"/>
      <c r="HGM102" s="543"/>
      <c r="HGN102" s="543"/>
      <c r="HGO102" s="543"/>
      <c r="HGP102" s="543"/>
      <c r="HGQ102" s="543"/>
      <c r="HGR102" s="543"/>
      <c r="HGS102" s="543"/>
      <c r="HGT102" s="543"/>
      <c r="HGU102" s="543"/>
      <c r="HGV102" s="543"/>
      <c r="HGW102" s="543"/>
      <c r="HGX102" s="543"/>
      <c r="HGY102" s="543"/>
      <c r="HGZ102" s="543"/>
      <c r="HHA102" s="543"/>
      <c r="HHB102" s="543"/>
      <c r="HHC102" s="543"/>
      <c r="HHD102" s="543"/>
      <c r="HHE102" s="543"/>
      <c r="HHF102" s="543"/>
      <c r="HHG102" s="543"/>
      <c r="HHH102" s="543"/>
      <c r="HHI102" s="543"/>
      <c r="HHJ102" s="543"/>
      <c r="HHK102" s="543"/>
      <c r="HHL102" s="543"/>
      <c r="HHM102" s="543"/>
      <c r="HHN102" s="543"/>
      <c r="HHO102" s="543"/>
      <c r="HHP102" s="543"/>
      <c r="HHQ102" s="543"/>
      <c r="HHR102" s="543"/>
      <c r="HHS102" s="543"/>
      <c r="HHT102" s="543"/>
      <c r="HHU102" s="543"/>
      <c r="HHV102" s="543"/>
      <c r="HHW102" s="543"/>
      <c r="HHX102" s="543"/>
      <c r="HHY102" s="543"/>
      <c r="HHZ102" s="543"/>
      <c r="HIA102" s="543"/>
      <c r="HIB102" s="543"/>
      <c r="HIC102" s="543"/>
      <c r="HID102" s="543"/>
      <c r="HIE102" s="543"/>
      <c r="HIF102" s="543"/>
      <c r="HIG102" s="543"/>
      <c r="HIH102" s="543"/>
      <c r="HII102" s="543"/>
      <c r="HIJ102" s="543"/>
      <c r="HIK102" s="543"/>
      <c r="HIL102" s="543"/>
      <c r="HIM102" s="543"/>
      <c r="HIN102" s="543"/>
      <c r="HIO102" s="543"/>
      <c r="HIP102" s="543"/>
      <c r="HIQ102" s="543"/>
      <c r="HIR102" s="543"/>
      <c r="HIS102" s="543"/>
      <c r="HIT102" s="543"/>
      <c r="HIU102" s="543"/>
      <c r="HIV102" s="543"/>
      <c r="HIW102" s="543"/>
      <c r="HIX102" s="543"/>
      <c r="HIY102" s="543"/>
      <c r="HIZ102" s="543"/>
      <c r="HJA102" s="543"/>
      <c r="HJB102" s="543"/>
      <c r="HJC102" s="543"/>
      <c r="HJD102" s="543"/>
      <c r="HJE102" s="543"/>
      <c r="HJF102" s="543"/>
      <c r="HJG102" s="543"/>
      <c r="HJH102" s="543"/>
      <c r="HJI102" s="543"/>
      <c r="HJJ102" s="543"/>
      <c r="HJK102" s="543"/>
      <c r="HJL102" s="543"/>
      <c r="HJM102" s="543"/>
      <c r="HJN102" s="543"/>
      <c r="HJO102" s="543"/>
      <c r="HJP102" s="543"/>
      <c r="HJQ102" s="543"/>
      <c r="HJR102" s="543"/>
      <c r="HJS102" s="543"/>
      <c r="HJT102" s="543"/>
      <c r="HJU102" s="543"/>
      <c r="HJV102" s="543"/>
      <c r="HJW102" s="543"/>
      <c r="HJX102" s="543"/>
      <c r="HJY102" s="543"/>
      <c r="HJZ102" s="543"/>
      <c r="HKA102" s="543"/>
      <c r="HKB102" s="543"/>
      <c r="HKC102" s="543"/>
      <c r="HKD102" s="543"/>
      <c r="HKE102" s="543"/>
      <c r="HKF102" s="543"/>
      <c r="HKG102" s="543"/>
      <c r="HKH102" s="543"/>
      <c r="HKI102" s="543"/>
      <c r="HKJ102" s="543"/>
      <c r="HKK102" s="543"/>
      <c r="HKL102" s="543"/>
      <c r="HKM102" s="543"/>
      <c r="HKN102" s="543"/>
      <c r="HKO102" s="543"/>
      <c r="HKP102" s="543"/>
      <c r="HKQ102" s="543"/>
      <c r="HKR102" s="543"/>
      <c r="HKS102" s="543"/>
      <c r="HKT102" s="543"/>
      <c r="HKU102" s="543"/>
      <c r="HKV102" s="543"/>
      <c r="HKW102" s="543"/>
      <c r="HKX102" s="543"/>
      <c r="HKY102" s="543"/>
      <c r="HKZ102" s="543"/>
      <c r="HLA102" s="543"/>
      <c r="HLB102" s="543"/>
      <c r="HLC102" s="543"/>
      <c r="HLD102" s="543"/>
      <c r="HLE102" s="543"/>
      <c r="HLF102" s="543"/>
      <c r="HLG102" s="543"/>
      <c r="HLH102" s="543"/>
      <c r="HLI102" s="543"/>
      <c r="HLJ102" s="543"/>
      <c r="HLK102" s="543"/>
      <c r="HLL102" s="543"/>
      <c r="HLM102" s="543"/>
      <c r="HLN102" s="543"/>
      <c r="HLO102" s="543"/>
      <c r="HLP102" s="543"/>
      <c r="HLQ102" s="543"/>
      <c r="HLR102" s="543"/>
      <c r="HLS102" s="543"/>
      <c r="HLT102" s="543"/>
      <c r="HLU102" s="543"/>
      <c r="HLV102" s="543"/>
      <c r="HLW102" s="543"/>
      <c r="HLX102" s="543"/>
      <c r="HLY102" s="543"/>
      <c r="HLZ102" s="543"/>
      <c r="HMA102" s="543"/>
      <c r="HMB102" s="543"/>
      <c r="HMC102" s="543"/>
      <c r="HMD102" s="543"/>
      <c r="HME102" s="543"/>
      <c r="HMF102" s="543"/>
      <c r="HMG102" s="543"/>
      <c r="HMH102" s="543"/>
      <c r="HMI102" s="543"/>
      <c r="HMJ102" s="543"/>
      <c r="HMK102" s="543"/>
      <c r="HML102" s="543"/>
      <c r="HMM102" s="543"/>
      <c r="HMN102" s="543"/>
      <c r="HMO102" s="543"/>
      <c r="HMP102" s="543"/>
      <c r="HMQ102" s="543"/>
      <c r="HMR102" s="543"/>
      <c r="HMS102" s="543"/>
      <c r="HMT102" s="543"/>
      <c r="HMU102" s="543"/>
      <c r="HMV102" s="543"/>
      <c r="HMW102" s="543"/>
      <c r="HMX102" s="543"/>
      <c r="HMY102" s="543"/>
      <c r="HMZ102" s="543"/>
      <c r="HNA102" s="543"/>
      <c r="HNB102" s="543"/>
      <c r="HNC102" s="543"/>
      <c r="HND102" s="543"/>
      <c r="HNE102" s="543"/>
      <c r="HNF102" s="543"/>
      <c r="HNG102" s="543"/>
      <c r="HNH102" s="543"/>
      <c r="HNI102" s="543"/>
      <c r="HNJ102" s="543"/>
      <c r="HNK102" s="543"/>
      <c r="HNL102" s="543"/>
      <c r="HNM102" s="543"/>
      <c r="HNN102" s="543"/>
      <c r="HNO102" s="543"/>
      <c r="HNP102" s="543"/>
      <c r="HNQ102" s="543"/>
      <c r="HNR102" s="543"/>
      <c r="HNS102" s="543"/>
      <c r="HNT102" s="543"/>
      <c r="HNU102" s="543"/>
      <c r="HNV102" s="543"/>
      <c r="HNW102" s="543"/>
      <c r="HNX102" s="543"/>
      <c r="HNY102" s="543"/>
      <c r="HNZ102" s="543"/>
      <c r="HOA102" s="543"/>
      <c r="HOB102" s="543"/>
      <c r="HOC102" s="543"/>
      <c r="HOD102" s="543"/>
      <c r="HOE102" s="543"/>
      <c r="HOF102" s="543"/>
      <c r="HOG102" s="543"/>
      <c r="HOH102" s="543"/>
      <c r="HOI102" s="543"/>
      <c r="HOJ102" s="543"/>
      <c r="HOK102" s="543"/>
      <c r="HOL102" s="543"/>
      <c r="HOM102" s="543"/>
      <c r="HON102" s="543"/>
      <c r="HOO102" s="543"/>
      <c r="HOP102" s="543"/>
      <c r="HOQ102" s="543"/>
      <c r="HOR102" s="543"/>
      <c r="HOS102" s="543"/>
      <c r="HOT102" s="543"/>
      <c r="HOU102" s="543"/>
      <c r="HOV102" s="543"/>
      <c r="HOW102" s="543"/>
      <c r="HOX102" s="543"/>
      <c r="HOY102" s="543"/>
      <c r="HOZ102" s="543"/>
      <c r="HPA102" s="543"/>
      <c r="HPB102" s="543"/>
      <c r="HPC102" s="543"/>
      <c r="HPD102" s="543"/>
      <c r="HPE102" s="543"/>
      <c r="HPF102" s="543"/>
      <c r="HPG102" s="543"/>
      <c r="HPH102" s="543"/>
      <c r="HPI102" s="543"/>
      <c r="HPJ102" s="543"/>
      <c r="HPK102" s="543"/>
      <c r="HPL102" s="543"/>
      <c r="HPM102" s="543"/>
      <c r="HPN102" s="543"/>
      <c r="HPO102" s="543"/>
      <c r="HPP102" s="543"/>
      <c r="HPQ102" s="543"/>
      <c r="HPR102" s="543"/>
      <c r="HPS102" s="543"/>
      <c r="HPT102" s="543"/>
      <c r="HPU102" s="543"/>
      <c r="HPV102" s="543"/>
      <c r="HPW102" s="543"/>
      <c r="HPX102" s="543"/>
      <c r="HPY102" s="543"/>
      <c r="HPZ102" s="543"/>
      <c r="HQA102" s="543"/>
      <c r="HQB102" s="543"/>
      <c r="HQC102" s="543"/>
      <c r="HQD102" s="543"/>
      <c r="HQE102" s="543"/>
      <c r="HQF102" s="543"/>
      <c r="HQG102" s="543"/>
      <c r="HQH102" s="543"/>
      <c r="HQI102" s="543"/>
      <c r="HQJ102" s="543"/>
      <c r="HQK102" s="543"/>
      <c r="HQL102" s="543"/>
      <c r="HQM102" s="543"/>
      <c r="HQN102" s="543"/>
      <c r="HQO102" s="543"/>
      <c r="HQP102" s="543"/>
      <c r="HQQ102" s="543"/>
      <c r="HQR102" s="543"/>
      <c r="HQS102" s="543"/>
      <c r="HQT102" s="543"/>
      <c r="HQU102" s="543"/>
      <c r="HQV102" s="543"/>
      <c r="HQW102" s="543"/>
      <c r="HQX102" s="543"/>
      <c r="HQY102" s="543"/>
      <c r="HQZ102" s="543"/>
      <c r="HRA102" s="543"/>
      <c r="HRB102" s="543"/>
      <c r="HRC102" s="543"/>
      <c r="HRD102" s="543"/>
      <c r="HRE102" s="543"/>
      <c r="HRF102" s="543"/>
      <c r="HRG102" s="543"/>
      <c r="HRH102" s="543"/>
      <c r="HRI102" s="543"/>
      <c r="HRJ102" s="543"/>
      <c r="HRK102" s="543"/>
      <c r="HRL102" s="543"/>
      <c r="HRM102" s="543"/>
      <c r="HRN102" s="543"/>
      <c r="HRO102" s="543"/>
      <c r="HRP102" s="543"/>
      <c r="HRQ102" s="543"/>
      <c r="HRR102" s="543"/>
      <c r="HRS102" s="543"/>
      <c r="HRT102" s="543"/>
      <c r="HRU102" s="543"/>
      <c r="HRV102" s="543"/>
      <c r="HRW102" s="543"/>
      <c r="HRX102" s="543"/>
      <c r="HRY102" s="543"/>
      <c r="HRZ102" s="543"/>
      <c r="HSA102" s="543"/>
      <c r="HSB102" s="543"/>
      <c r="HSC102" s="543"/>
      <c r="HSD102" s="543"/>
      <c r="HSE102" s="543"/>
      <c r="HSF102" s="543"/>
      <c r="HSG102" s="543"/>
      <c r="HSH102" s="543"/>
      <c r="HSI102" s="543"/>
      <c r="HSJ102" s="543"/>
      <c r="HSK102" s="543"/>
      <c r="HSL102" s="543"/>
      <c r="HSM102" s="543"/>
      <c r="HSN102" s="543"/>
      <c r="HSO102" s="543"/>
      <c r="HSP102" s="543"/>
      <c r="HSQ102" s="543"/>
      <c r="HSR102" s="543"/>
      <c r="HSS102" s="543"/>
      <c r="HST102" s="543"/>
      <c r="HSU102" s="543"/>
      <c r="HSV102" s="543"/>
      <c r="HSW102" s="543"/>
      <c r="HSX102" s="543"/>
      <c r="HSY102" s="543"/>
      <c r="HSZ102" s="543"/>
      <c r="HTA102" s="543"/>
      <c r="HTB102" s="543"/>
      <c r="HTC102" s="543"/>
      <c r="HTD102" s="543"/>
      <c r="HTE102" s="543"/>
      <c r="HTF102" s="543"/>
      <c r="HTG102" s="543"/>
      <c r="HTH102" s="543"/>
      <c r="HTI102" s="543"/>
      <c r="HTJ102" s="543"/>
      <c r="HTK102" s="543"/>
      <c r="HTL102" s="543"/>
      <c r="HTM102" s="543"/>
      <c r="HTN102" s="543"/>
      <c r="HTO102" s="543"/>
      <c r="HTP102" s="543"/>
      <c r="HTQ102" s="543"/>
      <c r="HTR102" s="543"/>
      <c r="HTS102" s="543"/>
      <c r="HTT102" s="543"/>
      <c r="HTU102" s="543"/>
      <c r="HTV102" s="543"/>
      <c r="HTW102" s="543"/>
      <c r="HTX102" s="543"/>
      <c r="HTY102" s="543"/>
      <c r="HTZ102" s="543"/>
      <c r="HUA102" s="543"/>
      <c r="HUB102" s="543"/>
      <c r="HUC102" s="543"/>
      <c r="HUD102" s="543"/>
      <c r="HUE102" s="543"/>
      <c r="HUF102" s="543"/>
      <c r="HUG102" s="543"/>
      <c r="HUH102" s="543"/>
      <c r="HUI102" s="543"/>
      <c r="HUJ102" s="543"/>
      <c r="HUK102" s="543"/>
      <c r="HUL102" s="543"/>
      <c r="HUM102" s="543"/>
      <c r="HUN102" s="543"/>
      <c r="HUO102" s="543"/>
      <c r="HUP102" s="543"/>
      <c r="HUQ102" s="543"/>
      <c r="HUR102" s="543"/>
      <c r="HUS102" s="543"/>
      <c r="HUT102" s="543"/>
      <c r="HUU102" s="543"/>
      <c r="HUV102" s="543"/>
      <c r="HUW102" s="543"/>
      <c r="HUX102" s="543"/>
      <c r="HUY102" s="543"/>
      <c r="HUZ102" s="543"/>
      <c r="HVA102" s="543"/>
      <c r="HVB102" s="543"/>
      <c r="HVC102" s="543"/>
      <c r="HVD102" s="543"/>
      <c r="HVE102" s="543"/>
      <c r="HVF102" s="543"/>
      <c r="HVG102" s="543"/>
      <c r="HVH102" s="543"/>
      <c r="HVI102" s="543"/>
      <c r="HVJ102" s="543"/>
      <c r="HVK102" s="543"/>
      <c r="HVL102" s="543"/>
      <c r="HVM102" s="543"/>
      <c r="HVN102" s="543"/>
      <c r="HVO102" s="543"/>
      <c r="HVP102" s="543"/>
      <c r="HVQ102" s="543"/>
      <c r="HVR102" s="543"/>
      <c r="HVS102" s="543"/>
      <c r="HVT102" s="543"/>
      <c r="HVU102" s="543"/>
      <c r="HVV102" s="543"/>
      <c r="HVW102" s="543"/>
      <c r="HVX102" s="543"/>
      <c r="HVY102" s="543"/>
      <c r="HVZ102" s="543"/>
      <c r="HWA102" s="543"/>
      <c r="HWB102" s="543"/>
      <c r="HWC102" s="543"/>
      <c r="HWD102" s="543"/>
      <c r="HWE102" s="543"/>
      <c r="HWF102" s="543"/>
      <c r="HWG102" s="543"/>
      <c r="HWH102" s="543"/>
      <c r="HWI102" s="543"/>
      <c r="HWJ102" s="543"/>
      <c r="HWK102" s="543"/>
      <c r="HWL102" s="543"/>
      <c r="HWM102" s="543"/>
      <c r="HWN102" s="543"/>
      <c r="HWO102" s="543"/>
      <c r="HWP102" s="543"/>
      <c r="HWQ102" s="543"/>
      <c r="HWR102" s="543"/>
      <c r="HWS102" s="543"/>
      <c r="HWT102" s="543"/>
      <c r="HWU102" s="543"/>
      <c r="HWV102" s="543"/>
      <c r="HWW102" s="543"/>
      <c r="HWX102" s="543"/>
      <c r="HWY102" s="543"/>
      <c r="HWZ102" s="543"/>
      <c r="HXA102" s="543"/>
      <c r="HXB102" s="543"/>
      <c r="HXC102" s="543"/>
      <c r="HXD102" s="543"/>
      <c r="HXE102" s="543"/>
      <c r="HXF102" s="543"/>
      <c r="HXG102" s="543"/>
      <c r="HXH102" s="543"/>
      <c r="HXI102" s="543"/>
      <c r="HXJ102" s="543"/>
      <c r="HXK102" s="543"/>
      <c r="HXL102" s="543"/>
      <c r="HXM102" s="543"/>
      <c r="HXN102" s="543"/>
      <c r="HXO102" s="543"/>
      <c r="HXP102" s="543"/>
      <c r="HXQ102" s="543"/>
      <c r="HXR102" s="543"/>
      <c r="HXS102" s="543"/>
      <c r="HXT102" s="543"/>
      <c r="HXU102" s="543"/>
      <c r="HXV102" s="543"/>
      <c r="HXW102" s="543"/>
      <c r="HXX102" s="543"/>
      <c r="HXY102" s="543"/>
      <c r="HXZ102" s="543"/>
      <c r="HYA102" s="543"/>
      <c r="HYB102" s="543"/>
      <c r="HYC102" s="543"/>
      <c r="HYD102" s="543"/>
      <c r="HYE102" s="543"/>
      <c r="HYF102" s="543"/>
      <c r="HYG102" s="543"/>
      <c r="HYH102" s="543"/>
      <c r="HYI102" s="543"/>
      <c r="HYJ102" s="543"/>
      <c r="HYK102" s="543"/>
      <c r="HYL102" s="543"/>
      <c r="HYM102" s="543"/>
      <c r="HYN102" s="543"/>
      <c r="HYO102" s="543"/>
      <c r="HYP102" s="543"/>
      <c r="HYQ102" s="543"/>
      <c r="HYR102" s="543"/>
      <c r="HYS102" s="543"/>
      <c r="HYT102" s="543"/>
      <c r="HYU102" s="543"/>
      <c r="HYV102" s="543"/>
      <c r="HYW102" s="543"/>
      <c r="HYX102" s="543"/>
      <c r="HYY102" s="543"/>
      <c r="HYZ102" s="543"/>
      <c r="HZA102" s="543"/>
      <c r="HZB102" s="543"/>
      <c r="HZC102" s="543"/>
      <c r="HZD102" s="543"/>
      <c r="HZE102" s="543"/>
      <c r="HZF102" s="543"/>
      <c r="HZG102" s="543"/>
      <c r="HZH102" s="543"/>
      <c r="HZI102" s="543"/>
      <c r="HZJ102" s="543"/>
      <c r="HZK102" s="543"/>
      <c r="HZL102" s="543"/>
      <c r="HZM102" s="543"/>
      <c r="HZN102" s="543"/>
      <c r="HZO102" s="543"/>
      <c r="HZP102" s="543"/>
      <c r="HZQ102" s="543"/>
      <c r="HZR102" s="543"/>
      <c r="HZS102" s="543"/>
      <c r="HZT102" s="543"/>
      <c r="HZU102" s="543"/>
      <c r="HZV102" s="543"/>
      <c r="HZW102" s="543"/>
      <c r="HZX102" s="543"/>
      <c r="HZY102" s="543"/>
      <c r="HZZ102" s="543"/>
      <c r="IAA102" s="543"/>
      <c r="IAB102" s="543"/>
      <c r="IAC102" s="543"/>
      <c r="IAD102" s="543"/>
      <c r="IAE102" s="543"/>
      <c r="IAF102" s="543"/>
      <c r="IAG102" s="543"/>
      <c r="IAH102" s="543"/>
      <c r="IAI102" s="543"/>
      <c r="IAJ102" s="543"/>
      <c r="IAK102" s="543"/>
      <c r="IAL102" s="543"/>
      <c r="IAM102" s="543"/>
      <c r="IAN102" s="543"/>
      <c r="IAO102" s="543"/>
      <c r="IAP102" s="543"/>
      <c r="IAQ102" s="543"/>
      <c r="IAR102" s="543"/>
      <c r="IAS102" s="543"/>
      <c r="IAT102" s="543"/>
      <c r="IAU102" s="543"/>
      <c r="IAV102" s="543"/>
      <c r="IAW102" s="543"/>
      <c r="IAX102" s="543"/>
      <c r="IAY102" s="543"/>
      <c r="IAZ102" s="543"/>
      <c r="IBA102" s="543"/>
      <c r="IBB102" s="543"/>
      <c r="IBC102" s="543"/>
      <c r="IBD102" s="543"/>
      <c r="IBE102" s="543"/>
      <c r="IBF102" s="543"/>
      <c r="IBG102" s="543"/>
      <c r="IBH102" s="543"/>
      <c r="IBI102" s="543"/>
      <c r="IBJ102" s="543"/>
      <c r="IBK102" s="543"/>
      <c r="IBL102" s="543"/>
      <c r="IBM102" s="543"/>
      <c r="IBN102" s="543"/>
      <c r="IBO102" s="543"/>
      <c r="IBP102" s="543"/>
      <c r="IBQ102" s="543"/>
      <c r="IBR102" s="543"/>
      <c r="IBS102" s="543"/>
      <c r="IBT102" s="543"/>
      <c r="IBU102" s="543"/>
      <c r="IBV102" s="543"/>
      <c r="IBW102" s="543"/>
      <c r="IBX102" s="543"/>
      <c r="IBY102" s="543"/>
      <c r="IBZ102" s="543"/>
      <c r="ICA102" s="543"/>
      <c r="ICB102" s="543"/>
      <c r="ICC102" s="543"/>
      <c r="ICD102" s="543"/>
      <c r="ICE102" s="543"/>
      <c r="ICF102" s="543"/>
      <c r="ICG102" s="543"/>
      <c r="ICH102" s="543"/>
      <c r="ICI102" s="543"/>
      <c r="ICJ102" s="543"/>
      <c r="ICK102" s="543"/>
      <c r="ICL102" s="543"/>
      <c r="ICM102" s="543"/>
      <c r="ICN102" s="543"/>
      <c r="ICO102" s="543"/>
      <c r="ICP102" s="543"/>
      <c r="ICQ102" s="543"/>
      <c r="ICR102" s="543"/>
      <c r="ICS102" s="543"/>
      <c r="ICT102" s="543"/>
      <c r="ICU102" s="543"/>
      <c r="ICV102" s="543"/>
      <c r="ICW102" s="543"/>
      <c r="ICX102" s="543"/>
      <c r="ICY102" s="543"/>
      <c r="ICZ102" s="543"/>
      <c r="IDA102" s="543"/>
      <c r="IDB102" s="543"/>
      <c r="IDC102" s="543"/>
      <c r="IDD102" s="543"/>
      <c r="IDE102" s="543"/>
      <c r="IDF102" s="543"/>
      <c r="IDG102" s="543"/>
      <c r="IDH102" s="543"/>
      <c r="IDI102" s="543"/>
      <c r="IDJ102" s="543"/>
      <c r="IDK102" s="543"/>
      <c r="IDL102" s="543"/>
      <c r="IDM102" s="543"/>
      <c r="IDN102" s="543"/>
      <c r="IDO102" s="543"/>
      <c r="IDP102" s="543"/>
      <c r="IDQ102" s="543"/>
      <c r="IDR102" s="543"/>
      <c r="IDS102" s="543"/>
      <c r="IDT102" s="543"/>
      <c r="IDU102" s="543"/>
      <c r="IDV102" s="543"/>
      <c r="IDW102" s="543"/>
      <c r="IDX102" s="543"/>
      <c r="IDY102" s="543"/>
      <c r="IDZ102" s="543"/>
      <c r="IEA102" s="543"/>
      <c r="IEB102" s="543"/>
      <c r="IEC102" s="543"/>
      <c r="IED102" s="543"/>
      <c r="IEE102" s="543"/>
      <c r="IEF102" s="543"/>
      <c r="IEG102" s="543"/>
      <c r="IEH102" s="543"/>
      <c r="IEI102" s="543"/>
      <c r="IEJ102" s="543"/>
      <c r="IEK102" s="543"/>
      <c r="IEL102" s="543"/>
      <c r="IEM102" s="543"/>
      <c r="IEN102" s="543"/>
      <c r="IEO102" s="543"/>
      <c r="IEP102" s="543"/>
      <c r="IEQ102" s="543"/>
      <c r="IER102" s="543"/>
      <c r="IES102" s="543"/>
      <c r="IET102" s="543"/>
      <c r="IEU102" s="543"/>
      <c r="IEV102" s="543"/>
      <c r="IEW102" s="543"/>
      <c r="IEX102" s="543"/>
      <c r="IEY102" s="543"/>
      <c r="IEZ102" s="543"/>
      <c r="IFA102" s="543"/>
      <c r="IFB102" s="543"/>
      <c r="IFC102" s="543"/>
      <c r="IFD102" s="543"/>
      <c r="IFE102" s="543"/>
      <c r="IFF102" s="543"/>
      <c r="IFG102" s="543"/>
      <c r="IFH102" s="543"/>
      <c r="IFI102" s="543"/>
      <c r="IFJ102" s="543"/>
      <c r="IFK102" s="543"/>
      <c r="IFL102" s="543"/>
      <c r="IFM102" s="543"/>
      <c r="IFN102" s="543"/>
      <c r="IFO102" s="543"/>
      <c r="IFP102" s="543"/>
      <c r="IFQ102" s="543"/>
      <c r="IFR102" s="543"/>
      <c r="IFS102" s="543"/>
      <c r="IFT102" s="543"/>
      <c r="IFU102" s="543"/>
      <c r="IFV102" s="543"/>
      <c r="IFW102" s="543"/>
      <c r="IFX102" s="543"/>
      <c r="IFY102" s="543"/>
      <c r="IFZ102" s="543"/>
      <c r="IGA102" s="543"/>
      <c r="IGB102" s="543"/>
      <c r="IGC102" s="543"/>
      <c r="IGD102" s="543"/>
      <c r="IGE102" s="543"/>
      <c r="IGF102" s="543"/>
      <c r="IGG102" s="543"/>
      <c r="IGH102" s="543"/>
      <c r="IGI102" s="543"/>
      <c r="IGJ102" s="543"/>
      <c r="IGK102" s="543"/>
      <c r="IGL102" s="543"/>
      <c r="IGM102" s="543"/>
      <c r="IGN102" s="543"/>
      <c r="IGO102" s="543"/>
      <c r="IGP102" s="543"/>
      <c r="IGQ102" s="543"/>
      <c r="IGR102" s="543"/>
      <c r="IGS102" s="543"/>
      <c r="IGT102" s="543"/>
      <c r="IGU102" s="543"/>
      <c r="IGV102" s="543"/>
      <c r="IGW102" s="543"/>
      <c r="IGX102" s="543"/>
      <c r="IGY102" s="543"/>
      <c r="IGZ102" s="543"/>
      <c r="IHA102" s="543"/>
      <c r="IHB102" s="543"/>
      <c r="IHC102" s="543"/>
      <c r="IHD102" s="543"/>
      <c r="IHE102" s="543"/>
      <c r="IHF102" s="543"/>
      <c r="IHG102" s="543"/>
      <c r="IHH102" s="543"/>
      <c r="IHI102" s="543"/>
      <c r="IHJ102" s="543"/>
      <c r="IHK102" s="543"/>
      <c r="IHL102" s="543"/>
      <c r="IHM102" s="543"/>
      <c r="IHN102" s="543"/>
      <c r="IHO102" s="543"/>
      <c r="IHP102" s="543"/>
      <c r="IHQ102" s="543"/>
      <c r="IHR102" s="543"/>
      <c r="IHS102" s="543"/>
      <c r="IHT102" s="543"/>
      <c r="IHU102" s="543"/>
      <c r="IHV102" s="543"/>
      <c r="IHW102" s="543"/>
      <c r="IHX102" s="543"/>
      <c r="IHY102" s="543"/>
      <c r="IHZ102" s="543"/>
      <c r="IIA102" s="543"/>
      <c r="IIB102" s="543"/>
      <c r="IIC102" s="543"/>
      <c r="IID102" s="543"/>
      <c r="IIE102" s="543"/>
      <c r="IIF102" s="543"/>
      <c r="IIG102" s="543"/>
      <c r="IIH102" s="543"/>
      <c r="III102" s="543"/>
      <c r="IIJ102" s="543"/>
      <c r="IIK102" s="543"/>
      <c r="IIL102" s="543"/>
      <c r="IIM102" s="543"/>
      <c r="IIN102" s="543"/>
      <c r="IIO102" s="543"/>
      <c r="IIP102" s="543"/>
      <c r="IIQ102" s="543"/>
      <c r="IIR102" s="543"/>
      <c r="IIS102" s="543"/>
      <c r="IIT102" s="543"/>
      <c r="IIU102" s="543"/>
      <c r="IIV102" s="543"/>
      <c r="IIW102" s="543"/>
      <c r="IIX102" s="543"/>
      <c r="IIY102" s="543"/>
      <c r="IIZ102" s="543"/>
      <c r="IJA102" s="543"/>
      <c r="IJB102" s="543"/>
      <c r="IJC102" s="543"/>
      <c r="IJD102" s="543"/>
      <c r="IJE102" s="543"/>
      <c r="IJF102" s="543"/>
      <c r="IJG102" s="543"/>
      <c r="IJH102" s="543"/>
      <c r="IJI102" s="543"/>
      <c r="IJJ102" s="543"/>
      <c r="IJK102" s="543"/>
      <c r="IJL102" s="543"/>
      <c r="IJM102" s="543"/>
      <c r="IJN102" s="543"/>
      <c r="IJO102" s="543"/>
      <c r="IJP102" s="543"/>
      <c r="IJQ102" s="543"/>
      <c r="IJR102" s="543"/>
      <c r="IJS102" s="543"/>
      <c r="IJT102" s="543"/>
      <c r="IJU102" s="543"/>
      <c r="IJV102" s="543"/>
      <c r="IJW102" s="543"/>
      <c r="IJX102" s="543"/>
      <c r="IJY102" s="543"/>
      <c r="IJZ102" s="543"/>
      <c r="IKA102" s="543"/>
      <c r="IKB102" s="543"/>
      <c r="IKC102" s="543"/>
      <c r="IKD102" s="543"/>
      <c r="IKE102" s="543"/>
      <c r="IKF102" s="543"/>
      <c r="IKG102" s="543"/>
      <c r="IKH102" s="543"/>
      <c r="IKI102" s="543"/>
      <c r="IKJ102" s="543"/>
      <c r="IKK102" s="543"/>
      <c r="IKL102" s="543"/>
      <c r="IKM102" s="543"/>
      <c r="IKN102" s="543"/>
      <c r="IKO102" s="543"/>
      <c r="IKP102" s="543"/>
      <c r="IKQ102" s="543"/>
      <c r="IKR102" s="543"/>
      <c r="IKS102" s="543"/>
      <c r="IKT102" s="543"/>
      <c r="IKU102" s="543"/>
      <c r="IKV102" s="543"/>
      <c r="IKW102" s="543"/>
      <c r="IKX102" s="543"/>
      <c r="IKY102" s="543"/>
      <c r="IKZ102" s="543"/>
      <c r="ILA102" s="543"/>
      <c r="ILB102" s="543"/>
      <c r="ILC102" s="543"/>
      <c r="ILD102" s="543"/>
      <c r="ILE102" s="543"/>
      <c r="ILF102" s="543"/>
      <c r="ILG102" s="543"/>
      <c r="ILH102" s="543"/>
      <c r="ILI102" s="543"/>
      <c r="ILJ102" s="543"/>
      <c r="ILK102" s="543"/>
      <c r="ILL102" s="543"/>
      <c r="ILM102" s="543"/>
      <c r="ILN102" s="543"/>
      <c r="ILO102" s="543"/>
      <c r="ILP102" s="543"/>
      <c r="ILQ102" s="543"/>
      <c r="ILR102" s="543"/>
      <c r="ILS102" s="543"/>
      <c r="ILT102" s="543"/>
      <c r="ILU102" s="543"/>
      <c r="ILV102" s="543"/>
      <c r="ILW102" s="543"/>
      <c r="ILX102" s="543"/>
      <c r="ILY102" s="543"/>
      <c r="ILZ102" s="543"/>
      <c r="IMA102" s="543"/>
      <c r="IMB102" s="543"/>
      <c r="IMC102" s="543"/>
      <c r="IMD102" s="543"/>
      <c r="IME102" s="543"/>
      <c r="IMF102" s="543"/>
      <c r="IMG102" s="543"/>
      <c r="IMH102" s="543"/>
      <c r="IMI102" s="543"/>
      <c r="IMJ102" s="543"/>
      <c r="IMK102" s="543"/>
      <c r="IML102" s="543"/>
      <c r="IMM102" s="543"/>
      <c r="IMN102" s="543"/>
      <c r="IMO102" s="543"/>
      <c r="IMP102" s="543"/>
      <c r="IMQ102" s="543"/>
      <c r="IMR102" s="543"/>
      <c r="IMS102" s="543"/>
      <c r="IMT102" s="543"/>
      <c r="IMU102" s="543"/>
      <c r="IMV102" s="543"/>
      <c r="IMW102" s="543"/>
      <c r="IMX102" s="543"/>
      <c r="IMY102" s="543"/>
      <c r="IMZ102" s="543"/>
      <c r="INA102" s="543"/>
      <c r="INB102" s="543"/>
      <c r="INC102" s="543"/>
      <c r="IND102" s="543"/>
      <c r="INE102" s="543"/>
      <c r="INF102" s="543"/>
      <c r="ING102" s="543"/>
      <c r="INH102" s="543"/>
      <c r="INI102" s="543"/>
      <c r="INJ102" s="543"/>
      <c r="INK102" s="543"/>
      <c r="INL102" s="543"/>
      <c r="INM102" s="543"/>
      <c r="INN102" s="543"/>
      <c r="INO102" s="543"/>
      <c r="INP102" s="543"/>
      <c r="INQ102" s="543"/>
      <c r="INR102" s="543"/>
      <c r="INS102" s="543"/>
      <c r="INT102" s="543"/>
      <c r="INU102" s="543"/>
      <c r="INV102" s="543"/>
      <c r="INW102" s="543"/>
      <c r="INX102" s="543"/>
      <c r="INY102" s="543"/>
      <c r="INZ102" s="543"/>
      <c r="IOA102" s="543"/>
      <c r="IOB102" s="543"/>
      <c r="IOC102" s="543"/>
      <c r="IOD102" s="543"/>
      <c r="IOE102" s="543"/>
      <c r="IOF102" s="543"/>
      <c r="IOG102" s="543"/>
      <c r="IOH102" s="543"/>
      <c r="IOI102" s="543"/>
      <c r="IOJ102" s="543"/>
      <c r="IOK102" s="543"/>
      <c r="IOL102" s="543"/>
      <c r="IOM102" s="543"/>
      <c r="ION102" s="543"/>
      <c r="IOO102" s="543"/>
      <c r="IOP102" s="543"/>
      <c r="IOQ102" s="543"/>
      <c r="IOR102" s="543"/>
      <c r="IOS102" s="543"/>
      <c r="IOT102" s="543"/>
      <c r="IOU102" s="543"/>
      <c r="IOV102" s="543"/>
      <c r="IOW102" s="543"/>
      <c r="IOX102" s="543"/>
      <c r="IOY102" s="543"/>
      <c r="IOZ102" s="543"/>
      <c r="IPA102" s="543"/>
      <c r="IPB102" s="543"/>
      <c r="IPC102" s="543"/>
      <c r="IPD102" s="543"/>
      <c r="IPE102" s="543"/>
      <c r="IPF102" s="543"/>
      <c r="IPG102" s="543"/>
      <c r="IPH102" s="543"/>
      <c r="IPI102" s="543"/>
      <c r="IPJ102" s="543"/>
      <c r="IPK102" s="543"/>
      <c r="IPL102" s="543"/>
      <c r="IPM102" s="543"/>
      <c r="IPN102" s="543"/>
      <c r="IPO102" s="543"/>
      <c r="IPP102" s="543"/>
      <c r="IPQ102" s="543"/>
      <c r="IPR102" s="543"/>
      <c r="IPS102" s="543"/>
      <c r="IPT102" s="543"/>
      <c r="IPU102" s="543"/>
      <c r="IPV102" s="543"/>
      <c r="IPW102" s="543"/>
      <c r="IPX102" s="543"/>
      <c r="IPY102" s="543"/>
      <c r="IPZ102" s="543"/>
      <c r="IQA102" s="543"/>
      <c r="IQB102" s="543"/>
      <c r="IQC102" s="543"/>
      <c r="IQD102" s="543"/>
      <c r="IQE102" s="543"/>
      <c r="IQF102" s="543"/>
      <c r="IQG102" s="543"/>
      <c r="IQH102" s="543"/>
      <c r="IQI102" s="543"/>
      <c r="IQJ102" s="543"/>
      <c r="IQK102" s="543"/>
      <c r="IQL102" s="543"/>
      <c r="IQM102" s="543"/>
      <c r="IQN102" s="543"/>
      <c r="IQO102" s="543"/>
      <c r="IQP102" s="543"/>
      <c r="IQQ102" s="543"/>
      <c r="IQR102" s="543"/>
      <c r="IQS102" s="543"/>
      <c r="IQT102" s="543"/>
      <c r="IQU102" s="543"/>
      <c r="IQV102" s="543"/>
      <c r="IQW102" s="543"/>
      <c r="IQX102" s="543"/>
      <c r="IQY102" s="543"/>
      <c r="IQZ102" s="543"/>
      <c r="IRA102" s="543"/>
      <c r="IRB102" s="543"/>
      <c r="IRC102" s="543"/>
      <c r="IRD102" s="543"/>
      <c r="IRE102" s="543"/>
      <c r="IRF102" s="543"/>
      <c r="IRG102" s="543"/>
      <c r="IRH102" s="543"/>
      <c r="IRI102" s="543"/>
      <c r="IRJ102" s="543"/>
      <c r="IRK102" s="543"/>
      <c r="IRL102" s="543"/>
      <c r="IRM102" s="543"/>
      <c r="IRN102" s="543"/>
      <c r="IRO102" s="543"/>
      <c r="IRP102" s="543"/>
      <c r="IRQ102" s="543"/>
      <c r="IRR102" s="543"/>
      <c r="IRS102" s="543"/>
      <c r="IRT102" s="543"/>
      <c r="IRU102" s="543"/>
      <c r="IRV102" s="543"/>
      <c r="IRW102" s="543"/>
      <c r="IRX102" s="543"/>
      <c r="IRY102" s="543"/>
      <c r="IRZ102" s="543"/>
      <c r="ISA102" s="543"/>
      <c r="ISB102" s="543"/>
      <c r="ISC102" s="543"/>
      <c r="ISD102" s="543"/>
      <c r="ISE102" s="543"/>
      <c r="ISF102" s="543"/>
      <c r="ISG102" s="543"/>
      <c r="ISH102" s="543"/>
      <c r="ISI102" s="543"/>
      <c r="ISJ102" s="543"/>
      <c r="ISK102" s="543"/>
      <c r="ISL102" s="543"/>
      <c r="ISM102" s="543"/>
      <c r="ISN102" s="543"/>
      <c r="ISO102" s="543"/>
      <c r="ISP102" s="543"/>
      <c r="ISQ102" s="543"/>
      <c r="ISR102" s="543"/>
      <c r="ISS102" s="543"/>
      <c r="IST102" s="543"/>
      <c r="ISU102" s="543"/>
      <c r="ISV102" s="543"/>
      <c r="ISW102" s="543"/>
      <c r="ISX102" s="543"/>
      <c r="ISY102" s="543"/>
      <c r="ISZ102" s="543"/>
      <c r="ITA102" s="543"/>
      <c r="ITB102" s="543"/>
      <c r="ITC102" s="543"/>
      <c r="ITD102" s="543"/>
      <c r="ITE102" s="543"/>
      <c r="ITF102" s="543"/>
      <c r="ITG102" s="543"/>
      <c r="ITH102" s="543"/>
      <c r="ITI102" s="543"/>
      <c r="ITJ102" s="543"/>
      <c r="ITK102" s="543"/>
      <c r="ITL102" s="543"/>
      <c r="ITM102" s="543"/>
      <c r="ITN102" s="543"/>
      <c r="ITO102" s="543"/>
      <c r="ITP102" s="543"/>
      <c r="ITQ102" s="543"/>
      <c r="ITR102" s="543"/>
      <c r="ITS102" s="543"/>
      <c r="ITT102" s="543"/>
      <c r="ITU102" s="543"/>
      <c r="ITV102" s="543"/>
      <c r="ITW102" s="543"/>
      <c r="ITX102" s="543"/>
      <c r="ITY102" s="543"/>
      <c r="ITZ102" s="543"/>
      <c r="IUA102" s="543"/>
      <c r="IUB102" s="543"/>
      <c r="IUC102" s="543"/>
      <c r="IUD102" s="543"/>
      <c r="IUE102" s="543"/>
      <c r="IUF102" s="543"/>
      <c r="IUG102" s="543"/>
      <c r="IUH102" s="543"/>
      <c r="IUI102" s="543"/>
      <c r="IUJ102" s="543"/>
      <c r="IUK102" s="543"/>
      <c r="IUL102" s="543"/>
      <c r="IUM102" s="543"/>
      <c r="IUN102" s="543"/>
      <c r="IUO102" s="543"/>
      <c r="IUP102" s="543"/>
      <c r="IUQ102" s="543"/>
      <c r="IUR102" s="543"/>
      <c r="IUS102" s="543"/>
      <c r="IUT102" s="543"/>
      <c r="IUU102" s="543"/>
      <c r="IUV102" s="543"/>
      <c r="IUW102" s="543"/>
      <c r="IUX102" s="543"/>
      <c r="IUY102" s="543"/>
      <c r="IUZ102" s="543"/>
      <c r="IVA102" s="543"/>
      <c r="IVB102" s="543"/>
      <c r="IVC102" s="543"/>
      <c r="IVD102" s="543"/>
      <c r="IVE102" s="543"/>
      <c r="IVF102" s="543"/>
      <c r="IVG102" s="543"/>
      <c r="IVH102" s="543"/>
      <c r="IVI102" s="543"/>
      <c r="IVJ102" s="543"/>
      <c r="IVK102" s="543"/>
      <c r="IVL102" s="543"/>
      <c r="IVM102" s="543"/>
      <c r="IVN102" s="543"/>
      <c r="IVO102" s="543"/>
      <c r="IVP102" s="543"/>
      <c r="IVQ102" s="543"/>
      <c r="IVR102" s="543"/>
      <c r="IVS102" s="543"/>
      <c r="IVT102" s="543"/>
      <c r="IVU102" s="543"/>
      <c r="IVV102" s="543"/>
      <c r="IVW102" s="543"/>
      <c r="IVX102" s="543"/>
      <c r="IVY102" s="543"/>
      <c r="IVZ102" s="543"/>
      <c r="IWA102" s="543"/>
      <c r="IWB102" s="543"/>
      <c r="IWC102" s="543"/>
      <c r="IWD102" s="543"/>
      <c r="IWE102" s="543"/>
      <c r="IWF102" s="543"/>
      <c r="IWG102" s="543"/>
      <c r="IWH102" s="543"/>
      <c r="IWI102" s="543"/>
      <c r="IWJ102" s="543"/>
      <c r="IWK102" s="543"/>
      <c r="IWL102" s="543"/>
      <c r="IWM102" s="543"/>
      <c r="IWN102" s="543"/>
      <c r="IWO102" s="543"/>
      <c r="IWP102" s="543"/>
      <c r="IWQ102" s="543"/>
      <c r="IWR102" s="543"/>
      <c r="IWS102" s="543"/>
      <c r="IWT102" s="543"/>
      <c r="IWU102" s="543"/>
      <c r="IWV102" s="543"/>
      <c r="IWW102" s="543"/>
      <c r="IWX102" s="543"/>
      <c r="IWY102" s="543"/>
      <c r="IWZ102" s="543"/>
      <c r="IXA102" s="543"/>
      <c r="IXB102" s="543"/>
      <c r="IXC102" s="543"/>
      <c r="IXD102" s="543"/>
      <c r="IXE102" s="543"/>
      <c r="IXF102" s="543"/>
      <c r="IXG102" s="543"/>
      <c r="IXH102" s="543"/>
      <c r="IXI102" s="543"/>
      <c r="IXJ102" s="543"/>
      <c r="IXK102" s="543"/>
      <c r="IXL102" s="543"/>
      <c r="IXM102" s="543"/>
      <c r="IXN102" s="543"/>
      <c r="IXO102" s="543"/>
      <c r="IXP102" s="543"/>
      <c r="IXQ102" s="543"/>
      <c r="IXR102" s="543"/>
      <c r="IXS102" s="543"/>
      <c r="IXT102" s="543"/>
      <c r="IXU102" s="543"/>
      <c r="IXV102" s="543"/>
      <c r="IXW102" s="543"/>
      <c r="IXX102" s="543"/>
      <c r="IXY102" s="543"/>
      <c r="IXZ102" s="543"/>
      <c r="IYA102" s="543"/>
      <c r="IYB102" s="543"/>
      <c r="IYC102" s="543"/>
      <c r="IYD102" s="543"/>
      <c r="IYE102" s="543"/>
      <c r="IYF102" s="543"/>
      <c r="IYG102" s="543"/>
      <c r="IYH102" s="543"/>
      <c r="IYI102" s="543"/>
      <c r="IYJ102" s="543"/>
      <c r="IYK102" s="543"/>
      <c r="IYL102" s="543"/>
      <c r="IYM102" s="543"/>
      <c r="IYN102" s="543"/>
      <c r="IYO102" s="543"/>
      <c r="IYP102" s="543"/>
      <c r="IYQ102" s="543"/>
      <c r="IYR102" s="543"/>
      <c r="IYS102" s="543"/>
      <c r="IYT102" s="543"/>
      <c r="IYU102" s="543"/>
      <c r="IYV102" s="543"/>
      <c r="IYW102" s="543"/>
      <c r="IYX102" s="543"/>
      <c r="IYY102" s="543"/>
      <c r="IYZ102" s="543"/>
      <c r="IZA102" s="543"/>
      <c r="IZB102" s="543"/>
      <c r="IZC102" s="543"/>
      <c r="IZD102" s="543"/>
      <c r="IZE102" s="543"/>
      <c r="IZF102" s="543"/>
      <c r="IZG102" s="543"/>
      <c r="IZH102" s="543"/>
      <c r="IZI102" s="543"/>
      <c r="IZJ102" s="543"/>
      <c r="IZK102" s="543"/>
      <c r="IZL102" s="543"/>
      <c r="IZM102" s="543"/>
      <c r="IZN102" s="543"/>
      <c r="IZO102" s="543"/>
      <c r="IZP102" s="543"/>
      <c r="IZQ102" s="543"/>
      <c r="IZR102" s="543"/>
      <c r="IZS102" s="543"/>
      <c r="IZT102" s="543"/>
      <c r="IZU102" s="543"/>
      <c r="IZV102" s="543"/>
      <c r="IZW102" s="543"/>
      <c r="IZX102" s="543"/>
      <c r="IZY102" s="543"/>
      <c r="IZZ102" s="543"/>
      <c r="JAA102" s="543"/>
      <c r="JAB102" s="543"/>
      <c r="JAC102" s="543"/>
      <c r="JAD102" s="543"/>
      <c r="JAE102" s="543"/>
      <c r="JAF102" s="543"/>
      <c r="JAG102" s="543"/>
      <c r="JAH102" s="543"/>
      <c r="JAI102" s="543"/>
      <c r="JAJ102" s="543"/>
      <c r="JAK102" s="543"/>
      <c r="JAL102" s="543"/>
      <c r="JAM102" s="543"/>
      <c r="JAN102" s="543"/>
      <c r="JAO102" s="543"/>
      <c r="JAP102" s="543"/>
      <c r="JAQ102" s="543"/>
      <c r="JAR102" s="543"/>
      <c r="JAS102" s="543"/>
      <c r="JAT102" s="543"/>
      <c r="JAU102" s="543"/>
      <c r="JAV102" s="543"/>
      <c r="JAW102" s="543"/>
      <c r="JAX102" s="543"/>
      <c r="JAY102" s="543"/>
      <c r="JAZ102" s="543"/>
      <c r="JBA102" s="543"/>
      <c r="JBB102" s="543"/>
      <c r="JBC102" s="543"/>
      <c r="JBD102" s="543"/>
      <c r="JBE102" s="543"/>
      <c r="JBF102" s="543"/>
      <c r="JBG102" s="543"/>
      <c r="JBH102" s="543"/>
      <c r="JBI102" s="543"/>
      <c r="JBJ102" s="543"/>
      <c r="JBK102" s="543"/>
      <c r="JBL102" s="543"/>
      <c r="JBM102" s="543"/>
      <c r="JBN102" s="543"/>
      <c r="JBO102" s="543"/>
      <c r="JBP102" s="543"/>
      <c r="JBQ102" s="543"/>
      <c r="JBR102" s="543"/>
      <c r="JBS102" s="543"/>
      <c r="JBT102" s="543"/>
      <c r="JBU102" s="543"/>
      <c r="JBV102" s="543"/>
      <c r="JBW102" s="543"/>
      <c r="JBX102" s="543"/>
      <c r="JBY102" s="543"/>
      <c r="JBZ102" s="543"/>
      <c r="JCA102" s="543"/>
      <c r="JCB102" s="543"/>
      <c r="JCC102" s="543"/>
      <c r="JCD102" s="543"/>
      <c r="JCE102" s="543"/>
      <c r="JCF102" s="543"/>
      <c r="JCG102" s="543"/>
      <c r="JCH102" s="543"/>
      <c r="JCI102" s="543"/>
      <c r="JCJ102" s="543"/>
      <c r="JCK102" s="543"/>
      <c r="JCL102" s="543"/>
      <c r="JCM102" s="543"/>
      <c r="JCN102" s="543"/>
      <c r="JCO102" s="543"/>
      <c r="JCP102" s="543"/>
      <c r="JCQ102" s="543"/>
      <c r="JCR102" s="543"/>
      <c r="JCS102" s="543"/>
      <c r="JCT102" s="543"/>
      <c r="JCU102" s="543"/>
      <c r="JCV102" s="543"/>
      <c r="JCW102" s="543"/>
      <c r="JCX102" s="543"/>
      <c r="JCY102" s="543"/>
      <c r="JCZ102" s="543"/>
      <c r="JDA102" s="543"/>
      <c r="JDB102" s="543"/>
      <c r="JDC102" s="543"/>
      <c r="JDD102" s="543"/>
      <c r="JDE102" s="543"/>
      <c r="JDF102" s="543"/>
      <c r="JDG102" s="543"/>
      <c r="JDH102" s="543"/>
      <c r="JDI102" s="543"/>
      <c r="JDJ102" s="543"/>
      <c r="JDK102" s="543"/>
      <c r="JDL102" s="543"/>
      <c r="JDM102" s="543"/>
      <c r="JDN102" s="543"/>
      <c r="JDO102" s="543"/>
      <c r="JDP102" s="543"/>
      <c r="JDQ102" s="543"/>
      <c r="JDR102" s="543"/>
      <c r="JDS102" s="543"/>
      <c r="JDT102" s="543"/>
      <c r="JDU102" s="543"/>
      <c r="JDV102" s="543"/>
      <c r="JDW102" s="543"/>
      <c r="JDX102" s="543"/>
      <c r="JDY102" s="543"/>
      <c r="JDZ102" s="543"/>
      <c r="JEA102" s="543"/>
      <c r="JEB102" s="543"/>
      <c r="JEC102" s="543"/>
      <c r="JED102" s="543"/>
      <c r="JEE102" s="543"/>
      <c r="JEF102" s="543"/>
      <c r="JEG102" s="543"/>
      <c r="JEH102" s="543"/>
      <c r="JEI102" s="543"/>
      <c r="JEJ102" s="543"/>
      <c r="JEK102" s="543"/>
      <c r="JEL102" s="543"/>
      <c r="JEM102" s="543"/>
      <c r="JEN102" s="543"/>
      <c r="JEO102" s="543"/>
      <c r="JEP102" s="543"/>
      <c r="JEQ102" s="543"/>
      <c r="JER102" s="543"/>
      <c r="JES102" s="543"/>
      <c r="JET102" s="543"/>
      <c r="JEU102" s="543"/>
      <c r="JEV102" s="543"/>
      <c r="JEW102" s="543"/>
      <c r="JEX102" s="543"/>
      <c r="JEY102" s="543"/>
      <c r="JEZ102" s="543"/>
      <c r="JFA102" s="543"/>
      <c r="JFB102" s="543"/>
      <c r="JFC102" s="543"/>
      <c r="JFD102" s="543"/>
      <c r="JFE102" s="543"/>
      <c r="JFF102" s="543"/>
      <c r="JFG102" s="543"/>
      <c r="JFH102" s="543"/>
      <c r="JFI102" s="543"/>
      <c r="JFJ102" s="543"/>
      <c r="JFK102" s="543"/>
      <c r="JFL102" s="543"/>
      <c r="JFM102" s="543"/>
      <c r="JFN102" s="543"/>
      <c r="JFO102" s="543"/>
      <c r="JFP102" s="543"/>
      <c r="JFQ102" s="543"/>
      <c r="JFR102" s="543"/>
      <c r="JFS102" s="543"/>
      <c r="JFT102" s="543"/>
      <c r="JFU102" s="543"/>
      <c r="JFV102" s="543"/>
      <c r="JFW102" s="543"/>
      <c r="JFX102" s="543"/>
      <c r="JFY102" s="543"/>
      <c r="JFZ102" s="543"/>
      <c r="JGA102" s="543"/>
      <c r="JGB102" s="543"/>
      <c r="JGC102" s="543"/>
      <c r="JGD102" s="543"/>
      <c r="JGE102" s="543"/>
      <c r="JGF102" s="543"/>
      <c r="JGG102" s="543"/>
      <c r="JGH102" s="543"/>
      <c r="JGI102" s="543"/>
      <c r="JGJ102" s="543"/>
      <c r="JGK102" s="543"/>
      <c r="JGL102" s="543"/>
      <c r="JGM102" s="543"/>
      <c r="JGN102" s="543"/>
      <c r="JGO102" s="543"/>
      <c r="JGP102" s="543"/>
      <c r="JGQ102" s="543"/>
      <c r="JGR102" s="543"/>
      <c r="JGS102" s="543"/>
      <c r="JGT102" s="543"/>
      <c r="JGU102" s="543"/>
      <c r="JGV102" s="543"/>
      <c r="JGW102" s="543"/>
      <c r="JGX102" s="543"/>
      <c r="JGY102" s="543"/>
      <c r="JGZ102" s="543"/>
      <c r="JHA102" s="543"/>
      <c r="JHB102" s="543"/>
      <c r="JHC102" s="543"/>
      <c r="JHD102" s="543"/>
      <c r="JHE102" s="543"/>
      <c r="JHF102" s="543"/>
      <c r="JHG102" s="543"/>
      <c r="JHH102" s="543"/>
      <c r="JHI102" s="543"/>
      <c r="JHJ102" s="543"/>
      <c r="JHK102" s="543"/>
      <c r="JHL102" s="543"/>
      <c r="JHM102" s="543"/>
      <c r="JHN102" s="543"/>
      <c r="JHO102" s="543"/>
      <c r="JHP102" s="543"/>
      <c r="JHQ102" s="543"/>
      <c r="JHR102" s="543"/>
      <c r="JHS102" s="543"/>
      <c r="JHT102" s="543"/>
      <c r="JHU102" s="543"/>
      <c r="JHV102" s="543"/>
      <c r="JHW102" s="543"/>
      <c r="JHX102" s="543"/>
      <c r="JHY102" s="543"/>
      <c r="JHZ102" s="543"/>
      <c r="JIA102" s="543"/>
      <c r="JIB102" s="543"/>
      <c r="JIC102" s="543"/>
      <c r="JID102" s="543"/>
      <c r="JIE102" s="543"/>
      <c r="JIF102" s="543"/>
      <c r="JIG102" s="543"/>
      <c r="JIH102" s="543"/>
      <c r="JII102" s="543"/>
      <c r="JIJ102" s="543"/>
      <c r="JIK102" s="543"/>
      <c r="JIL102" s="543"/>
      <c r="JIM102" s="543"/>
      <c r="JIN102" s="543"/>
      <c r="JIO102" s="543"/>
      <c r="JIP102" s="543"/>
      <c r="JIQ102" s="543"/>
      <c r="JIR102" s="543"/>
      <c r="JIS102" s="543"/>
      <c r="JIT102" s="543"/>
      <c r="JIU102" s="543"/>
      <c r="JIV102" s="543"/>
      <c r="JIW102" s="543"/>
      <c r="JIX102" s="543"/>
      <c r="JIY102" s="543"/>
      <c r="JIZ102" s="543"/>
      <c r="JJA102" s="543"/>
      <c r="JJB102" s="543"/>
      <c r="JJC102" s="543"/>
      <c r="JJD102" s="543"/>
      <c r="JJE102" s="543"/>
      <c r="JJF102" s="543"/>
      <c r="JJG102" s="543"/>
      <c r="JJH102" s="543"/>
      <c r="JJI102" s="543"/>
      <c r="JJJ102" s="543"/>
      <c r="JJK102" s="543"/>
      <c r="JJL102" s="543"/>
      <c r="JJM102" s="543"/>
      <c r="JJN102" s="543"/>
      <c r="JJO102" s="543"/>
      <c r="JJP102" s="543"/>
      <c r="JJQ102" s="543"/>
      <c r="JJR102" s="543"/>
      <c r="JJS102" s="543"/>
      <c r="JJT102" s="543"/>
      <c r="JJU102" s="543"/>
      <c r="JJV102" s="543"/>
      <c r="JJW102" s="543"/>
      <c r="JJX102" s="543"/>
      <c r="JJY102" s="543"/>
      <c r="JJZ102" s="543"/>
      <c r="JKA102" s="543"/>
      <c r="JKB102" s="543"/>
      <c r="JKC102" s="543"/>
      <c r="JKD102" s="543"/>
      <c r="JKE102" s="543"/>
      <c r="JKF102" s="543"/>
      <c r="JKG102" s="543"/>
      <c r="JKH102" s="543"/>
      <c r="JKI102" s="543"/>
      <c r="JKJ102" s="543"/>
      <c r="JKK102" s="543"/>
      <c r="JKL102" s="543"/>
      <c r="JKM102" s="543"/>
      <c r="JKN102" s="543"/>
      <c r="JKO102" s="543"/>
      <c r="JKP102" s="543"/>
      <c r="JKQ102" s="543"/>
      <c r="JKR102" s="543"/>
      <c r="JKS102" s="543"/>
      <c r="JKT102" s="543"/>
      <c r="JKU102" s="543"/>
      <c r="JKV102" s="543"/>
      <c r="JKW102" s="543"/>
      <c r="JKX102" s="543"/>
      <c r="JKY102" s="543"/>
      <c r="JKZ102" s="543"/>
      <c r="JLA102" s="543"/>
      <c r="JLB102" s="543"/>
      <c r="JLC102" s="543"/>
      <c r="JLD102" s="543"/>
      <c r="JLE102" s="543"/>
      <c r="JLF102" s="543"/>
      <c r="JLG102" s="543"/>
      <c r="JLH102" s="543"/>
      <c r="JLI102" s="543"/>
      <c r="JLJ102" s="543"/>
      <c r="JLK102" s="543"/>
      <c r="JLL102" s="543"/>
      <c r="JLM102" s="543"/>
      <c r="JLN102" s="543"/>
      <c r="JLO102" s="543"/>
      <c r="JLP102" s="543"/>
      <c r="JLQ102" s="543"/>
      <c r="JLR102" s="543"/>
      <c r="JLS102" s="543"/>
      <c r="JLT102" s="543"/>
      <c r="JLU102" s="543"/>
      <c r="JLV102" s="543"/>
      <c r="JLW102" s="543"/>
      <c r="JLX102" s="543"/>
      <c r="JLY102" s="543"/>
      <c r="JLZ102" s="543"/>
      <c r="JMA102" s="543"/>
      <c r="JMB102" s="543"/>
      <c r="JMC102" s="543"/>
      <c r="JMD102" s="543"/>
      <c r="JME102" s="543"/>
      <c r="JMF102" s="543"/>
      <c r="JMG102" s="543"/>
      <c r="JMH102" s="543"/>
      <c r="JMI102" s="543"/>
      <c r="JMJ102" s="543"/>
      <c r="JMK102" s="543"/>
      <c r="JML102" s="543"/>
      <c r="JMM102" s="543"/>
      <c r="JMN102" s="543"/>
      <c r="JMO102" s="543"/>
      <c r="JMP102" s="543"/>
      <c r="JMQ102" s="543"/>
      <c r="JMR102" s="543"/>
      <c r="JMS102" s="543"/>
      <c r="JMT102" s="543"/>
      <c r="JMU102" s="543"/>
      <c r="JMV102" s="543"/>
      <c r="JMW102" s="543"/>
      <c r="JMX102" s="543"/>
      <c r="JMY102" s="543"/>
      <c r="JMZ102" s="543"/>
      <c r="JNA102" s="543"/>
      <c r="JNB102" s="543"/>
      <c r="JNC102" s="543"/>
      <c r="JND102" s="543"/>
      <c r="JNE102" s="543"/>
      <c r="JNF102" s="543"/>
      <c r="JNG102" s="543"/>
      <c r="JNH102" s="543"/>
      <c r="JNI102" s="543"/>
      <c r="JNJ102" s="543"/>
      <c r="JNK102" s="543"/>
      <c r="JNL102" s="543"/>
      <c r="JNM102" s="543"/>
      <c r="JNN102" s="543"/>
      <c r="JNO102" s="543"/>
      <c r="JNP102" s="543"/>
      <c r="JNQ102" s="543"/>
      <c r="JNR102" s="543"/>
      <c r="JNS102" s="543"/>
      <c r="JNT102" s="543"/>
      <c r="JNU102" s="543"/>
      <c r="JNV102" s="543"/>
      <c r="JNW102" s="543"/>
      <c r="JNX102" s="543"/>
      <c r="JNY102" s="543"/>
      <c r="JNZ102" s="543"/>
      <c r="JOA102" s="543"/>
      <c r="JOB102" s="543"/>
      <c r="JOC102" s="543"/>
      <c r="JOD102" s="543"/>
      <c r="JOE102" s="543"/>
      <c r="JOF102" s="543"/>
      <c r="JOG102" s="543"/>
      <c r="JOH102" s="543"/>
      <c r="JOI102" s="543"/>
      <c r="JOJ102" s="543"/>
      <c r="JOK102" s="543"/>
      <c r="JOL102" s="543"/>
      <c r="JOM102" s="543"/>
      <c r="JON102" s="543"/>
      <c r="JOO102" s="543"/>
      <c r="JOP102" s="543"/>
      <c r="JOQ102" s="543"/>
      <c r="JOR102" s="543"/>
      <c r="JOS102" s="543"/>
      <c r="JOT102" s="543"/>
      <c r="JOU102" s="543"/>
      <c r="JOV102" s="543"/>
      <c r="JOW102" s="543"/>
      <c r="JOX102" s="543"/>
      <c r="JOY102" s="543"/>
      <c r="JOZ102" s="543"/>
      <c r="JPA102" s="543"/>
      <c r="JPB102" s="543"/>
      <c r="JPC102" s="543"/>
      <c r="JPD102" s="543"/>
      <c r="JPE102" s="543"/>
      <c r="JPF102" s="543"/>
      <c r="JPG102" s="543"/>
      <c r="JPH102" s="543"/>
      <c r="JPI102" s="543"/>
      <c r="JPJ102" s="543"/>
      <c r="JPK102" s="543"/>
      <c r="JPL102" s="543"/>
      <c r="JPM102" s="543"/>
      <c r="JPN102" s="543"/>
      <c r="JPO102" s="543"/>
      <c r="JPP102" s="543"/>
      <c r="JPQ102" s="543"/>
      <c r="JPR102" s="543"/>
      <c r="JPS102" s="543"/>
      <c r="JPT102" s="543"/>
      <c r="JPU102" s="543"/>
      <c r="JPV102" s="543"/>
      <c r="JPW102" s="543"/>
      <c r="JPX102" s="543"/>
      <c r="JPY102" s="543"/>
      <c r="JPZ102" s="543"/>
      <c r="JQA102" s="543"/>
      <c r="JQB102" s="543"/>
      <c r="JQC102" s="543"/>
      <c r="JQD102" s="543"/>
      <c r="JQE102" s="543"/>
      <c r="JQF102" s="543"/>
      <c r="JQG102" s="543"/>
      <c r="JQH102" s="543"/>
      <c r="JQI102" s="543"/>
      <c r="JQJ102" s="543"/>
      <c r="JQK102" s="543"/>
      <c r="JQL102" s="543"/>
      <c r="JQM102" s="543"/>
      <c r="JQN102" s="543"/>
      <c r="JQO102" s="543"/>
      <c r="JQP102" s="543"/>
      <c r="JQQ102" s="543"/>
      <c r="JQR102" s="543"/>
      <c r="JQS102" s="543"/>
      <c r="JQT102" s="543"/>
      <c r="JQU102" s="543"/>
      <c r="JQV102" s="543"/>
      <c r="JQW102" s="543"/>
      <c r="JQX102" s="543"/>
      <c r="JQY102" s="543"/>
      <c r="JQZ102" s="543"/>
      <c r="JRA102" s="543"/>
      <c r="JRB102" s="543"/>
      <c r="JRC102" s="543"/>
      <c r="JRD102" s="543"/>
      <c r="JRE102" s="543"/>
      <c r="JRF102" s="543"/>
      <c r="JRG102" s="543"/>
      <c r="JRH102" s="543"/>
      <c r="JRI102" s="543"/>
      <c r="JRJ102" s="543"/>
      <c r="JRK102" s="543"/>
      <c r="JRL102" s="543"/>
      <c r="JRM102" s="543"/>
      <c r="JRN102" s="543"/>
      <c r="JRO102" s="543"/>
      <c r="JRP102" s="543"/>
      <c r="JRQ102" s="543"/>
      <c r="JRR102" s="543"/>
      <c r="JRS102" s="543"/>
      <c r="JRT102" s="543"/>
      <c r="JRU102" s="543"/>
      <c r="JRV102" s="543"/>
      <c r="JRW102" s="543"/>
      <c r="JRX102" s="543"/>
      <c r="JRY102" s="543"/>
      <c r="JRZ102" s="543"/>
      <c r="JSA102" s="543"/>
      <c r="JSB102" s="543"/>
      <c r="JSC102" s="543"/>
      <c r="JSD102" s="543"/>
      <c r="JSE102" s="543"/>
      <c r="JSF102" s="543"/>
      <c r="JSG102" s="543"/>
      <c r="JSH102" s="543"/>
      <c r="JSI102" s="543"/>
      <c r="JSJ102" s="543"/>
      <c r="JSK102" s="543"/>
      <c r="JSL102" s="543"/>
      <c r="JSM102" s="543"/>
      <c r="JSN102" s="543"/>
      <c r="JSO102" s="543"/>
      <c r="JSP102" s="543"/>
      <c r="JSQ102" s="543"/>
      <c r="JSR102" s="543"/>
      <c r="JSS102" s="543"/>
      <c r="JST102" s="543"/>
      <c r="JSU102" s="543"/>
      <c r="JSV102" s="543"/>
      <c r="JSW102" s="543"/>
      <c r="JSX102" s="543"/>
      <c r="JSY102" s="543"/>
      <c r="JSZ102" s="543"/>
      <c r="JTA102" s="543"/>
      <c r="JTB102" s="543"/>
      <c r="JTC102" s="543"/>
      <c r="JTD102" s="543"/>
      <c r="JTE102" s="543"/>
      <c r="JTF102" s="543"/>
      <c r="JTG102" s="543"/>
      <c r="JTH102" s="543"/>
      <c r="JTI102" s="543"/>
      <c r="JTJ102" s="543"/>
      <c r="JTK102" s="543"/>
      <c r="JTL102" s="543"/>
      <c r="JTM102" s="543"/>
      <c r="JTN102" s="543"/>
      <c r="JTO102" s="543"/>
      <c r="JTP102" s="543"/>
      <c r="JTQ102" s="543"/>
      <c r="JTR102" s="543"/>
      <c r="JTS102" s="543"/>
      <c r="JTT102" s="543"/>
      <c r="JTU102" s="543"/>
      <c r="JTV102" s="543"/>
      <c r="JTW102" s="543"/>
      <c r="JTX102" s="543"/>
      <c r="JTY102" s="543"/>
      <c r="JTZ102" s="543"/>
      <c r="JUA102" s="543"/>
      <c r="JUB102" s="543"/>
      <c r="JUC102" s="543"/>
      <c r="JUD102" s="543"/>
      <c r="JUE102" s="543"/>
      <c r="JUF102" s="543"/>
      <c r="JUG102" s="543"/>
      <c r="JUH102" s="543"/>
      <c r="JUI102" s="543"/>
      <c r="JUJ102" s="543"/>
      <c r="JUK102" s="543"/>
      <c r="JUL102" s="543"/>
      <c r="JUM102" s="543"/>
      <c r="JUN102" s="543"/>
      <c r="JUO102" s="543"/>
      <c r="JUP102" s="543"/>
      <c r="JUQ102" s="543"/>
      <c r="JUR102" s="543"/>
      <c r="JUS102" s="543"/>
      <c r="JUT102" s="543"/>
      <c r="JUU102" s="543"/>
      <c r="JUV102" s="543"/>
      <c r="JUW102" s="543"/>
      <c r="JUX102" s="543"/>
      <c r="JUY102" s="543"/>
      <c r="JUZ102" s="543"/>
      <c r="JVA102" s="543"/>
      <c r="JVB102" s="543"/>
      <c r="JVC102" s="543"/>
      <c r="JVD102" s="543"/>
      <c r="JVE102" s="543"/>
      <c r="JVF102" s="543"/>
      <c r="JVG102" s="543"/>
      <c r="JVH102" s="543"/>
      <c r="JVI102" s="543"/>
      <c r="JVJ102" s="543"/>
      <c r="JVK102" s="543"/>
      <c r="JVL102" s="543"/>
      <c r="JVM102" s="543"/>
      <c r="JVN102" s="543"/>
      <c r="JVO102" s="543"/>
      <c r="JVP102" s="543"/>
      <c r="JVQ102" s="543"/>
      <c r="JVR102" s="543"/>
      <c r="JVS102" s="543"/>
      <c r="JVT102" s="543"/>
      <c r="JVU102" s="543"/>
      <c r="JVV102" s="543"/>
      <c r="JVW102" s="543"/>
      <c r="JVX102" s="543"/>
      <c r="JVY102" s="543"/>
      <c r="JVZ102" s="543"/>
      <c r="JWA102" s="543"/>
      <c r="JWB102" s="543"/>
      <c r="JWC102" s="543"/>
      <c r="JWD102" s="543"/>
      <c r="JWE102" s="543"/>
      <c r="JWF102" s="543"/>
      <c r="JWG102" s="543"/>
      <c r="JWH102" s="543"/>
      <c r="JWI102" s="543"/>
      <c r="JWJ102" s="543"/>
      <c r="JWK102" s="543"/>
      <c r="JWL102" s="543"/>
      <c r="JWM102" s="543"/>
      <c r="JWN102" s="543"/>
      <c r="JWO102" s="543"/>
      <c r="JWP102" s="543"/>
      <c r="JWQ102" s="543"/>
      <c r="JWR102" s="543"/>
      <c r="JWS102" s="543"/>
      <c r="JWT102" s="543"/>
      <c r="JWU102" s="543"/>
      <c r="JWV102" s="543"/>
      <c r="JWW102" s="543"/>
      <c r="JWX102" s="543"/>
      <c r="JWY102" s="543"/>
      <c r="JWZ102" s="543"/>
      <c r="JXA102" s="543"/>
      <c r="JXB102" s="543"/>
      <c r="JXC102" s="543"/>
      <c r="JXD102" s="543"/>
      <c r="JXE102" s="543"/>
      <c r="JXF102" s="543"/>
      <c r="JXG102" s="543"/>
      <c r="JXH102" s="543"/>
      <c r="JXI102" s="543"/>
      <c r="JXJ102" s="543"/>
      <c r="JXK102" s="543"/>
      <c r="JXL102" s="543"/>
      <c r="JXM102" s="543"/>
      <c r="JXN102" s="543"/>
      <c r="JXO102" s="543"/>
      <c r="JXP102" s="543"/>
      <c r="JXQ102" s="543"/>
      <c r="JXR102" s="543"/>
      <c r="JXS102" s="543"/>
      <c r="JXT102" s="543"/>
      <c r="JXU102" s="543"/>
      <c r="JXV102" s="543"/>
      <c r="JXW102" s="543"/>
      <c r="JXX102" s="543"/>
      <c r="JXY102" s="543"/>
      <c r="JXZ102" s="543"/>
      <c r="JYA102" s="543"/>
      <c r="JYB102" s="543"/>
      <c r="JYC102" s="543"/>
      <c r="JYD102" s="543"/>
      <c r="JYE102" s="543"/>
      <c r="JYF102" s="543"/>
      <c r="JYG102" s="543"/>
      <c r="JYH102" s="543"/>
      <c r="JYI102" s="543"/>
      <c r="JYJ102" s="543"/>
      <c r="JYK102" s="543"/>
      <c r="JYL102" s="543"/>
      <c r="JYM102" s="543"/>
      <c r="JYN102" s="543"/>
      <c r="JYO102" s="543"/>
      <c r="JYP102" s="543"/>
      <c r="JYQ102" s="543"/>
      <c r="JYR102" s="543"/>
      <c r="JYS102" s="543"/>
      <c r="JYT102" s="543"/>
      <c r="JYU102" s="543"/>
      <c r="JYV102" s="543"/>
      <c r="JYW102" s="543"/>
      <c r="JYX102" s="543"/>
      <c r="JYY102" s="543"/>
      <c r="JYZ102" s="543"/>
      <c r="JZA102" s="543"/>
      <c r="JZB102" s="543"/>
      <c r="JZC102" s="543"/>
      <c r="JZD102" s="543"/>
      <c r="JZE102" s="543"/>
      <c r="JZF102" s="543"/>
      <c r="JZG102" s="543"/>
      <c r="JZH102" s="543"/>
      <c r="JZI102" s="543"/>
      <c r="JZJ102" s="543"/>
      <c r="JZK102" s="543"/>
      <c r="JZL102" s="543"/>
      <c r="JZM102" s="543"/>
      <c r="JZN102" s="543"/>
      <c r="JZO102" s="543"/>
      <c r="JZP102" s="543"/>
      <c r="JZQ102" s="543"/>
      <c r="JZR102" s="543"/>
      <c r="JZS102" s="543"/>
      <c r="JZT102" s="543"/>
      <c r="JZU102" s="543"/>
      <c r="JZV102" s="543"/>
      <c r="JZW102" s="543"/>
      <c r="JZX102" s="543"/>
      <c r="JZY102" s="543"/>
      <c r="JZZ102" s="543"/>
      <c r="KAA102" s="543"/>
      <c r="KAB102" s="543"/>
      <c r="KAC102" s="543"/>
      <c r="KAD102" s="543"/>
      <c r="KAE102" s="543"/>
      <c r="KAF102" s="543"/>
      <c r="KAG102" s="543"/>
      <c r="KAH102" s="543"/>
      <c r="KAI102" s="543"/>
      <c r="KAJ102" s="543"/>
      <c r="KAK102" s="543"/>
      <c r="KAL102" s="543"/>
      <c r="KAM102" s="543"/>
      <c r="KAN102" s="543"/>
      <c r="KAO102" s="543"/>
      <c r="KAP102" s="543"/>
      <c r="KAQ102" s="543"/>
      <c r="KAR102" s="543"/>
      <c r="KAS102" s="543"/>
      <c r="KAT102" s="543"/>
      <c r="KAU102" s="543"/>
      <c r="KAV102" s="543"/>
      <c r="KAW102" s="543"/>
      <c r="KAX102" s="543"/>
      <c r="KAY102" s="543"/>
      <c r="KAZ102" s="543"/>
      <c r="KBA102" s="543"/>
      <c r="KBB102" s="543"/>
      <c r="KBC102" s="543"/>
      <c r="KBD102" s="543"/>
      <c r="KBE102" s="543"/>
      <c r="KBF102" s="543"/>
      <c r="KBG102" s="543"/>
      <c r="KBH102" s="543"/>
      <c r="KBI102" s="543"/>
      <c r="KBJ102" s="543"/>
      <c r="KBK102" s="543"/>
      <c r="KBL102" s="543"/>
      <c r="KBM102" s="543"/>
      <c r="KBN102" s="543"/>
      <c r="KBO102" s="543"/>
      <c r="KBP102" s="543"/>
      <c r="KBQ102" s="543"/>
      <c r="KBR102" s="543"/>
      <c r="KBS102" s="543"/>
      <c r="KBT102" s="543"/>
      <c r="KBU102" s="543"/>
      <c r="KBV102" s="543"/>
      <c r="KBW102" s="543"/>
      <c r="KBX102" s="543"/>
      <c r="KBY102" s="543"/>
      <c r="KBZ102" s="543"/>
      <c r="KCA102" s="543"/>
      <c r="KCB102" s="543"/>
      <c r="KCC102" s="543"/>
      <c r="KCD102" s="543"/>
      <c r="KCE102" s="543"/>
      <c r="KCF102" s="543"/>
      <c r="KCG102" s="543"/>
      <c r="KCH102" s="543"/>
      <c r="KCI102" s="543"/>
      <c r="KCJ102" s="543"/>
      <c r="KCK102" s="543"/>
      <c r="KCL102" s="543"/>
      <c r="KCM102" s="543"/>
      <c r="KCN102" s="543"/>
      <c r="KCO102" s="543"/>
      <c r="KCP102" s="543"/>
      <c r="KCQ102" s="543"/>
      <c r="KCR102" s="543"/>
      <c r="KCS102" s="543"/>
      <c r="KCT102" s="543"/>
      <c r="KCU102" s="543"/>
      <c r="KCV102" s="543"/>
      <c r="KCW102" s="543"/>
      <c r="KCX102" s="543"/>
      <c r="KCY102" s="543"/>
      <c r="KCZ102" s="543"/>
      <c r="KDA102" s="543"/>
      <c r="KDB102" s="543"/>
      <c r="KDC102" s="543"/>
      <c r="KDD102" s="543"/>
      <c r="KDE102" s="543"/>
      <c r="KDF102" s="543"/>
      <c r="KDG102" s="543"/>
      <c r="KDH102" s="543"/>
      <c r="KDI102" s="543"/>
      <c r="KDJ102" s="543"/>
      <c r="KDK102" s="543"/>
      <c r="KDL102" s="543"/>
      <c r="KDM102" s="543"/>
      <c r="KDN102" s="543"/>
      <c r="KDO102" s="543"/>
      <c r="KDP102" s="543"/>
      <c r="KDQ102" s="543"/>
      <c r="KDR102" s="543"/>
      <c r="KDS102" s="543"/>
      <c r="KDT102" s="543"/>
      <c r="KDU102" s="543"/>
      <c r="KDV102" s="543"/>
      <c r="KDW102" s="543"/>
      <c r="KDX102" s="543"/>
      <c r="KDY102" s="543"/>
      <c r="KDZ102" s="543"/>
      <c r="KEA102" s="543"/>
      <c r="KEB102" s="543"/>
      <c r="KEC102" s="543"/>
      <c r="KED102" s="543"/>
      <c r="KEE102" s="543"/>
      <c r="KEF102" s="543"/>
      <c r="KEG102" s="543"/>
      <c r="KEH102" s="543"/>
      <c r="KEI102" s="543"/>
      <c r="KEJ102" s="543"/>
      <c r="KEK102" s="543"/>
      <c r="KEL102" s="543"/>
      <c r="KEM102" s="543"/>
      <c r="KEN102" s="543"/>
      <c r="KEO102" s="543"/>
      <c r="KEP102" s="543"/>
      <c r="KEQ102" s="543"/>
      <c r="KER102" s="543"/>
      <c r="KES102" s="543"/>
      <c r="KET102" s="543"/>
      <c r="KEU102" s="543"/>
      <c r="KEV102" s="543"/>
      <c r="KEW102" s="543"/>
      <c r="KEX102" s="543"/>
      <c r="KEY102" s="543"/>
      <c r="KEZ102" s="543"/>
      <c r="KFA102" s="543"/>
      <c r="KFB102" s="543"/>
      <c r="KFC102" s="543"/>
      <c r="KFD102" s="543"/>
      <c r="KFE102" s="543"/>
      <c r="KFF102" s="543"/>
      <c r="KFG102" s="543"/>
      <c r="KFH102" s="543"/>
      <c r="KFI102" s="543"/>
      <c r="KFJ102" s="543"/>
      <c r="KFK102" s="543"/>
      <c r="KFL102" s="543"/>
      <c r="KFM102" s="543"/>
      <c r="KFN102" s="543"/>
      <c r="KFO102" s="543"/>
      <c r="KFP102" s="543"/>
      <c r="KFQ102" s="543"/>
      <c r="KFR102" s="543"/>
      <c r="KFS102" s="543"/>
      <c r="KFT102" s="543"/>
      <c r="KFU102" s="543"/>
      <c r="KFV102" s="543"/>
      <c r="KFW102" s="543"/>
      <c r="KFX102" s="543"/>
      <c r="KFY102" s="543"/>
      <c r="KFZ102" s="543"/>
      <c r="KGA102" s="543"/>
      <c r="KGB102" s="543"/>
      <c r="KGC102" s="543"/>
      <c r="KGD102" s="543"/>
      <c r="KGE102" s="543"/>
      <c r="KGF102" s="543"/>
      <c r="KGG102" s="543"/>
      <c r="KGH102" s="543"/>
      <c r="KGI102" s="543"/>
      <c r="KGJ102" s="543"/>
      <c r="KGK102" s="543"/>
      <c r="KGL102" s="543"/>
      <c r="KGM102" s="543"/>
      <c r="KGN102" s="543"/>
      <c r="KGO102" s="543"/>
      <c r="KGP102" s="543"/>
      <c r="KGQ102" s="543"/>
      <c r="KGR102" s="543"/>
      <c r="KGS102" s="543"/>
      <c r="KGT102" s="543"/>
      <c r="KGU102" s="543"/>
      <c r="KGV102" s="543"/>
      <c r="KGW102" s="543"/>
      <c r="KGX102" s="543"/>
      <c r="KGY102" s="543"/>
      <c r="KGZ102" s="543"/>
      <c r="KHA102" s="543"/>
      <c r="KHB102" s="543"/>
      <c r="KHC102" s="543"/>
      <c r="KHD102" s="543"/>
      <c r="KHE102" s="543"/>
      <c r="KHF102" s="543"/>
      <c r="KHG102" s="543"/>
      <c r="KHH102" s="543"/>
      <c r="KHI102" s="543"/>
      <c r="KHJ102" s="543"/>
      <c r="KHK102" s="543"/>
      <c r="KHL102" s="543"/>
      <c r="KHM102" s="543"/>
      <c r="KHN102" s="543"/>
      <c r="KHO102" s="543"/>
      <c r="KHP102" s="543"/>
      <c r="KHQ102" s="543"/>
      <c r="KHR102" s="543"/>
      <c r="KHS102" s="543"/>
      <c r="KHT102" s="543"/>
      <c r="KHU102" s="543"/>
      <c r="KHV102" s="543"/>
      <c r="KHW102" s="543"/>
      <c r="KHX102" s="543"/>
      <c r="KHY102" s="543"/>
      <c r="KHZ102" s="543"/>
      <c r="KIA102" s="543"/>
      <c r="KIB102" s="543"/>
      <c r="KIC102" s="543"/>
      <c r="KID102" s="543"/>
      <c r="KIE102" s="543"/>
      <c r="KIF102" s="543"/>
      <c r="KIG102" s="543"/>
      <c r="KIH102" s="543"/>
      <c r="KII102" s="543"/>
      <c r="KIJ102" s="543"/>
      <c r="KIK102" s="543"/>
      <c r="KIL102" s="543"/>
      <c r="KIM102" s="543"/>
      <c r="KIN102" s="543"/>
      <c r="KIO102" s="543"/>
      <c r="KIP102" s="543"/>
      <c r="KIQ102" s="543"/>
      <c r="KIR102" s="543"/>
      <c r="KIS102" s="543"/>
      <c r="KIT102" s="543"/>
      <c r="KIU102" s="543"/>
      <c r="KIV102" s="543"/>
      <c r="KIW102" s="543"/>
      <c r="KIX102" s="543"/>
      <c r="KIY102" s="543"/>
      <c r="KIZ102" s="543"/>
      <c r="KJA102" s="543"/>
      <c r="KJB102" s="543"/>
      <c r="KJC102" s="543"/>
      <c r="KJD102" s="543"/>
      <c r="KJE102" s="543"/>
      <c r="KJF102" s="543"/>
      <c r="KJG102" s="543"/>
      <c r="KJH102" s="543"/>
      <c r="KJI102" s="543"/>
      <c r="KJJ102" s="543"/>
      <c r="KJK102" s="543"/>
      <c r="KJL102" s="543"/>
      <c r="KJM102" s="543"/>
      <c r="KJN102" s="543"/>
      <c r="KJO102" s="543"/>
      <c r="KJP102" s="543"/>
      <c r="KJQ102" s="543"/>
      <c r="KJR102" s="543"/>
      <c r="KJS102" s="543"/>
      <c r="KJT102" s="543"/>
      <c r="KJU102" s="543"/>
      <c r="KJV102" s="543"/>
      <c r="KJW102" s="543"/>
      <c r="KJX102" s="543"/>
      <c r="KJY102" s="543"/>
      <c r="KJZ102" s="543"/>
      <c r="KKA102" s="543"/>
      <c r="KKB102" s="543"/>
      <c r="KKC102" s="543"/>
      <c r="KKD102" s="543"/>
      <c r="KKE102" s="543"/>
      <c r="KKF102" s="543"/>
      <c r="KKG102" s="543"/>
      <c r="KKH102" s="543"/>
      <c r="KKI102" s="543"/>
      <c r="KKJ102" s="543"/>
      <c r="KKK102" s="543"/>
      <c r="KKL102" s="543"/>
      <c r="KKM102" s="543"/>
      <c r="KKN102" s="543"/>
      <c r="KKO102" s="543"/>
      <c r="KKP102" s="543"/>
      <c r="KKQ102" s="543"/>
      <c r="KKR102" s="543"/>
      <c r="KKS102" s="543"/>
      <c r="KKT102" s="543"/>
      <c r="KKU102" s="543"/>
      <c r="KKV102" s="543"/>
      <c r="KKW102" s="543"/>
      <c r="KKX102" s="543"/>
      <c r="KKY102" s="543"/>
      <c r="KKZ102" s="543"/>
      <c r="KLA102" s="543"/>
      <c r="KLB102" s="543"/>
      <c r="KLC102" s="543"/>
      <c r="KLD102" s="543"/>
      <c r="KLE102" s="543"/>
      <c r="KLF102" s="543"/>
      <c r="KLG102" s="543"/>
      <c r="KLH102" s="543"/>
      <c r="KLI102" s="543"/>
      <c r="KLJ102" s="543"/>
      <c r="KLK102" s="543"/>
      <c r="KLL102" s="543"/>
      <c r="KLM102" s="543"/>
      <c r="KLN102" s="543"/>
      <c r="KLO102" s="543"/>
      <c r="KLP102" s="543"/>
      <c r="KLQ102" s="543"/>
      <c r="KLR102" s="543"/>
      <c r="KLS102" s="543"/>
      <c r="KLT102" s="543"/>
      <c r="KLU102" s="543"/>
      <c r="KLV102" s="543"/>
      <c r="KLW102" s="543"/>
      <c r="KLX102" s="543"/>
      <c r="KLY102" s="543"/>
      <c r="KLZ102" s="543"/>
      <c r="KMA102" s="543"/>
      <c r="KMB102" s="543"/>
      <c r="KMC102" s="543"/>
      <c r="KMD102" s="543"/>
      <c r="KME102" s="543"/>
      <c r="KMF102" s="543"/>
      <c r="KMG102" s="543"/>
      <c r="KMH102" s="543"/>
      <c r="KMI102" s="543"/>
      <c r="KMJ102" s="543"/>
      <c r="KMK102" s="543"/>
      <c r="KML102" s="543"/>
      <c r="KMM102" s="543"/>
      <c r="KMN102" s="543"/>
      <c r="KMO102" s="543"/>
      <c r="KMP102" s="543"/>
      <c r="KMQ102" s="543"/>
      <c r="KMR102" s="543"/>
      <c r="KMS102" s="543"/>
      <c r="KMT102" s="543"/>
      <c r="KMU102" s="543"/>
      <c r="KMV102" s="543"/>
      <c r="KMW102" s="543"/>
      <c r="KMX102" s="543"/>
      <c r="KMY102" s="543"/>
      <c r="KMZ102" s="543"/>
      <c r="KNA102" s="543"/>
      <c r="KNB102" s="543"/>
      <c r="KNC102" s="543"/>
      <c r="KND102" s="543"/>
      <c r="KNE102" s="543"/>
      <c r="KNF102" s="543"/>
      <c r="KNG102" s="543"/>
      <c r="KNH102" s="543"/>
      <c r="KNI102" s="543"/>
      <c r="KNJ102" s="543"/>
      <c r="KNK102" s="543"/>
      <c r="KNL102" s="543"/>
      <c r="KNM102" s="543"/>
      <c r="KNN102" s="543"/>
      <c r="KNO102" s="543"/>
      <c r="KNP102" s="543"/>
      <c r="KNQ102" s="543"/>
      <c r="KNR102" s="543"/>
      <c r="KNS102" s="543"/>
      <c r="KNT102" s="543"/>
      <c r="KNU102" s="543"/>
      <c r="KNV102" s="543"/>
      <c r="KNW102" s="543"/>
      <c r="KNX102" s="543"/>
      <c r="KNY102" s="543"/>
      <c r="KNZ102" s="543"/>
      <c r="KOA102" s="543"/>
      <c r="KOB102" s="543"/>
      <c r="KOC102" s="543"/>
      <c r="KOD102" s="543"/>
      <c r="KOE102" s="543"/>
      <c r="KOF102" s="543"/>
      <c r="KOG102" s="543"/>
      <c r="KOH102" s="543"/>
      <c r="KOI102" s="543"/>
      <c r="KOJ102" s="543"/>
      <c r="KOK102" s="543"/>
      <c r="KOL102" s="543"/>
      <c r="KOM102" s="543"/>
      <c r="KON102" s="543"/>
      <c r="KOO102" s="543"/>
      <c r="KOP102" s="543"/>
      <c r="KOQ102" s="543"/>
      <c r="KOR102" s="543"/>
      <c r="KOS102" s="543"/>
      <c r="KOT102" s="543"/>
      <c r="KOU102" s="543"/>
      <c r="KOV102" s="543"/>
      <c r="KOW102" s="543"/>
      <c r="KOX102" s="543"/>
      <c r="KOY102" s="543"/>
      <c r="KOZ102" s="543"/>
      <c r="KPA102" s="543"/>
      <c r="KPB102" s="543"/>
      <c r="KPC102" s="543"/>
      <c r="KPD102" s="543"/>
      <c r="KPE102" s="543"/>
      <c r="KPF102" s="543"/>
      <c r="KPG102" s="543"/>
      <c r="KPH102" s="543"/>
      <c r="KPI102" s="543"/>
      <c r="KPJ102" s="543"/>
      <c r="KPK102" s="543"/>
      <c r="KPL102" s="543"/>
      <c r="KPM102" s="543"/>
      <c r="KPN102" s="543"/>
      <c r="KPO102" s="543"/>
      <c r="KPP102" s="543"/>
      <c r="KPQ102" s="543"/>
      <c r="KPR102" s="543"/>
      <c r="KPS102" s="543"/>
      <c r="KPT102" s="543"/>
      <c r="KPU102" s="543"/>
      <c r="KPV102" s="543"/>
      <c r="KPW102" s="543"/>
      <c r="KPX102" s="543"/>
      <c r="KPY102" s="543"/>
      <c r="KPZ102" s="543"/>
      <c r="KQA102" s="543"/>
      <c r="KQB102" s="543"/>
      <c r="KQC102" s="543"/>
      <c r="KQD102" s="543"/>
      <c r="KQE102" s="543"/>
      <c r="KQF102" s="543"/>
      <c r="KQG102" s="543"/>
      <c r="KQH102" s="543"/>
      <c r="KQI102" s="543"/>
      <c r="KQJ102" s="543"/>
      <c r="KQK102" s="543"/>
      <c r="KQL102" s="543"/>
      <c r="KQM102" s="543"/>
      <c r="KQN102" s="543"/>
      <c r="KQO102" s="543"/>
      <c r="KQP102" s="543"/>
      <c r="KQQ102" s="543"/>
      <c r="KQR102" s="543"/>
      <c r="KQS102" s="543"/>
      <c r="KQT102" s="543"/>
      <c r="KQU102" s="543"/>
      <c r="KQV102" s="543"/>
      <c r="KQW102" s="543"/>
      <c r="KQX102" s="543"/>
      <c r="KQY102" s="543"/>
      <c r="KQZ102" s="543"/>
      <c r="KRA102" s="543"/>
      <c r="KRB102" s="543"/>
      <c r="KRC102" s="543"/>
      <c r="KRD102" s="543"/>
      <c r="KRE102" s="543"/>
      <c r="KRF102" s="543"/>
      <c r="KRG102" s="543"/>
      <c r="KRH102" s="543"/>
      <c r="KRI102" s="543"/>
      <c r="KRJ102" s="543"/>
      <c r="KRK102" s="543"/>
      <c r="KRL102" s="543"/>
      <c r="KRM102" s="543"/>
      <c r="KRN102" s="543"/>
      <c r="KRO102" s="543"/>
      <c r="KRP102" s="543"/>
      <c r="KRQ102" s="543"/>
      <c r="KRR102" s="543"/>
      <c r="KRS102" s="543"/>
      <c r="KRT102" s="543"/>
      <c r="KRU102" s="543"/>
      <c r="KRV102" s="543"/>
      <c r="KRW102" s="543"/>
      <c r="KRX102" s="543"/>
      <c r="KRY102" s="543"/>
      <c r="KRZ102" s="543"/>
      <c r="KSA102" s="543"/>
      <c r="KSB102" s="543"/>
      <c r="KSC102" s="543"/>
      <c r="KSD102" s="543"/>
      <c r="KSE102" s="543"/>
      <c r="KSF102" s="543"/>
      <c r="KSG102" s="543"/>
      <c r="KSH102" s="543"/>
      <c r="KSI102" s="543"/>
      <c r="KSJ102" s="543"/>
      <c r="KSK102" s="543"/>
      <c r="KSL102" s="543"/>
      <c r="KSM102" s="543"/>
      <c r="KSN102" s="543"/>
      <c r="KSO102" s="543"/>
      <c r="KSP102" s="543"/>
      <c r="KSQ102" s="543"/>
      <c r="KSR102" s="543"/>
      <c r="KSS102" s="543"/>
      <c r="KST102" s="543"/>
      <c r="KSU102" s="543"/>
      <c r="KSV102" s="543"/>
      <c r="KSW102" s="543"/>
      <c r="KSX102" s="543"/>
      <c r="KSY102" s="543"/>
      <c r="KSZ102" s="543"/>
      <c r="KTA102" s="543"/>
      <c r="KTB102" s="543"/>
      <c r="KTC102" s="543"/>
      <c r="KTD102" s="543"/>
      <c r="KTE102" s="543"/>
      <c r="KTF102" s="543"/>
      <c r="KTG102" s="543"/>
      <c r="KTH102" s="543"/>
      <c r="KTI102" s="543"/>
      <c r="KTJ102" s="543"/>
      <c r="KTK102" s="543"/>
      <c r="KTL102" s="543"/>
      <c r="KTM102" s="543"/>
      <c r="KTN102" s="543"/>
      <c r="KTO102" s="543"/>
      <c r="KTP102" s="543"/>
      <c r="KTQ102" s="543"/>
      <c r="KTR102" s="543"/>
      <c r="KTS102" s="543"/>
      <c r="KTT102" s="543"/>
      <c r="KTU102" s="543"/>
      <c r="KTV102" s="543"/>
      <c r="KTW102" s="543"/>
      <c r="KTX102" s="543"/>
      <c r="KTY102" s="543"/>
      <c r="KTZ102" s="543"/>
      <c r="KUA102" s="543"/>
      <c r="KUB102" s="543"/>
      <c r="KUC102" s="543"/>
      <c r="KUD102" s="543"/>
      <c r="KUE102" s="543"/>
      <c r="KUF102" s="543"/>
      <c r="KUG102" s="543"/>
      <c r="KUH102" s="543"/>
      <c r="KUI102" s="543"/>
      <c r="KUJ102" s="543"/>
      <c r="KUK102" s="543"/>
      <c r="KUL102" s="543"/>
      <c r="KUM102" s="543"/>
      <c r="KUN102" s="543"/>
      <c r="KUO102" s="543"/>
      <c r="KUP102" s="543"/>
      <c r="KUQ102" s="543"/>
      <c r="KUR102" s="543"/>
      <c r="KUS102" s="543"/>
      <c r="KUT102" s="543"/>
      <c r="KUU102" s="543"/>
      <c r="KUV102" s="543"/>
      <c r="KUW102" s="543"/>
      <c r="KUX102" s="543"/>
      <c r="KUY102" s="543"/>
      <c r="KUZ102" s="543"/>
      <c r="KVA102" s="543"/>
      <c r="KVB102" s="543"/>
      <c r="KVC102" s="543"/>
      <c r="KVD102" s="543"/>
      <c r="KVE102" s="543"/>
      <c r="KVF102" s="543"/>
      <c r="KVG102" s="543"/>
      <c r="KVH102" s="543"/>
      <c r="KVI102" s="543"/>
      <c r="KVJ102" s="543"/>
      <c r="KVK102" s="543"/>
      <c r="KVL102" s="543"/>
      <c r="KVM102" s="543"/>
      <c r="KVN102" s="543"/>
      <c r="KVO102" s="543"/>
      <c r="KVP102" s="543"/>
      <c r="KVQ102" s="543"/>
      <c r="KVR102" s="543"/>
      <c r="KVS102" s="543"/>
      <c r="KVT102" s="543"/>
      <c r="KVU102" s="543"/>
      <c r="KVV102" s="543"/>
      <c r="KVW102" s="543"/>
      <c r="KVX102" s="543"/>
      <c r="KVY102" s="543"/>
      <c r="KVZ102" s="543"/>
      <c r="KWA102" s="543"/>
      <c r="KWB102" s="543"/>
      <c r="KWC102" s="543"/>
      <c r="KWD102" s="543"/>
      <c r="KWE102" s="543"/>
      <c r="KWF102" s="543"/>
      <c r="KWG102" s="543"/>
      <c r="KWH102" s="543"/>
      <c r="KWI102" s="543"/>
      <c r="KWJ102" s="543"/>
      <c r="KWK102" s="543"/>
      <c r="KWL102" s="543"/>
      <c r="KWM102" s="543"/>
      <c r="KWN102" s="543"/>
      <c r="KWO102" s="543"/>
      <c r="KWP102" s="543"/>
      <c r="KWQ102" s="543"/>
      <c r="KWR102" s="543"/>
      <c r="KWS102" s="543"/>
      <c r="KWT102" s="543"/>
      <c r="KWU102" s="543"/>
      <c r="KWV102" s="543"/>
      <c r="KWW102" s="543"/>
      <c r="KWX102" s="543"/>
      <c r="KWY102" s="543"/>
      <c r="KWZ102" s="543"/>
      <c r="KXA102" s="543"/>
      <c r="KXB102" s="543"/>
      <c r="KXC102" s="543"/>
      <c r="KXD102" s="543"/>
      <c r="KXE102" s="543"/>
      <c r="KXF102" s="543"/>
      <c r="KXG102" s="543"/>
      <c r="KXH102" s="543"/>
      <c r="KXI102" s="543"/>
      <c r="KXJ102" s="543"/>
      <c r="KXK102" s="543"/>
      <c r="KXL102" s="543"/>
      <c r="KXM102" s="543"/>
      <c r="KXN102" s="543"/>
      <c r="KXO102" s="543"/>
      <c r="KXP102" s="543"/>
      <c r="KXQ102" s="543"/>
      <c r="KXR102" s="543"/>
      <c r="KXS102" s="543"/>
      <c r="KXT102" s="543"/>
      <c r="KXU102" s="543"/>
      <c r="KXV102" s="543"/>
      <c r="KXW102" s="543"/>
      <c r="KXX102" s="543"/>
      <c r="KXY102" s="543"/>
      <c r="KXZ102" s="543"/>
      <c r="KYA102" s="543"/>
      <c r="KYB102" s="543"/>
      <c r="KYC102" s="543"/>
      <c r="KYD102" s="543"/>
      <c r="KYE102" s="543"/>
      <c r="KYF102" s="543"/>
      <c r="KYG102" s="543"/>
      <c r="KYH102" s="543"/>
      <c r="KYI102" s="543"/>
      <c r="KYJ102" s="543"/>
      <c r="KYK102" s="543"/>
      <c r="KYL102" s="543"/>
      <c r="KYM102" s="543"/>
      <c r="KYN102" s="543"/>
      <c r="KYO102" s="543"/>
      <c r="KYP102" s="543"/>
      <c r="KYQ102" s="543"/>
      <c r="KYR102" s="543"/>
      <c r="KYS102" s="543"/>
      <c r="KYT102" s="543"/>
      <c r="KYU102" s="543"/>
      <c r="KYV102" s="543"/>
      <c r="KYW102" s="543"/>
      <c r="KYX102" s="543"/>
      <c r="KYY102" s="543"/>
      <c r="KYZ102" s="543"/>
      <c r="KZA102" s="543"/>
      <c r="KZB102" s="543"/>
      <c r="KZC102" s="543"/>
      <c r="KZD102" s="543"/>
      <c r="KZE102" s="543"/>
      <c r="KZF102" s="543"/>
      <c r="KZG102" s="543"/>
      <c r="KZH102" s="543"/>
      <c r="KZI102" s="543"/>
      <c r="KZJ102" s="543"/>
      <c r="KZK102" s="543"/>
      <c r="KZL102" s="543"/>
      <c r="KZM102" s="543"/>
      <c r="KZN102" s="543"/>
      <c r="KZO102" s="543"/>
      <c r="KZP102" s="543"/>
      <c r="KZQ102" s="543"/>
      <c r="KZR102" s="543"/>
      <c r="KZS102" s="543"/>
      <c r="KZT102" s="543"/>
      <c r="KZU102" s="543"/>
      <c r="KZV102" s="543"/>
      <c r="KZW102" s="543"/>
      <c r="KZX102" s="543"/>
      <c r="KZY102" s="543"/>
      <c r="KZZ102" s="543"/>
      <c r="LAA102" s="543"/>
      <c r="LAB102" s="543"/>
      <c r="LAC102" s="543"/>
      <c r="LAD102" s="543"/>
      <c r="LAE102" s="543"/>
      <c r="LAF102" s="543"/>
      <c r="LAG102" s="543"/>
      <c r="LAH102" s="543"/>
      <c r="LAI102" s="543"/>
      <c r="LAJ102" s="543"/>
      <c r="LAK102" s="543"/>
      <c r="LAL102" s="543"/>
      <c r="LAM102" s="543"/>
      <c r="LAN102" s="543"/>
      <c r="LAO102" s="543"/>
      <c r="LAP102" s="543"/>
      <c r="LAQ102" s="543"/>
      <c r="LAR102" s="543"/>
      <c r="LAS102" s="543"/>
      <c r="LAT102" s="543"/>
      <c r="LAU102" s="543"/>
      <c r="LAV102" s="543"/>
      <c r="LAW102" s="543"/>
      <c r="LAX102" s="543"/>
      <c r="LAY102" s="543"/>
      <c r="LAZ102" s="543"/>
      <c r="LBA102" s="543"/>
      <c r="LBB102" s="543"/>
      <c r="LBC102" s="543"/>
      <c r="LBD102" s="543"/>
      <c r="LBE102" s="543"/>
      <c r="LBF102" s="543"/>
      <c r="LBG102" s="543"/>
      <c r="LBH102" s="543"/>
      <c r="LBI102" s="543"/>
      <c r="LBJ102" s="543"/>
      <c r="LBK102" s="543"/>
      <c r="LBL102" s="543"/>
      <c r="LBM102" s="543"/>
      <c r="LBN102" s="543"/>
      <c r="LBO102" s="543"/>
      <c r="LBP102" s="543"/>
      <c r="LBQ102" s="543"/>
      <c r="LBR102" s="543"/>
      <c r="LBS102" s="543"/>
      <c r="LBT102" s="543"/>
      <c r="LBU102" s="543"/>
      <c r="LBV102" s="543"/>
      <c r="LBW102" s="543"/>
      <c r="LBX102" s="543"/>
      <c r="LBY102" s="543"/>
      <c r="LBZ102" s="543"/>
      <c r="LCA102" s="543"/>
      <c r="LCB102" s="543"/>
      <c r="LCC102" s="543"/>
      <c r="LCD102" s="543"/>
      <c r="LCE102" s="543"/>
      <c r="LCF102" s="543"/>
      <c r="LCG102" s="543"/>
      <c r="LCH102" s="543"/>
      <c r="LCI102" s="543"/>
      <c r="LCJ102" s="543"/>
      <c r="LCK102" s="543"/>
      <c r="LCL102" s="543"/>
      <c r="LCM102" s="543"/>
      <c r="LCN102" s="543"/>
      <c r="LCO102" s="543"/>
      <c r="LCP102" s="543"/>
      <c r="LCQ102" s="543"/>
      <c r="LCR102" s="543"/>
      <c r="LCS102" s="543"/>
      <c r="LCT102" s="543"/>
      <c r="LCU102" s="543"/>
      <c r="LCV102" s="543"/>
      <c r="LCW102" s="543"/>
      <c r="LCX102" s="543"/>
      <c r="LCY102" s="543"/>
      <c r="LCZ102" s="543"/>
      <c r="LDA102" s="543"/>
      <c r="LDB102" s="543"/>
      <c r="LDC102" s="543"/>
      <c r="LDD102" s="543"/>
      <c r="LDE102" s="543"/>
      <c r="LDF102" s="543"/>
      <c r="LDG102" s="543"/>
      <c r="LDH102" s="543"/>
      <c r="LDI102" s="543"/>
      <c r="LDJ102" s="543"/>
      <c r="LDK102" s="543"/>
      <c r="LDL102" s="543"/>
      <c r="LDM102" s="543"/>
      <c r="LDN102" s="543"/>
      <c r="LDO102" s="543"/>
      <c r="LDP102" s="543"/>
      <c r="LDQ102" s="543"/>
      <c r="LDR102" s="543"/>
      <c r="LDS102" s="543"/>
      <c r="LDT102" s="543"/>
      <c r="LDU102" s="543"/>
      <c r="LDV102" s="543"/>
      <c r="LDW102" s="543"/>
      <c r="LDX102" s="543"/>
      <c r="LDY102" s="543"/>
      <c r="LDZ102" s="543"/>
      <c r="LEA102" s="543"/>
      <c r="LEB102" s="543"/>
      <c r="LEC102" s="543"/>
      <c r="LED102" s="543"/>
      <c r="LEE102" s="543"/>
      <c r="LEF102" s="543"/>
      <c r="LEG102" s="543"/>
      <c r="LEH102" s="543"/>
      <c r="LEI102" s="543"/>
      <c r="LEJ102" s="543"/>
      <c r="LEK102" s="543"/>
      <c r="LEL102" s="543"/>
      <c r="LEM102" s="543"/>
      <c r="LEN102" s="543"/>
      <c r="LEO102" s="543"/>
      <c r="LEP102" s="543"/>
      <c r="LEQ102" s="543"/>
      <c r="LER102" s="543"/>
      <c r="LES102" s="543"/>
      <c r="LET102" s="543"/>
      <c r="LEU102" s="543"/>
      <c r="LEV102" s="543"/>
      <c r="LEW102" s="543"/>
      <c r="LEX102" s="543"/>
      <c r="LEY102" s="543"/>
      <c r="LEZ102" s="543"/>
      <c r="LFA102" s="543"/>
      <c r="LFB102" s="543"/>
      <c r="LFC102" s="543"/>
      <c r="LFD102" s="543"/>
      <c r="LFE102" s="543"/>
      <c r="LFF102" s="543"/>
      <c r="LFG102" s="543"/>
      <c r="LFH102" s="543"/>
      <c r="LFI102" s="543"/>
      <c r="LFJ102" s="543"/>
      <c r="LFK102" s="543"/>
      <c r="LFL102" s="543"/>
      <c r="LFM102" s="543"/>
      <c r="LFN102" s="543"/>
      <c r="LFO102" s="543"/>
      <c r="LFP102" s="543"/>
      <c r="LFQ102" s="543"/>
      <c r="LFR102" s="543"/>
      <c r="LFS102" s="543"/>
      <c r="LFT102" s="543"/>
      <c r="LFU102" s="543"/>
      <c r="LFV102" s="543"/>
      <c r="LFW102" s="543"/>
      <c r="LFX102" s="543"/>
      <c r="LFY102" s="543"/>
      <c r="LFZ102" s="543"/>
      <c r="LGA102" s="543"/>
      <c r="LGB102" s="543"/>
      <c r="LGC102" s="543"/>
      <c r="LGD102" s="543"/>
      <c r="LGE102" s="543"/>
      <c r="LGF102" s="543"/>
      <c r="LGG102" s="543"/>
      <c r="LGH102" s="543"/>
      <c r="LGI102" s="543"/>
      <c r="LGJ102" s="543"/>
      <c r="LGK102" s="543"/>
      <c r="LGL102" s="543"/>
      <c r="LGM102" s="543"/>
      <c r="LGN102" s="543"/>
      <c r="LGO102" s="543"/>
      <c r="LGP102" s="543"/>
      <c r="LGQ102" s="543"/>
      <c r="LGR102" s="543"/>
      <c r="LGS102" s="543"/>
      <c r="LGT102" s="543"/>
      <c r="LGU102" s="543"/>
      <c r="LGV102" s="543"/>
      <c r="LGW102" s="543"/>
      <c r="LGX102" s="543"/>
      <c r="LGY102" s="543"/>
      <c r="LGZ102" s="543"/>
      <c r="LHA102" s="543"/>
      <c r="LHB102" s="543"/>
      <c r="LHC102" s="543"/>
      <c r="LHD102" s="543"/>
      <c r="LHE102" s="543"/>
      <c r="LHF102" s="543"/>
      <c r="LHG102" s="543"/>
      <c r="LHH102" s="543"/>
      <c r="LHI102" s="543"/>
      <c r="LHJ102" s="543"/>
      <c r="LHK102" s="543"/>
      <c r="LHL102" s="543"/>
      <c r="LHM102" s="543"/>
      <c r="LHN102" s="543"/>
      <c r="LHO102" s="543"/>
      <c r="LHP102" s="543"/>
      <c r="LHQ102" s="543"/>
      <c r="LHR102" s="543"/>
      <c r="LHS102" s="543"/>
      <c r="LHT102" s="543"/>
      <c r="LHU102" s="543"/>
      <c r="LHV102" s="543"/>
      <c r="LHW102" s="543"/>
      <c r="LHX102" s="543"/>
      <c r="LHY102" s="543"/>
      <c r="LHZ102" s="543"/>
      <c r="LIA102" s="543"/>
      <c r="LIB102" s="543"/>
      <c r="LIC102" s="543"/>
      <c r="LID102" s="543"/>
      <c r="LIE102" s="543"/>
      <c r="LIF102" s="543"/>
      <c r="LIG102" s="543"/>
      <c r="LIH102" s="543"/>
      <c r="LII102" s="543"/>
      <c r="LIJ102" s="543"/>
      <c r="LIK102" s="543"/>
      <c r="LIL102" s="543"/>
      <c r="LIM102" s="543"/>
      <c r="LIN102" s="543"/>
      <c r="LIO102" s="543"/>
      <c r="LIP102" s="543"/>
      <c r="LIQ102" s="543"/>
      <c r="LIR102" s="543"/>
      <c r="LIS102" s="543"/>
      <c r="LIT102" s="543"/>
      <c r="LIU102" s="543"/>
      <c r="LIV102" s="543"/>
      <c r="LIW102" s="543"/>
      <c r="LIX102" s="543"/>
      <c r="LIY102" s="543"/>
      <c r="LIZ102" s="543"/>
      <c r="LJA102" s="543"/>
      <c r="LJB102" s="543"/>
      <c r="LJC102" s="543"/>
      <c r="LJD102" s="543"/>
      <c r="LJE102" s="543"/>
      <c r="LJF102" s="543"/>
      <c r="LJG102" s="543"/>
      <c r="LJH102" s="543"/>
      <c r="LJI102" s="543"/>
      <c r="LJJ102" s="543"/>
      <c r="LJK102" s="543"/>
      <c r="LJL102" s="543"/>
      <c r="LJM102" s="543"/>
      <c r="LJN102" s="543"/>
      <c r="LJO102" s="543"/>
      <c r="LJP102" s="543"/>
      <c r="LJQ102" s="543"/>
      <c r="LJR102" s="543"/>
      <c r="LJS102" s="543"/>
      <c r="LJT102" s="543"/>
      <c r="LJU102" s="543"/>
      <c r="LJV102" s="543"/>
      <c r="LJW102" s="543"/>
      <c r="LJX102" s="543"/>
      <c r="LJY102" s="543"/>
      <c r="LJZ102" s="543"/>
      <c r="LKA102" s="543"/>
      <c r="LKB102" s="543"/>
      <c r="LKC102" s="543"/>
      <c r="LKD102" s="543"/>
      <c r="LKE102" s="543"/>
      <c r="LKF102" s="543"/>
      <c r="LKG102" s="543"/>
      <c r="LKH102" s="543"/>
      <c r="LKI102" s="543"/>
      <c r="LKJ102" s="543"/>
      <c r="LKK102" s="543"/>
      <c r="LKL102" s="543"/>
      <c r="LKM102" s="543"/>
      <c r="LKN102" s="543"/>
      <c r="LKO102" s="543"/>
      <c r="LKP102" s="543"/>
      <c r="LKQ102" s="543"/>
      <c r="LKR102" s="543"/>
      <c r="LKS102" s="543"/>
      <c r="LKT102" s="543"/>
      <c r="LKU102" s="543"/>
      <c r="LKV102" s="543"/>
      <c r="LKW102" s="543"/>
      <c r="LKX102" s="543"/>
      <c r="LKY102" s="543"/>
      <c r="LKZ102" s="543"/>
      <c r="LLA102" s="543"/>
      <c r="LLB102" s="543"/>
      <c r="LLC102" s="543"/>
      <c r="LLD102" s="543"/>
      <c r="LLE102" s="543"/>
      <c r="LLF102" s="543"/>
      <c r="LLG102" s="543"/>
      <c r="LLH102" s="543"/>
      <c r="LLI102" s="543"/>
      <c r="LLJ102" s="543"/>
      <c r="LLK102" s="543"/>
      <c r="LLL102" s="543"/>
      <c r="LLM102" s="543"/>
      <c r="LLN102" s="543"/>
      <c r="LLO102" s="543"/>
      <c r="LLP102" s="543"/>
      <c r="LLQ102" s="543"/>
      <c r="LLR102" s="543"/>
      <c r="LLS102" s="543"/>
      <c r="LLT102" s="543"/>
      <c r="LLU102" s="543"/>
      <c r="LLV102" s="543"/>
      <c r="LLW102" s="543"/>
      <c r="LLX102" s="543"/>
      <c r="LLY102" s="543"/>
      <c r="LLZ102" s="543"/>
      <c r="LMA102" s="543"/>
      <c r="LMB102" s="543"/>
      <c r="LMC102" s="543"/>
      <c r="LMD102" s="543"/>
      <c r="LME102" s="543"/>
      <c r="LMF102" s="543"/>
      <c r="LMG102" s="543"/>
      <c r="LMH102" s="543"/>
      <c r="LMI102" s="543"/>
      <c r="LMJ102" s="543"/>
      <c r="LMK102" s="543"/>
      <c r="LML102" s="543"/>
      <c r="LMM102" s="543"/>
      <c r="LMN102" s="543"/>
      <c r="LMO102" s="543"/>
      <c r="LMP102" s="543"/>
      <c r="LMQ102" s="543"/>
      <c r="LMR102" s="543"/>
      <c r="LMS102" s="543"/>
      <c r="LMT102" s="543"/>
      <c r="LMU102" s="543"/>
      <c r="LMV102" s="543"/>
      <c r="LMW102" s="543"/>
      <c r="LMX102" s="543"/>
      <c r="LMY102" s="543"/>
      <c r="LMZ102" s="543"/>
      <c r="LNA102" s="543"/>
      <c r="LNB102" s="543"/>
      <c r="LNC102" s="543"/>
      <c r="LND102" s="543"/>
      <c r="LNE102" s="543"/>
      <c r="LNF102" s="543"/>
      <c r="LNG102" s="543"/>
      <c r="LNH102" s="543"/>
      <c r="LNI102" s="543"/>
      <c r="LNJ102" s="543"/>
      <c r="LNK102" s="543"/>
      <c r="LNL102" s="543"/>
      <c r="LNM102" s="543"/>
      <c r="LNN102" s="543"/>
      <c r="LNO102" s="543"/>
      <c r="LNP102" s="543"/>
      <c r="LNQ102" s="543"/>
      <c r="LNR102" s="543"/>
      <c r="LNS102" s="543"/>
      <c r="LNT102" s="543"/>
      <c r="LNU102" s="543"/>
      <c r="LNV102" s="543"/>
      <c r="LNW102" s="543"/>
      <c r="LNX102" s="543"/>
      <c r="LNY102" s="543"/>
      <c r="LNZ102" s="543"/>
      <c r="LOA102" s="543"/>
      <c r="LOB102" s="543"/>
      <c r="LOC102" s="543"/>
      <c r="LOD102" s="543"/>
      <c r="LOE102" s="543"/>
      <c r="LOF102" s="543"/>
      <c r="LOG102" s="543"/>
      <c r="LOH102" s="543"/>
      <c r="LOI102" s="543"/>
      <c r="LOJ102" s="543"/>
      <c r="LOK102" s="543"/>
      <c r="LOL102" s="543"/>
      <c r="LOM102" s="543"/>
      <c r="LON102" s="543"/>
      <c r="LOO102" s="543"/>
      <c r="LOP102" s="543"/>
      <c r="LOQ102" s="543"/>
      <c r="LOR102" s="543"/>
      <c r="LOS102" s="543"/>
      <c r="LOT102" s="543"/>
      <c r="LOU102" s="543"/>
      <c r="LOV102" s="543"/>
      <c r="LOW102" s="543"/>
      <c r="LOX102" s="543"/>
      <c r="LOY102" s="543"/>
      <c r="LOZ102" s="543"/>
      <c r="LPA102" s="543"/>
      <c r="LPB102" s="543"/>
      <c r="LPC102" s="543"/>
      <c r="LPD102" s="543"/>
      <c r="LPE102" s="543"/>
      <c r="LPF102" s="543"/>
      <c r="LPG102" s="543"/>
      <c r="LPH102" s="543"/>
      <c r="LPI102" s="543"/>
      <c r="LPJ102" s="543"/>
      <c r="LPK102" s="543"/>
      <c r="LPL102" s="543"/>
      <c r="LPM102" s="543"/>
      <c r="LPN102" s="543"/>
      <c r="LPO102" s="543"/>
      <c r="LPP102" s="543"/>
      <c r="LPQ102" s="543"/>
      <c r="LPR102" s="543"/>
      <c r="LPS102" s="543"/>
      <c r="LPT102" s="543"/>
      <c r="LPU102" s="543"/>
      <c r="LPV102" s="543"/>
      <c r="LPW102" s="543"/>
      <c r="LPX102" s="543"/>
      <c r="LPY102" s="543"/>
      <c r="LPZ102" s="543"/>
      <c r="LQA102" s="543"/>
      <c r="LQB102" s="543"/>
      <c r="LQC102" s="543"/>
      <c r="LQD102" s="543"/>
      <c r="LQE102" s="543"/>
      <c r="LQF102" s="543"/>
      <c r="LQG102" s="543"/>
      <c r="LQH102" s="543"/>
      <c r="LQI102" s="543"/>
      <c r="LQJ102" s="543"/>
      <c r="LQK102" s="543"/>
      <c r="LQL102" s="543"/>
      <c r="LQM102" s="543"/>
      <c r="LQN102" s="543"/>
      <c r="LQO102" s="543"/>
      <c r="LQP102" s="543"/>
      <c r="LQQ102" s="543"/>
      <c r="LQR102" s="543"/>
      <c r="LQS102" s="543"/>
      <c r="LQT102" s="543"/>
      <c r="LQU102" s="543"/>
      <c r="LQV102" s="543"/>
      <c r="LQW102" s="543"/>
      <c r="LQX102" s="543"/>
      <c r="LQY102" s="543"/>
      <c r="LQZ102" s="543"/>
      <c r="LRA102" s="543"/>
      <c r="LRB102" s="543"/>
      <c r="LRC102" s="543"/>
      <c r="LRD102" s="543"/>
      <c r="LRE102" s="543"/>
      <c r="LRF102" s="543"/>
      <c r="LRG102" s="543"/>
      <c r="LRH102" s="543"/>
      <c r="LRI102" s="543"/>
      <c r="LRJ102" s="543"/>
      <c r="LRK102" s="543"/>
      <c r="LRL102" s="543"/>
      <c r="LRM102" s="543"/>
      <c r="LRN102" s="543"/>
      <c r="LRO102" s="543"/>
      <c r="LRP102" s="543"/>
      <c r="LRQ102" s="543"/>
      <c r="LRR102" s="543"/>
      <c r="LRS102" s="543"/>
      <c r="LRT102" s="543"/>
      <c r="LRU102" s="543"/>
      <c r="LRV102" s="543"/>
      <c r="LRW102" s="543"/>
      <c r="LRX102" s="543"/>
      <c r="LRY102" s="543"/>
      <c r="LRZ102" s="543"/>
      <c r="LSA102" s="543"/>
      <c r="LSB102" s="543"/>
      <c r="LSC102" s="543"/>
      <c r="LSD102" s="543"/>
      <c r="LSE102" s="543"/>
      <c r="LSF102" s="543"/>
      <c r="LSG102" s="543"/>
      <c r="LSH102" s="543"/>
      <c r="LSI102" s="543"/>
      <c r="LSJ102" s="543"/>
      <c r="LSK102" s="543"/>
      <c r="LSL102" s="543"/>
      <c r="LSM102" s="543"/>
      <c r="LSN102" s="543"/>
      <c r="LSO102" s="543"/>
      <c r="LSP102" s="543"/>
      <c r="LSQ102" s="543"/>
      <c r="LSR102" s="543"/>
      <c r="LSS102" s="543"/>
      <c r="LST102" s="543"/>
      <c r="LSU102" s="543"/>
      <c r="LSV102" s="543"/>
      <c r="LSW102" s="543"/>
      <c r="LSX102" s="543"/>
      <c r="LSY102" s="543"/>
      <c r="LSZ102" s="543"/>
      <c r="LTA102" s="543"/>
      <c r="LTB102" s="543"/>
      <c r="LTC102" s="543"/>
      <c r="LTD102" s="543"/>
      <c r="LTE102" s="543"/>
      <c r="LTF102" s="543"/>
      <c r="LTG102" s="543"/>
      <c r="LTH102" s="543"/>
      <c r="LTI102" s="543"/>
      <c r="LTJ102" s="543"/>
      <c r="LTK102" s="543"/>
      <c r="LTL102" s="543"/>
      <c r="LTM102" s="543"/>
      <c r="LTN102" s="543"/>
      <c r="LTO102" s="543"/>
      <c r="LTP102" s="543"/>
      <c r="LTQ102" s="543"/>
      <c r="LTR102" s="543"/>
      <c r="LTS102" s="543"/>
      <c r="LTT102" s="543"/>
      <c r="LTU102" s="543"/>
      <c r="LTV102" s="543"/>
      <c r="LTW102" s="543"/>
      <c r="LTX102" s="543"/>
      <c r="LTY102" s="543"/>
      <c r="LTZ102" s="543"/>
      <c r="LUA102" s="543"/>
      <c r="LUB102" s="543"/>
      <c r="LUC102" s="543"/>
      <c r="LUD102" s="543"/>
      <c r="LUE102" s="543"/>
      <c r="LUF102" s="543"/>
      <c r="LUG102" s="543"/>
      <c r="LUH102" s="543"/>
      <c r="LUI102" s="543"/>
      <c r="LUJ102" s="543"/>
      <c r="LUK102" s="543"/>
      <c r="LUL102" s="543"/>
      <c r="LUM102" s="543"/>
      <c r="LUN102" s="543"/>
      <c r="LUO102" s="543"/>
      <c r="LUP102" s="543"/>
      <c r="LUQ102" s="543"/>
      <c r="LUR102" s="543"/>
      <c r="LUS102" s="543"/>
      <c r="LUT102" s="543"/>
      <c r="LUU102" s="543"/>
      <c r="LUV102" s="543"/>
      <c r="LUW102" s="543"/>
      <c r="LUX102" s="543"/>
      <c r="LUY102" s="543"/>
      <c r="LUZ102" s="543"/>
      <c r="LVA102" s="543"/>
      <c r="LVB102" s="543"/>
      <c r="LVC102" s="543"/>
      <c r="LVD102" s="543"/>
      <c r="LVE102" s="543"/>
      <c r="LVF102" s="543"/>
      <c r="LVG102" s="543"/>
      <c r="LVH102" s="543"/>
      <c r="LVI102" s="543"/>
      <c r="LVJ102" s="543"/>
      <c r="LVK102" s="543"/>
      <c r="LVL102" s="543"/>
      <c r="LVM102" s="543"/>
      <c r="LVN102" s="543"/>
      <c r="LVO102" s="543"/>
      <c r="LVP102" s="543"/>
      <c r="LVQ102" s="543"/>
      <c r="LVR102" s="543"/>
      <c r="LVS102" s="543"/>
      <c r="LVT102" s="543"/>
      <c r="LVU102" s="543"/>
      <c r="LVV102" s="543"/>
      <c r="LVW102" s="543"/>
      <c r="LVX102" s="543"/>
      <c r="LVY102" s="543"/>
      <c r="LVZ102" s="543"/>
      <c r="LWA102" s="543"/>
      <c r="LWB102" s="543"/>
      <c r="LWC102" s="543"/>
      <c r="LWD102" s="543"/>
      <c r="LWE102" s="543"/>
      <c r="LWF102" s="543"/>
      <c r="LWG102" s="543"/>
      <c r="LWH102" s="543"/>
      <c r="LWI102" s="543"/>
      <c r="LWJ102" s="543"/>
      <c r="LWK102" s="543"/>
      <c r="LWL102" s="543"/>
      <c r="LWM102" s="543"/>
      <c r="LWN102" s="543"/>
      <c r="LWO102" s="543"/>
      <c r="LWP102" s="543"/>
      <c r="LWQ102" s="543"/>
      <c r="LWR102" s="543"/>
      <c r="LWS102" s="543"/>
      <c r="LWT102" s="543"/>
      <c r="LWU102" s="543"/>
      <c r="LWV102" s="543"/>
      <c r="LWW102" s="543"/>
      <c r="LWX102" s="543"/>
      <c r="LWY102" s="543"/>
      <c r="LWZ102" s="543"/>
      <c r="LXA102" s="543"/>
      <c r="LXB102" s="543"/>
      <c r="LXC102" s="543"/>
      <c r="LXD102" s="543"/>
      <c r="LXE102" s="543"/>
      <c r="LXF102" s="543"/>
      <c r="LXG102" s="543"/>
      <c r="LXH102" s="543"/>
      <c r="LXI102" s="543"/>
      <c r="LXJ102" s="543"/>
      <c r="LXK102" s="543"/>
      <c r="LXL102" s="543"/>
      <c r="LXM102" s="543"/>
      <c r="LXN102" s="543"/>
      <c r="LXO102" s="543"/>
      <c r="LXP102" s="543"/>
      <c r="LXQ102" s="543"/>
      <c r="LXR102" s="543"/>
      <c r="LXS102" s="543"/>
      <c r="LXT102" s="543"/>
      <c r="LXU102" s="543"/>
      <c r="LXV102" s="543"/>
      <c r="LXW102" s="543"/>
      <c r="LXX102" s="543"/>
      <c r="LXY102" s="543"/>
      <c r="LXZ102" s="543"/>
      <c r="LYA102" s="543"/>
      <c r="LYB102" s="543"/>
      <c r="LYC102" s="543"/>
      <c r="LYD102" s="543"/>
      <c r="LYE102" s="543"/>
      <c r="LYF102" s="543"/>
      <c r="LYG102" s="543"/>
      <c r="LYH102" s="543"/>
      <c r="LYI102" s="543"/>
      <c r="LYJ102" s="543"/>
      <c r="LYK102" s="543"/>
      <c r="LYL102" s="543"/>
      <c r="LYM102" s="543"/>
      <c r="LYN102" s="543"/>
      <c r="LYO102" s="543"/>
      <c r="LYP102" s="543"/>
      <c r="LYQ102" s="543"/>
      <c r="LYR102" s="543"/>
      <c r="LYS102" s="543"/>
      <c r="LYT102" s="543"/>
      <c r="LYU102" s="543"/>
      <c r="LYV102" s="543"/>
      <c r="LYW102" s="543"/>
      <c r="LYX102" s="543"/>
      <c r="LYY102" s="543"/>
      <c r="LYZ102" s="543"/>
      <c r="LZA102" s="543"/>
      <c r="LZB102" s="543"/>
      <c r="LZC102" s="543"/>
      <c r="LZD102" s="543"/>
      <c r="LZE102" s="543"/>
      <c r="LZF102" s="543"/>
      <c r="LZG102" s="543"/>
      <c r="LZH102" s="543"/>
      <c r="LZI102" s="543"/>
      <c r="LZJ102" s="543"/>
      <c r="LZK102" s="543"/>
      <c r="LZL102" s="543"/>
      <c r="LZM102" s="543"/>
      <c r="LZN102" s="543"/>
      <c r="LZO102" s="543"/>
      <c r="LZP102" s="543"/>
      <c r="LZQ102" s="543"/>
      <c r="LZR102" s="543"/>
      <c r="LZS102" s="543"/>
      <c r="LZT102" s="543"/>
      <c r="LZU102" s="543"/>
      <c r="LZV102" s="543"/>
      <c r="LZW102" s="543"/>
      <c r="LZX102" s="543"/>
      <c r="LZY102" s="543"/>
      <c r="LZZ102" s="543"/>
      <c r="MAA102" s="543"/>
      <c r="MAB102" s="543"/>
      <c r="MAC102" s="543"/>
      <c r="MAD102" s="543"/>
      <c r="MAE102" s="543"/>
      <c r="MAF102" s="543"/>
      <c r="MAG102" s="543"/>
      <c r="MAH102" s="543"/>
      <c r="MAI102" s="543"/>
      <c r="MAJ102" s="543"/>
      <c r="MAK102" s="543"/>
      <c r="MAL102" s="543"/>
      <c r="MAM102" s="543"/>
      <c r="MAN102" s="543"/>
      <c r="MAO102" s="543"/>
      <c r="MAP102" s="543"/>
      <c r="MAQ102" s="543"/>
      <c r="MAR102" s="543"/>
      <c r="MAS102" s="543"/>
      <c r="MAT102" s="543"/>
      <c r="MAU102" s="543"/>
      <c r="MAV102" s="543"/>
      <c r="MAW102" s="543"/>
      <c r="MAX102" s="543"/>
      <c r="MAY102" s="543"/>
      <c r="MAZ102" s="543"/>
      <c r="MBA102" s="543"/>
      <c r="MBB102" s="543"/>
      <c r="MBC102" s="543"/>
      <c r="MBD102" s="543"/>
      <c r="MBE102" s="543"/>
      <c r="MBF102" s="543"/>
      <c r="MBG102" s="543"/>
      <c r="MBH102" s="543"/>
      <c r="MBI102" s="543"/>
      <c r="MBJ102" s="543"/>
      <c r="MBK102" s="543"/>
      <c r="MBL102" s="543"/>
      <c r="MBM102" s="543"/>
      <c r="MBN102" s="543"/>
      <c r="MBO102" s="543"/>
      <c r="MBP102" s="543"/>
      <c r="MBQ102" s="543"/>
      <c r="MBR102" s="543"/>
      <c r="MBS102" s="543"/>
      <c r="MBT102" s="543"/>
      <c r="MBU102" s="543"/>
      <c r="MBV102" s="543"/>
      <c r="MBW102" s="543"/>
      <c r="MBX102" s="543"/>
      <c r="MBY102" s="543"/>
      <c r="MBZ102" s="543"/>
      <c r="MCA102" s="543"/>
      <c r="MCB102" s="543"/>
      <c r="MCC102" s="543"/>
      <c r="MCD102" s="543"/>
      <c r="MCE102" s="543"/>
      <c r="MCF102" s="543"/>
      <c r="MCG102" s="543"/>
      <c r="MCH102" s="543"/>
      <c r="MCI102" s="543"/>
      <c r="MCJ102" s="543"/>
      <c r="MCK102" s="543"/>
      <c r="MCL102" s="543"/>
      <c r="MCM102" s="543"/>
      <c r="MCN102" s="543"/>
      <c r="MCO102" s="543"/>
      <c r="MCP102" s="543"/>
      <c r="MCQ102" s="543"/>
      <c r="MCR102" s="543"/>
      <c r="MCS102" s="543"/>
      <c r="MCT102" s="543"/>
      <c r="MCU102" s="543"/>
      <c r="MCV102" s="543"/>
      <c r="MCW102" s="543"/>
      <c r="MCX102" s="543"/>
      <c r="MCY102" s="543"/>
      <c r="MCZ102" s="543"/>
      <c r="MDA102" s="543"/>
      <c r="MDB102" s="543"/>
      <c r="MDC102" s="543"/>
      <c r="MDD102" s="543"/>
      <c r="MDE102" s="543"/>
      <c r="MDF102" s="543"/>
      <c r="MDG102" s="543"/>
      <c r="MDH102" s="543"/>
      <c r="MDI102" s="543"/>
      <c r="MDJ102" s="543"/>
      <c r="MDK102" s="543"/>
      <c r="MDL102" s="543"/>
      <c r="MDM102" s="543"/>
      <c r="MDN102" s="543"/>
      <c r="MDO102" s="543"/>
      <c r="MDP102" s="543"/>
      <c r="MDQ102" s="543"/>
      <c r="MDR102" s="543"/>
      <c r="MDS102" s="543"/>
      <c r="MDT102" s="543"/>
      <c r="MDU102" s="543"/>
      <c r="MDV102" s="543"/>
      <c r="MDW102" s="543"/>
      <c r="MDX102" s="543"/>
      <c r="MDY102" s="543"/>
      <c r="MDZ102" s="543"/>
      <c r="MEA102" s="543"/>
      <c r="MEB102" s="543"/>
      <c r="MEC102" s="543"/>
      <c r="MED102" s="543"/>
      <c r="MEE102" s="543"/>
      <c r="MEF102" s="543"/>
      <c r="MEG102" s="543"/>
      <c r="MEH102" s="543"/>
      <c r="MEI102" s="543"/>
      <c r="MEJ102" s="543"/>
      <c r="MEK102" s="543"/>
      <c r="MEL102" s="543"/>
      <c r="MEM102" s="543"/>
      <c r="MEN102" s="543"/>
      <c r="MEO102" s="543"/>
      <c r="MEP102" s="543"/>
      <c r="MEQ102" s="543"/>
      <c r="MER102" s="543"/>
      <c r="MES102" s="543"/>
      <c r="MET102" s="543"/>
      <c r="MEU102" s="543"/>
      <c r="MEV102" s="543"/>
      <c r="MEW102" s="543"/>
      <c r="MEX102" s="543"/>
      <c r="MEY102" s="543"/>
      <c r="MEZ102" s="543"/>
      <c r="MFA102" s="543"/>
      <c r="MFB102" s="543"/>
      <c r="MFC102" s="543"/>
      <c r="MFD102" s="543"/>
      <c r="MFE102" s="543"/>
      <c r="MFF102" s="543"/>
      <c r="MFG102" s="543"/>
      <c r="MFH102" s="543"/>
      <c r="MFI102" s="543"/>
      <c r="MFJ102" s="543"/>
      <c r="MFK102" s="543"/>
      <c r="MFL102" s="543"/>
      <c r="MFM102" s="543"/>
      <c r="MFN102" s="543"/>
      <c r="MFO102" s="543"/>
      <c r="MFP102" s="543"/>
      <c r="MFQ102" s="543"/>
      <c r="MFR102" s="543"/>
      <c r="MFS102" s="543"/>
      <c r="MFT102" s="543"/>
      <c r="MFU102" s="543"/>
      <c r="MFV102" s="543"/>
      <c r="MFW102" s="543"/>
      <c r="MFX102" s="543"/>
      <c r="MFY102" s="543"/>
      <c r="MFZ102" s="543"/>
      <c r="MGA102" s="543"/>
      <c r="MGB102" s="543"/>
      <c r="MGC102" s="543"/>
      <c r="MGD102" s="543"/>
      <c r="MGE102" s="543"/>
      <c r="MGF102" s="543"/>
      <c r="MGG102" s="543"/>
      <c r="MGH102" s="543"/>
      <c r="MGI102" s="543"/>
      <c r="MGJ102" s="543"/>
      <c r="MGK102" s="543"/>
      <c r="MGL102" s="543"/>
      <c r="MGM102" s="543"/>
      <c r="MGN102" s="543"/>
      <c r="MGO102" s="543"/>
      <c r="MGP102" s="543"/>
      <c r="MGQ102" s="543"/>
      <c r="MGR102" s="543"/>
      <c r="MGS102" s="543"/>
      <c r="MGT102" s="543"/>
      <c r="MGU102" s="543"/>
      <c r="MGV102" s="543"/>
      <c r="MGW102" s="543"/>
      <c r="MGX102" s="543"/>
      <c r="MGY102" s="543"/>
      <c r="MGZ102" s="543"/>
      <c r="MHA102" s="543"/>
      <c r="MHB102" s="543"/>
      <c r="MHC102" s="543"/>
      <c r="MHD102" s="543"/>
      <c r="MHE102" s="543"/>
      <c r="MHF102" s="543"/>
      <c r="MHG102" s="543"/>
      <c r="MHH102" s="543"/>
      <c r="MHI102" s="543"/>
      <c r="MHJ102" s="543"/>
      <c r="MHK102" s="543"/>
      <c r="MHL102" s="543"/>
      <c r="MHM102" s="543"/>
      <c r="MHN102" s="543"/>
      <c r="MHO102" s="543"/>
      <c r="MHP102" s="543"/>
      <c r="MHQ102" s="543"/>
      <c r="MHR102" s="543"/>
      <c r="MHS102" s="543"/>
      <c r="MHT102" s="543"/>
      <c r="MHU102" s="543"/>
      <c r="MHV102" s="543"/>
      <c r="MHW102" s="543"/>
      <c r="MHX102" s="543"/>
      <c r="MHY102" s="543"/>
      <c r="MHZ102" s="543"/>
      <c r="MIA102" s="543"/>
      <c r="MIB102" s="543"/>
      <c r="MIC102" s="543"/>
      <c r="MID102" s="543"/>
      <c r="MIE102" s="543"/>
      <c r="MIF102" s="543"/>
      <c r="MIG102" s="543"/>
      <c r="MIH102" s="543"/>
      <c r="MII102" s="543"/>
      <c r="MIJ102" s="543"/>
      <c r="MIK102" s="543"/>
      <c r="MIL102" s="543"/>
      <c r="MIM102" s="543"/>
      <c r="MIN102" s="543"/>
      <c r="MIO102" s="543"/>
      <c r="MIP102" s="543"/>
      <c r="MIQ102" s="543"/>
      <c r="MIR102" s="543"/>
      <c r="MIS102" s="543"/>
      <c r="MIT102" s="543"/>
      <c r="MIU102" s="543"/>
      <c r="MIV102" s="543"/>
      <c r="MIW102" s="543"/>
      <c r="MIX102" s="543"/>
      <c r="MIY102" s="543"/>
      <c r="MIZ102" s="543"/>
      <c r="MJA102" s="543"/>
      <c r="MJB102" s="543"/>
      <c r="MJC102" s="543"/>
      <c r="MJD102" s="543"/>
      <c r="MJE102" s="543"/>
      <c r="MJF102" s="543"/>
      <c r="MJG102" s="543"/>
      <c r="MJH102" s="543"/>
      <c r="MJI102" s="543"/>
      <c r="MJJ102" s="543"/>
      <c r="MJK102" s="543"/>
      <c r="MJL102" s="543"/>
      <c r="MJM102" s="543"/>
      <c r="MJN102" s="543"/>
      <c r="MJO102" s="543"/>
      <c r="MJP102" s="543"/>
      <c r="MJQ102" s="543"/>
      <c r="MJR102" s="543"/>
      <c r="MJS102" s="543"/>
      <c r="MJT102" s="543"/>
      <c r="MJU102" s="543"/>
      <c r="MJV102" s="543"/>
      <c r="MJW102" s="543"/>
      <c r="MJX102" s="543"/>
      <c r="MJY102" s="543"/>
      <c r="MJZ102" s="543"/>
      <c r="MKA102" s="543"/>
      <c r="MKB102" s="543"/>
      <c r="MKC102" s="543"/>
      <c r="MKD102" s="543"/>
      <c r="MKE102" s="543"/>
      <c r="MKF102" s="543"/>
      <c r="MKG102" s="543"/>
      <c r="MKH102" s="543"/>
      <c r="MKI102" s="543"/>
      <c r="MKJ102" s="543"/>
      <c r="MKK102" s="543"/>
      <c r="MKL102" s="543"/>
      <c r="MKM102" s="543"/>
      <c r="MKN102" s="543"/>
      <c r="MKO102" s="543"/>
      <c r="MKP102" s="543"/>
      <c r="MKQ102" s="543"/>
      <c r="MKR102" s="543"/>
      <c r="MKS102" s="543"/>
      <c r="MKT102" s="543"/>
      <c r="MKU102" s="543"/>
      <c r="MKV102" s="543"/>
      <c r="MKW102" s="543"/>
      <c r="MKX102" s="543"/>
      <c r="MKY102" s="543"/>
      <c r="MKZ102" s="543"/>
      <c r="MLA102" s="543"/>
      <c r="MLB102" s="543"/>
      <c r="MLC102" s="543"/>
      <c r="MLD102" s="543"/>
      <c r="MLE102" s="543"/>
      <c r="MLF102" s="543"/>
      <c r="MLG102" s="543"/>
      <c r="MLH102" s="543"/>
      <c r="MLI102" s="543"/>
      <c r="MLJ102" s="543"/>
      <c r="MLK102" s="543"/>
      <c r="MLL102" s="543"/>
      <c r="MLM102" s="543"/>
      <c r="MLN102" s="543"/>
      <c r="MLO102" s="543"/>
      <c r="MLP102" s="543"/>
      <c r="MLQ102" s="543"/>
      <c r="MLR102" s="543"/>
      <c r="MLS102" s="543"/>
      <c r="MLT102" s="543"/>
      <c r="MLU102" s="543"/>
      <c r="MLV102" s="543"/>
      <c r="MLW102" s="543"/>
      <c r="MLX102" s="543"/>
      <c r="MLY102" s="543"/>
      <c r="MLZ102" s="543"/>
      <c r="MMA102" s="543"/>
      <c r="MMB102" s="543"/>
      <c r="MMC102" s="543"/>
      <c r="MMD102" s="543"/>
      <c r="MME102" s="543"/>
      <c r="MMF102" s="543"/>
      <c r="MMG102" s="543"/>
      <c r="MMH102" s="543"/>
      <c r="MMI102" s="543"/>
      <c r="MMJ102" s="543"/>
      <c r="MMK102" s="543"/>
      <c r="MML102" s="543"/>
      <c r="MMM102" s="543"/>
      <c r="MMN102" s="543"/>
      <c r="MMO102" s="543"/>
      <c r="MMP102" s="543"/>
      <c r="MMQ102" s="543"/>
      <c r="MMR102" s="543"/>
      <c r="MMS102" s="543"/>
      <c r="MMT102" s="543"/>
      <c r="MMU102" s="543"/>
      <c r="MMV102" s="543"/>
      <c r="MMW102" s="543"/>
      <c r="MMX102" s="543"/>
      <c r="MMY102" s="543"/>
      <c r="MMZ102" s="543"/>
      <c r="MNA102" s="543"/>
      <c r="MNB102" s="543"/>
      <c r="MNC102" s="543"/>
      <c r="MND102" s="543"/>
      <c r="MNE102" s="543"/>
      <c r="MNF102" s="543"/>
      <c r="MNG102" s="543"/>
      <c r="MNH102" s="543"/>
      <c r="MNI102" s="543"/>
      <c r="MNJ102" s="543"/>
      <c r="MNK102" s="543"/>
      <c r="MNL102" s="543"/>
      <c r="MNM102" s="543"/>
      <c r="MNN102" s="543"/>
      <c r="MNO102" s="543"/>
      <c r="MNP102" s="543"/>
      <c r="MNQ102" s="543"/>
      <c r="MNR102" s="543"/>
      <c r="MNS102" s="543"/>
      <c r="MNT102" s="543"/>
      <c r="MNU102" s="543"/>
      <c r="MNV102" s="543"/>
      <c r="MNW102" s="543"/>
      <c r="MNX102" s="543"/>
      <c r="MNY102" s="543"/>
      <c r="MNZ102" s="543"/>
      <c r="MOA102" s="543"/>
      <c r="MOB102" s="543"/>
      <c r="MOC102" s="543"/>
      <c r="MOD102" s="543"/>
      <c r="MOE102" s="543"/>
      <c r="MOF102" s="543"/>
      <c r="MOG102" s="543"/>
      <c r="MOH102" s="543"/>
      <c r="MOI102" s="543"/>
      <c r="MOJ102" s="543"/>
      <c r="MOK102" s="543"/>
      <c r="MOL102" s="543"/>
      <c r="MOM102" s="543"/>
      <c r="MON102" s="543"/>
      <c r="MOO102" s="543"/>
      <c r="MOP102" s="543"/>
      <c r="MOQ102" s="543"/>
      <c r="MOR102" s="543"/>
      <c r="MOS102" s="543"/>
      <c r="MOT102" s="543"/>
      <c r="MOU102" s="543"/>
      <c r="MOV102" s="543"/>
      <c r="MOW102" s="543"/>
      <c r="MOX102" s="543"/>
      <c r="MOY102" s="543"/>
      <c r="MOZ102" s="543"/>
      <c r="MPA102" s="543"/>
      <c r="MPB102" s="543"/>
      <c r="MPC102" s="543"/>
      <c r="MPD102" s="543"/>
      <c r="MPE102" s="543"/>
      <c r="MPF102" s="543"/>
      <c r="MPG102" s="543"/>
      <c r="MPH102" s="543"/>
      <c r="MPI102" s="543"/>
      <c r="MPJ102" s="543"/>
      <c r="MPK102" s="543"/>
      <c r="MPL102" s="543"/>
      <c r="MPM102" s="543"/>
      <c r="MPN102" s="543"/>
      <c r="MPO102" s="543"/>
      <c r="MPP102" s="543"/>
      <c r="MPQ102" s="543"/>
      <c r="MPR102" s="543"/>
      <c r="MPS102" s="543"/>
      <c r="MPT102" s="543"/>
      <c r="MPU102" s="543"/>
      <c r="MPV102" s="543"/>
      <c r="MPW102" s="543"/>
      <c r="MPX102" s="543"/>
      <c r="MPY102" s="543"/>
      <c r="MPZ102" s="543"/>
      <c r="MQA102" s="543"/>
      <c r="MQB102" s="543"/>
      <c r="MQC102" s="543"/>
      <c r="MQD102" s="543"/>
      <c r="MQE102" s="543"/>
      <c r="MQF102" s="543"/>
      <c r="MQG102" s="543"/>
      <c r="MQH102" s="543"/>
      <c r="MQI102" s="543"/>
      <c r="MQJ102" s="543"/>
      <c r="MQK102" s="543"/>
      <c r="MQL102" s="543"/>
      <c r="MQM102" s="543"/>
      <c r="MQN102" s="543"/>
      <c r="MQO102" s="543"/>
      <c r="MQP102" s="543"/>
      <c r="MQQ102" s="543"/>
      <c r="MQR102" s="543"/>
      <c r="MQS102" s="543"/>
      <c r="MQT102" s="543"/>
      <c r="MQU102" s="543"/>
      <c r="MQV102" s="543"/>
      <c r="MQW102" s="543"/>
      <c r="MQX102" s="543"/>
      <c r="MQY102" s="543"/>
      <c r="MQZ102" s="543"/>
      <c r="MRA102" s="543"/>
      <c r="MRB102" s="543"/>
      <c r="MRC102" s="543"/>
      <c r="MRD102" s="543"/>
      <c r="MRE102" s="543"/>
      <c r="MRF102" s="543"/>
      <c r="MRG102" s="543"/>
      <c r="MRH102" s="543"/>
      <c r="MRI102" s="543"/>
      <c r="MRJ102" s="543"/>
      <c r="MRK102" s="543"/>
      <c r="MRL102" s="543"/>
      <c r="MRM102" s="543"/>
      <c r="MRN102" s="543"/>
      <c r="MRO102" s="543"/>
      <c r="MRP102" s="543"/>
      <c r="MRQ102" s="543"/>
      <c r="MRR102" s="543"/>
      <c r="MRS102" s="543"/>
      <c r="MRT102" s="543"/>
      <c r="MRU102" s="543"/>
      <c r="MRV102" s="543"/>
      <c r="MRW102" s="543"/>
      <c r="MRX102" s="543"/>
      <c r="MRY102" s="543"/>
      <c r="MRZ102" s="543"/>
      <c r="MSA102" s="543"/>
      <c r="MSB102" s="543"/>
      <c r="MSC102" s="543"/>
      <c r="MSD102" s="543"/>
      <c r="MSE102" s="543"/>
      <c r="MSF102" s="543"/>
      <c r="MSG102" s="543"/>
      <c r="MSH102" s="543"/>
      <c r="MSI102" s="543"/>
      <c r="MSJ102" s="543"/>
      <c r="MSK102" s="543"/>
      <c r="MSL102" s="543"/>
      <c r="MSM102" s="543"/>
      <c r="MSN102" s="543"/>
      <c r="MSO102" s="543"/>
      <c r="MSP102" s="543"/>
      <c r="MSQ102" s="543"/>
      <c r="MSR102" s="543"/>
      <c r="MSS102" s="543"/>
      <c r="MST102" s="543"/>
      <c r="MSU102" s="543"/>
      <c r="MSV102" s="543"/>
      <c r="MSW102" s="543"/>
      <c r="MSX102" s="543"/>
      <c r="MSY102" s="543"/>
      <c r="MSZ102" s="543"/>
      <c r="MTA102" s="543"/>
      <c r="MTB102" s="543"/>
      <c r="MTC102" s="543"/>
      <c r="MTD102" s="543"/>
      <c r="MTE102" s="543"/>
      <c r="MTF102" s="543"/>
      <c r="MTG102" s="543"/>
      <c r="MTH102" s="543"/>
      <c r="MTI102" s="543"/>
      <c r="MTJ102" s="543"/>
      <c r="MTK102" s="543"/>
      <c r="MTL102" s="543"/>
      <c r="MTM102" s="543"/>
      <c r="MTN102" s="543"/>
      <c r="MTO102" s="543"/>
      <c r="MTP102" s="543"/>
      <c r="MTQ102" s="543"/>
      <c r="MTR102" s="543"/>
      <c r="MTS102" s="543"/>
      <c r="MTT102" s="543"/>
      <c r="MTU102" s="543"/>
      <c r="MTV102" s="543"/>
      <c r="MTW102" s="543"/>
      <c r="MTX102" s="543"/>
      <c r="MTY102" s="543"/>
      <c r="MTZ102" s="543"/>
      <c r="MUA102" s="543"/>
      <c r="MUB102" s="543"/>
      <c r="MUC102" s="543"/>
      <c r="MUD102" s="543"/>
      <c r="MUE102" s="543"/>
      <c r="MUF102" s="543"/>
      <c r="MUG102" s="543"/>
      <c r="MUH102" s="543"/>
      <c r="MUI102" s="543"/>
      <c r="MUJ102" s="543"/>
      <c r="MUK102" s="543"/>
      <c r="MUL102" s="543"/>
      <c r="MUM102" s="543"/>
      <c r="MUN102" s="543"/>
      <c r="MUO102" s="543"/>
      <c r="MUP102" s="543"/>
      <c r="MUQ102" s="543"/>
      <c r="MUR102" s="543"/>
      <c r="MUS102" s="543"/>
      <c r="MUT102" s="543"/>
      <c r="MUU102" s="543"/>
      <c r="MUV102" s="543"/>
      <c r="MUW102" s="543"/>
      <c r="MUX102" s="543"/>
      <c r="MUY102" s="543"/>
      <c r="MUZ102" s="543"/>
      <c r="MVA102" s="543"/>
      <c r="MVB102" s="543"/>
      <c r="MVC102" s="543"/>
      <c r="MVD102" s="543"/>
      <c r="MVE102" s="543"/>
      <c r="MVF102" s="543"/>
      <c r="MVG102" s="543"/>
      <c r="MVH102" s="543"/>
      <c r="MVI102" s="543"/>
      <c r="MVJ102" s="543"/>
      <c r="MVK102" s="543"/>
      <c r="MVL102" s="543"/>
      <c r="MVM102" s="543"/>
      <c r="MVN102" s="543"/>
      <c r="MVO102" s="543"/>
      <c r="MVP102" s="543"/>
      <c r="MVQ102" s="543"/>
      <c r="MVR102" s="543"/>
      <c r="MVS102" s="543"/>
      <c r="MVT102" s="543"/>
      <c r="MVU102" s="543"/>
      <c r="MVV102" s="543"/>
      <c r="MVW102" s="543"/>
      <c r="MVX102" s="543"/>
      <c r="MVY102" s="543"/>
      <c r="MVZ102" s="543"/>
      <c r="MWA102" s="543"/>
      <c r="MWB102" s="543"/>
      <c r="MWC102" s="543"/>
      <c r="MWD102" s="543"/>
      <c r="MWE102" s="543"/>
      <c r="MWF102" s="543"/>
      <c r="MWG102" s="543"/>
      <c r="MWH102" s="543"/>
      <c r="MWI102" s="543"/>
      <c r="MWJ102" s="543"/>
      <c r="MWK102" s="543"/>
      <c r="MWL102" s="543"/>
      <c r="MWM102" s="543"/>
      <c r="MWN102" s="543"/>
      <c r="MWO102" s="543"/>
      <c r="MWP102" s="543"/>
      <c r="MWQ102" s="543"/>
      <c r="MWR102" s="543"/>
      <c r="MWS102" s="543"/>
      <c r="MWT102" s="543"/>
      <c r="MWU102" s="543"/>
      <c r="MWV102" s="543"/>
      <c r="MWW102" s="543"/>
      <c r="MWX102" s="543"/>
      <c r="MWY102" s="543"/>
      <c r="MWZ102" s="543"/>
      <c r="MXA102" s="543"/>
      <c r="MXB102" s="543"/>
      <c r="MXC102" s="543"/>
      <c r="MXD102" s="543"/>
      <c r="MXE102" s="543"/>
      <c r="MXF102" s="543"/>
      <c r="MXG102" s="543"/>
      <c r="MXH102" s="543"/>
      <c r="MXI102" s="543"/>
      <c r="MXJ102" s="543"/>
      <c r="MXK102" s="543"/>
      <c r="MXL102" s="543"/>
      <c r="MXM102" s="543"/>
      <c r="MXN102" s="543"/>
      <c r="MXO102" s="543"/>
      <c r="MXP102" s="543"/>
      <c r="MXQ102" s="543"/>
      <c r="MXR102" s="543"/>
      <c r="MXS102" s="543"/>
      <c r="MXT102" s="543"/>
      <c r="MXU102" s="543"/>
      <c r="MXV102" s="543"/>
      <c r="MXW102" s="543"/>
      <c r="MXX102" s="543"/>
      <c r="MXY102" s="543"/>
      <c r="MXZ102" s="543"/>
      <c r="MYA102" s="543"/>
      <c r="MYB102" s="543"/>
      <c r="MYC102" s="543"/>
      <c r="MYD102" s="543"/>
      <c r="MYE102" s="543"/>
      <c r="MYF102" s="543"/>
      <c r="MYG102" s="543"/>
      <c r="MYH102" s="543"/>
      <c r="MYI102" s="543"/>
      <c r="MYJ102" s="543"/>
      <c r="MYK102" s="543"/>
      <c r="MYL102" s="543"/>
      <c r="MYM102" s="543"/>
      <c r="MYN102" s="543"/>
      <c r="MYO102" s="543"/>
      <c r="MYP102" s="543"/>
      <c r="MYQ102" s="543"/>
      <c r="MYR102" s="543"/>
      <c r="MYS102" s="543"/>
      <c r="MYT102" s="543"/>
      <c r="MYU102" s="543"/>
      <c r="MYV102" s="543"/>
      <c r="MYW102" s="543"/>
      <c r="MYX102" s="543"/>
      <c r="MYY102" s="543"/>
      <c r="MYZ102" s="543"/>
      <c r="MZA102" s="543"/>
      <c r="MZB102" s="543"/>
      <c r="MZC102" s="543"/>
      <c r="MZD102" s="543"/>
      <c r="MZE102" s="543"/>
      <c r="MZF102" s="543"/>
      <c r="MZG102" s="543"/>
      <c r="MZH102" s="543"/>
      <c r="MZI102" s="543"/>
      <c r="MZJ102" s="543"/>
      <c r="MZK102" s="543"/>
      <c r="MZL102" s="543"/>
      <c r="MZM102" s="543"/>
      <c r="MZN102" s="543"/>
      <c r="MZO102" s="543"/>
      <c r="MZP102" s="543"/>
      <c r="MZQ102" s="543"/>
      <c r="MZR102" s="543"/>
      <c r="MZS102" s="543"/>
      <c r="MZT102" s="543"/>
      <c r="MZU102" s="543"/>
      <c r="MZV102" s="543"/>
      <c r="MZW102" s="543"/>
      <c r="MZX102" s="543"/>
      <c r="MZY102" s="543"/>
      <c r="MZZ102" s="543"/>
      <c r="NAA102" s="543"/>
      <c r="NAB102" s="543"/>
      <c r="NAC102" s="543"/>
      <c r="NAD102" s="543"/>
      <c r="NAE102" s="543"/>
      <c r="NAF102" s="543"/>
      <c r="NAG102" s="543"/>
      <c r="NAH102" s="543"/>
      <c r="NAI102" s="543"/>
      <c r="NAJ102" s="543"/>
      <c r="NAK102" s="543"/>
      <c r="NAL102" s="543"/>
      <c r="NAM102" s="543"/>
      <c r="NAN102" s="543"/>
      <c r="NAO102" s="543"/>
      <c r="NAP102" s="543"/>
      <c r="NAQ102" s="543"/>
      <c r="NAR102" s="543"/>
      <c r="NAS102" s="543"/>
      <c r="NAT102" s="543"/>
      <c r="NAU102" s="543"/>
      <c r="NAV102" s="543"/>
      <c r="NAW102" s="543"/>
      <c r="NAX102" s="543"/>
      <c r="NAY102" s="543"/>
      <c r="NAZ102" s="543"/>
      <c r="NBA102" s="543"/>
      <c r="NBB102" s="543"/>
      <c r="NBC102" s="543"/>
      <c r="NBD102" s="543"/>
      <c r="NBE102" s="543"/>
      <c r="NBF102" s="543"/>
      <c r="NBG102" s="543"/>
      <c r="NBH102" s="543"/>
      <c r="NBI102" s="543"/>
      <c r="NBJ102" s="543"/>
      <c r="NBK102" s="543"/>
      <c r="NBL102" s="543"/>
      <c r="NBM102" s="543"/>
      <c r="NBN102" s="543"/>
      <c r="NBO102" s="543"/>
      <c r="NBP102" s="543"/>
      <c r="NBQ102" s="543"/>
      <c r="NBR102" s="543"/>
      <c r="NBS102" s="543"/>
      <c r="NBT102" s="543"/>
      <c r="NBU102" s="543"/>
      <c r="NBV102" s="543"/>
      <c r="NBW102" s="543"/>
      <c r="NBX102" s="543"/>
      <c r="NBY102" s="543"/>
      <c r="NBZ102" s="543"/>
      <c r="NCA102" s="543"/>
      <c r="NCB102" s="543"/>
      <c r="NCC102" s="543"/>
      <c r="NCD102" s="543"/>
      <c r="NCE102" s="543"/>
      <c r="NCF102" s="543"/>
      <c r="NCG102" s="543"/>
      <c r="NCH102" s="543"/>
      <c r="NCI102" s="543"/>
      <c r="NCJ102" s="543"/>
      <c r="NCK102" s="543"/>
      <c r="NCL102" s="543"/>
      <c r="NCM102" s="543"/>
      <c r="NCN102" s="543"/>
      <c r="NCO102" s="543"/>
      <c r="NCP102" s="543"/>
      <c r="NCQ102" s="543"/>
      <c r="NCR102" s="543"/>
      <c r="NCS102" s="543"/>
      <c r="NCT102" s="543"/>
      <c r="NCU102" s="543"/>
      <c r="NCV102" s="543"/>
      <c r="NCW102" s="543"/>
      <c r="NCX102" s="543"/>
      <c r="NCY102" s="543"/>
      <c r="NCZ102" s="543"/>
      <c r="NDA102" s="543"/>
      <c r="NDB102" s="543"/>
      <c r="NDC102" s="543"/>
      <c r="NDD102" s="543"/>
      <c r="NDE102" s="543"/>
      <c r="NDF102" s="543"/>
      <c r="NDG102" s="543"/>
      <c r="NDH102" s="543"/>
      <c r="NDI102" s="543"/>
      <c r="NDJ102" s="543"/>
      <c r="NDK102" s="543"/>
      <c r="NDL102" s="543"/>
      <c r="NDM102" s="543"/>
      <c r="NDN102" s="543"/>
      <c r="NDO102" s="543"/>
      <c r="NDP102" s="543"/>
      <c r="NDQ102" s="543"/>
      <c r="NDR102" s="543"/>
      <c r="NDS102" s="543"/>
      <c r="NDT102" s="543"/>
      <c r="NDU102" s="543"/>
      <c r="NDV102" s="543"/>
      <c r="NDW102" s="543"/>
      <c r="NDX102" s="543"/>
      <c r="NDY102" s="543"/>
      <c r="NDZ102" s="543"/>
      <c r="NEA102" s="543"/>
      <c r="NEB102" s="543"/>
      <c r="NEC102" s="543"/>
      <c r="NED102" s="543"/>
      <c r="NEE102" s="543"/>
      <c r="NEF102" s="543"/>
      <c r="NEG102" s="543"/>
      <c r="NEH102" s="543"/>
      <c r="NEI102" s="543"/>
      <c r="NEJ102" s="543"/>
      <c r="NEK102" s="543"/>
      <c r="NEL102" s="543"/>
      <c r="NEM102" s="543"/>
      <c r="NEN102" s="543"/>
      <c r="NEO102" s="543"/>
      <c r="NEP102" s="543"/>
      <c r="NEQ102" s="543"/>
      <c r="NER102" s="543"/>
      <c r="NES102" s="543"/>
      <c r="NET102" s="543"/>
      <c r="NEU102" s="543"/>
      <c r="NEV102" s="543"/>
      <c r="NEW102" s="543"/>
      <c r="NEX102" s="543"/>
      <c r="NEY102" s="543"/>
      <c r="NEZ102" s="543"/>
      <c r="NFA102" s="543"/>
      <c r="NFB102" s="543"/>
      <c r="NFC102" s="543"/>
      <c r="NFD102" s="543"/>
      <c r="NFE102" s="543"/>
      <c r="NFF102" s="543"/>
      <c r="NFG102" s="543"/>
      <c r="NFH102" s="543"/>
      <c r="NFI102" s="543"/>
      <c r="NFJ102" s="543"/>
      <c r="NFK102" s="543"/>
      <c r="NFL102" s="543"/>
      <c r="NFM102" s="543"/>
      <c r="NFN102" s="543"/>
      <c r="NFO102" s="543"/>
      <c r="NFP102" s="543"/>
      <c r="NFQ102" s="543"/>
      <c r="NFR102" s="543"/>
      <c r="NFS102" s="543"/>
      <c r="NFT102" s="543"/>
      <c r="NFU102" s="543"/>
      <c r="NFV102" s="543"/>
      <c r="NFW102" s="543"/>
      <c r="NFX102" s="543"/>
      <c r="NFY102" s="543"/>
      <c r="NFZ102" s="543"/>
      <c r="NGA102" s="543"/>
      <c r="NGB102" s="543"/>
      <c r="NGC102" s="543"/>
      <c r="NGD102" s="543"/>
      <c r="NGE102" s="543"/>
      <c r="NGF102" s="543"/>
      <c r="NGG102" s="543"/>
      <c r="NGH102" s="543"/>
      <c r="NGI102" s="543"/>
      <c r="NGJ102" s="543"/>
      <c r="NGK102" s="543"/>
      <c r="NGL102" s="543"/>
      <c r="NGM102" s="543"/>
      <c r="NGN102" s="543"/>
      <c r="NGO102" s="543"/>
      <c r="NGP102" s="543"/>
      <c r="NGQ102" s="543"/>
      <c r="NGR102" s="543"/>
      <c r="NGS102" s="543"/>
      <c r="NGT102" s="543"/>
      <c r="NGU102" s="543"/>
      <c r="NGV102" s="543"/>
      <c r="NGW102" s="543"/>
      <c r="NGX102" s="543"/>
      <c r="NGY102" s="543"/>
      <c r="NGZ102" s="543"/>
      <c r="NHA102" s="543"/>
      <c r="NHB102" s="543"/>
      <c r="NHC102" s="543"/>
      <c r="NHD102" s="543"/>
      <c r="NHE102" s="543"/>
      <c r="NHF102" s="543"/>
      <c r="NHG102" s="543"/>
      <c r="NHH102" s="543"/>
      <c r="NHI102" s="543"/>
      <c r="NHJ102" s="543"/>
      <c r="NHK102" s="543"/>
      <c r="NHL102" s="543"/>
      <c r="NHM102" s="543"/>
      <c r="NHN102" s="543"/>
      <c r="NHO102" s="543"/>
      <c r="NHP102" s="543"/>
      <c r="NHQ102" s="543"/>
      <c r="NHR102" s="543"/>
      <c r="NHS102" s="543"/>
      <c r="NHT102" s="543"/>
      <c r="NHU102" s="543"/>
      <c r="NHV102" s="543"/>
      <c r="NHW102" s="543"/>
      <c r="NHX102" s="543"/>
      <c r="NHY102" s="543"/>
      <c r="NHZ102" s="543"/>
      <c r="NIA102" s="543"/>
      <c r="NIB102" s="543"/>
      <c r="NIC102" s="543"/>
      <c r="NID102" s="543"/>
      <c r="NIE102" s="543"/>
      <c r="NIF102" s="543"/>
      <c r="NIG102" s="543"/>
      <c r="NIH102" s="543"/>
      <c r="NII102" s="543"/>
      <c r="NIJ102" s="543"/>
      <c r="NIK102" s="543"/>
      <c r="NIL102" s="543"/>
      <c r="NIM102" s="543"/>
      <c r="NIN102" s="543"/>
      <c r="NIO102" s="543"/>
      <c r="NIP102" s="543"/>
      <c r="NIQ102" s="543"/>
      <c r="NIR102" s="543"/>
      <c r="NIS102" s="543"/>
      <c r="NIT102" s="543"/>
      <c r="NIU102" s="543"/>
      <c r="NIV102" s="543"/>
      <c r="NIW102" s="543"/>
      <c r="NIX102" s="543"/>
      <c r="NIY102" s="543"/>
      <c r="NIZ102" s="543"/>
      <c r="NJA102" s="543"/>
      <c r="NJB102" s="543"/>
      <c r="NJC102" s="543"/>
      <c r="NJD102" s="543"/>
      <c r="NJE102" s="543"/>
      <c r="NJF102" s="543"/>
      <c r="NJG102" s="543"/>
      <c r="NJH102" s="543"/>
      <c r="NJI102" s="543"/>
      <c r="NJJ102" s="543"/>
      <c r="NJK102" s="543"/>
      <c r="NJL102" s="543"/>
      <c r="NJM102" s="543"/>
      <c r="NJN102" s="543"/>
      <c r="NJO102" s="543"/>
      <c r="NJP102" s="543"/>
      <c r="NJQ102" s="543"/>
      <c r="NJR102" s="543"/>
      <c r="NJS102" s="543"/>
      <c r="NJT102" s="543"/>
      <c r="NJU102" s="543"/>
      <c r="NJV102" s="543"/>
      <c r="NJW102" s="543"/>
      <c r="NJX102" s="543"/>
      <c r="NJY102" s="543"/>
      <c r="NJZ102" s="543"/>
      <c r="NKA102" s="543"/>
      <c r="NKB102" s="543"/>
      <c r="NKC102" s="543"/>
      <c r="NKD102" s="543"/>
      <c r="NKE102" s="543"/>
      <c r="NKF102" s="543"/>
      <c r="NKG102" s="543"/>
      <c r="NKH102" s="543"/>
      <c r="NKI102" s="543"/>
      <c r="NKJ102" s="543"/>
      <c r="NKK102" s="543"/>
      <c r="NKL102" s="543"/>
      <c r="NKM102" s="543"/>
      <c r="NKN102" s="543"/>
      <c r="NKO102" s="543"/>
      <c r="NKP102" s="543"/>
      <c r="NKQ102" s="543"/>
      <c r="NKR102" s="543"/>
      <c r="NKS102" s="543"/>
      <c r="NKT102" s="543"/>
      <c r="NKU102" s="543"/>
      <c r="NKV102" s="543"/>
      <c r="NKW102" s="543"/>
      <c r="NKX102" s="543"/>
      <c r="NKY102" s="543"/>
      <c r="NKZ102" s="543"/>
      <c r="NLA102" s="543"/>
      <c r="NLB102" s="543"/>
      <c r="NLC102" s="543"/>
      <c r="NLD102" s="543"/>
      <c r="NLE102" s="543"/>
      <c r="NLF102" s="543"/>
      <c r="NLG102" s="543"/>
      <c r="NLH102" s="543"/>
      <c r="NLI102" s="543"/>
      <c r="NLJ102" s="543"/>
      <c r="NLK102" s="543"/>
      <c r="NLL102" s="543"/>
      <c r="NLM102" s="543"/>
      <c r="NLN102" s="543"/>
      <c r="NLO102" s="543"/>
      <c r="NLP102" s="543"/>
      <c r="NLQ102" s="543"/>
      <c r="NLR102" s="543"/>
      <c r="NLS102" s="543"/>
      <c r="NLT102" s="543"/>
      <c r="NLU102" s="543"/>
      <c r="NLV102" s="543"/>
      <c r="NLW102" s="543"/>
      <c r="NLX102" s="543"/>
      <c r="NLY102" s="543"/>
      <c r="NLZ102" s="543"/>
      <c r="NMA102" s="543"/>
      <c r="NMB102" s="543"/>
      <c r="NMC102" s="543"/>
      <c r="NMD102" s="543"/>
      <c r="NME102" s="543"/>
      <c r="NMF102" s="543"/>
      <c r="NMG102" s="543"/>
      <c r="NMH102" s="543"/>
      <c r="NMI102" s="543"/>
      <c r="NMJ102" s="543"/>
      <c r="NMK102" s="543"/>
      <c r="NML102" s="543"/>
      <c r="NMM102" s="543"/>
      <c r="NMN102" s="543"/>
      <c r="NMO102" s="543"/>
      <c r="NMP102" s="543"/>
      <c r="NMQ102" s="543"/>
      <c r="NMR102" s="543"/>
      <c r="NMS102" s="543"/>
      <c r="NMT102" s="543"/>
      <c r="NMU102" s="543"/>
      <c r="NMV102" s="543"/>
      <c r="NMW102" s="543"/>
      <c r="NMX102" s="543"/>
      <c r="NMY102" s="543"/>
      <c r="NMZ102" s="543"/>
      <c r="NNA102" s="543"/>
      <c r="NNB102" s="543"/>
      <c r="NNC102" s="543"/>
      <c r="NND102" s="543"/>
      <c r="NNE102" s="543"/>
      <c r="NNF102" s="543"/>
      <c r="NNG102" s="543"/>
      <c r="NNH102" s="543"/>
      <c r="NNI102" s="543"/>
      <c r="NNJ102" s="543"/>
      <c r="NNK102" s="543"/>
      <c r="NNL102" s="543"/>
      <c r="NNM102" s="543"/>
      <c r="NNN102" s="543"/>
      <c r="NNO102" s="543"/>
      <c r="NNP102" s="543"/>
      <c r="NNQ102" s="543"/>
      <c r="NNR102" s="543"/>
      <c r="NNS102" s="543"/>
      <c r="NNT102" s="543"/>
      <c r="NNU102" s="543"/>
      <c r="NNV102" s="543"/>
      <c r="NNW102" s="543"/>
      <c r="NNX102" s="543"/>
      <c r="NNY102" s="543"/>
      <c r="NNZ102" s="543"/>
      <c r="NOA102" s="543"/>
      <c r="NOB102" s="543"/>
      <c r="NOC102" s="543"/>
      <c r="NOD102" s="543"/>
      <c r="NOE102" s="543"/>
      <c r="NOF102" s="543"/>
      <c r="NOG102" s="543"/>
      <c r="NOH102" s="543"/>
      <c r="NOI102" s="543"/>
      <c r="NOJ102" s="543"/>
      <c r="NOK102" s="543"/>
      <c r="NOL102" s="543"/>
      <c r="NOM102" s="543"/>
      <c r="NON102" s="543"/>
      <c r="NOO102" s="543"/>
      <c r="NOP102" s="543"/>
      <c r="NOQ102" s="543"/>
      <c r="NOR102" s="543"/>
      <c r="NOS102" s="543"/>
      <c r="NOT102" s="543"/>
      <c r="NOU102" s="543"/>
      <c r="NOV102" s="543"/>
      <c r="NOW102" s="543"/>
      <c r="NOX102" s="543"/>
      <c r="NOY102" s="543"/>
      <c r="NOZ102" s="543"/>
      <c r="NPA102" s="543"/>
      <c r="NPB102" s="543"/>
      <c r="NPC102" s="543"/>
      <c r="NPD102" s="543"/>
      <c r="NPE102" s="543"/>
      <c r="NPF102" s="543"/>
      <c r="NPG102" s="543"/>
      <c r="NPH102" s="543"/>
      <c r="NPI102" s="543"/>
      <c r="NPJ102" s="543"/>
      <c r="NPK102" s="543"/>
      <c r="NPL102" s="543"/>
      <c r="NPM102" s="543"/>
      <c r="NPN102" s="543"/>
      <c r="NPO102" s="543"/>
      <c r="NPP102" s="543"/>
      <c r="NPQ102" s="543"/>
      <c r="NPR102" s="543"/>
      <c r="NPS102" s="543"/>
      <c r="NPT102" s="543"/>
      <c r="NPU102" s="543"/>
      <c r="NPV102" s="543"/>
      <c r="NPW102" s="543"/>
      <c r="NPX102" s="543"/>
      <c r="NPY102" s="543"/>
      <c r="NPZ102" s="543"/>
      <c r="NQA102" s="543"/>
      <c r="NQB102" s="543"/>
      <c r="NQC102" s="543"/>
      <c r="NQD102" s="543"/>
      <c r="NQE102" s="543"/>
      <c r="NQF102" s="543"/>
      <c r="NQG102" s="543"/>
      <c r="NQH102" s="543"/>
      <c r="NQI102" s="543"/>
      <c r="NQJ102" s="543"/>
      <c r="NQK102" s="543"/>
      <c r="NQL102" s="543"/>
      <c r="NQM102" s="543"/>
      <c r="NQN102" s="543"/>
      <c r="NQO102" s="543"/>
      <c r="NQP102" s="543"/>
      <c r="NQQ102" s="543"/>
      <c r="NQR102" s="543"/>
      <c r="NQS102" s="543"/>
      <c r="NQT102" s="543"/>
      <c r="NQU102" s="543"/>
      <c r="NQV102" s="543"/>
      <c r="NQW102" s="543"/>
      <c r="NQX102" s="543"/>
      <c r="NQY102" s="543"/>
      <c r="NQZ102" s="543"/>
      <c r="NRA102" s="543"/>
      <c r="NRB102" s="543"/>
      <c r="NRC102" s="543"/>
      <c r="NRD102" s="543"/>
      <c r="NRE102" s="543"/>
      <c r="NRF102" s="543"/>
      <c r="NRG102" s="543"/>
      <c r="NRH102" s="543"/>
      <c r="NRI102" s="543"/>
      <c r="NRJ102" s="543"/>
      <c r="NRK102" s="543"/>
      <c r="NRL102" s="543"/>
      <c r="NRM102" s="543"/>
      <c r="NRN102" s="543"/>
      <c r="NRO102" s="543"/>
      <c r="NRP102" s="543"/>
      <c r="NRQ102" s="543"/>
      <c r="NRR102" s="543"/>
      <c r="NRS102" s="543"/>
      <c r="NRT102" s="543"/>
      <c r="NRU102" s="543"/>
      <c r="NRV102" s="543"/>
      <c r="NRW102" s="543"/>
      <c r="NRX102" s="543"/>
      <c r="NRY102" s="543"/>
      <c r="NRZ102" s="543"/>
      <c r="NSA102" s="543"/>
      <c r="NSB102" s="543"/>
      <c r="NSC102" s="543"/>
      <c r="NSD102" s="543"/>
      <c r="NSE102" s="543"/>
      <c r="NSF102" s="543"/>
      <c r="NSG102" s="543"/>
      <c r="NSH102" s="543"/>
      <c r="NSI102" s="543"/>
      <c r="NSJ102" s="543"/>
      <c r="NSK102" s="543"/>
      <c r="NSL102" s="543"/>
      <c r="NSM102" s="543"/>
      <c r="NSN102" s="543"/>
      <c r="NSO102" s="543"/>
      <c r="NSP102" s="543"/>
      <c r="NSQ102" s="543"/>
      <c r="NSR102" s="543"/>
      <c r="NSS102" s="543"/>
      <c r="NST102" s="543"/>
      <c r="NSU102" s="543"/>
      <c r="NSV102" s="543"/>
      <c r="NSW102" s="543"/>
      <c r="NSX102" s="543"/>
      <c r="NSY102" s="543"/>
      <c r="NSZ102" s="543"/>
      <c r="NTA102" s="543"/>
      <c r="NTB102" s="543"/>
      <c r="NTC102" s="543"/>
      <c r="NTD102" s="543"/>
      <c r="NTE102" s="543"/>
      <c r="NTF102" s="543"/>
      <c r="NTG102" s="543"/>
      <c r="NTH102" s="543"/>
      <c r="NTI102" s="543"/>
      <c r="NTJ102" s="543"/>
      <c r="NTK102" s="543"/>
      <c r="NTL102" s="543"/>
      <c r="NTM102" s="543"/>
      <c r="NTN102" s="543"/>
      <c r="NTO102" s="543"/>
      <c r="NTP102" s="543"/>
      <c r="NTQ102" s="543"/>
      <c r="NTR102" s="543"/>
      <c r="NTS102" s="543"/>
      <c r="NTT102" s="543"/>
      <c r="NTU102" s="543"/>
      <c r="NTV102" s="543"/>
      <c r="NTW102" s="543"/>
      <c r="NTX102" s="543"/>
      <c r="NTY102" s="543"/>
      <c r="NTZ102" s="543"/>
      <c r="NUA102" s="543"/>
      <c r="NUB102" s="543"/>
      <c r="NUC102" s="543"/>
      <c r="NUD102" s="543"/>
      <c r="NUE102" s="543"/>
      <c r="NUF102" s="543"/>
      <c r="NUG102" s="543"/>
      <c r="NUH102" s="543"/>
      <c r="NUI102" s="543"/>
      <c r="NUJ102" s="543"/>
      <c r="NUK102" s="543"/>
      <c r="NUL102" s="543"/>
      <c r="NUM102" s="543"/>
      <c r="NUN102" s="543"/>
      <c r="NUO102" s="543"/>
      <c r="NUP102" s="543"/>
      <c r="NUQ102" s="543"/>
      <c r="NUR102" s="543"/>
      <c r="NUS102" s="543"/>
      <c r="NUT102" s="543"/>
      <c r="NUU102" s="543"/>
      <c r="NUV102" s="543"/>
      <c r="NUW102" s="543"/>
      <c r="NUX102" s="543"/>
      <c r="NUY102" s="543"/>
      <c r="NUZ102" s="543"/>
      <c r="NVA102" s="543"/>
      <c r="NVB102" s="543"/>
      <c r="NVC102" s="543"/>
      <c r="NVD102" s="543"/>
      <c r="NVE102" s="543"/>
      <c r="NVF102" s="543"/>
      <c r="NVG102" s="543"/>
      <c r="NVH102" s="543"/>
      <c r="NVI102" s="543"/>
      <c r="NVJ102" s="543"/>
      <c r="NVK102" s="543"/>
      <c r="NVL102" s="543"/>
      <c r="NVM102" s="543"/>
      <c r="NVN102" s="543"/>
      <c r="NVO102" s="543"/>
      <c r="NVP102" s="543"/>
      <c r="NVQ102" s="543"/>
      <c r="NVR102" s="543"/>
      <c r="NVS102" s="543"/>
      <c r="NVT102" s="543"/>
      <c r="NVU102" s="543"/>
      <c r="NVV102" s="543"/>
      <c r="NVW102" s="543"/>
      <c r="NVX102" s="543"/>
      <c r="NVY102" s="543"/>
      <c r="NVZ102" s="543"/>
      <c r="NWA102" s="543"/>
      <c r="NWB102" s="543"/>
      <c r="NWC102" s="543"/>
      <c r="NWD102" s="543"/>
      <c r="NWE102" s="543"/>
      <c r="NWF102" s="543"/>
      <c r="NWG102" s="543"/>
      <c r="NWH102" s="543"/>
      <c r="NWI102" s="543"/>
      <c r="NWJ102" s="543"/>
      <c r="NWK102" s="543"/>
      <c r="NWL102" s="543"/>
      <c r="NWM102" s="543"/>
      <c r="NWN102" s="543"/>
      <c r="NWO102" s="543"/>
      <c r="NWP102" s="543"/>
      <c r="NWQ102" s="543"/>
      <c r="NWR102" s="543"/>
      <c r="NWS102" s="543"/>
      <c r="NWT102" s="543"/>
      <c r="NWU102" s="543"/>
      <c r="NWV102" s="543"/>
      <c r="NWW102" s="543"/>
      <c r="NWX102" s="543"/>
      <c r="NWY102" s="543"/>
      <c r="NWZ102" s="543"/>
      <c r="NXA102" s="543"/>
      <c r="NXB102" s="543"/>
      <c r="NXC102" s="543"/>
      <c r="NXD102" s="543"/>
      <c r="NXE102" s="543"/>
      <c r="NXF102" s="543"/>
      <c r="NXG102" s="543"/>
      <c r="NXH102" s="543"/>
      <c r="NXI102" s="543"/>
      <c r="NXJ102" s="543"/>
      <c r="NXK102" s="543"/>
      <c r="NXL102" s="543"/>
      <c r="NXM102" s="543"/>
      <c r="NXN102" s="543"/>
      <c r="NXO102" s="543"/>
      <c r="NXP102" s="543"/>
      <c r="NXQ102" s="543"/>
      <c r="NXR102" s="543"/>
      <c r="NXS102" s="543"/>
      <c r="NXT102" s="543"/>
      <c r="NXU102" s="543"/>
      <c r="NXV102" s="543"/>
      <c r="NXW102" s="543"/>
      <c r="NXX102" s="543"/>
      <c r="NXY102" s="543"/>
      <c r="NXZ102" s="543"/>
      <c r="NYA102" s="543"/>
      <c r="NYB102" s="543"/>
      <c r="NYC102" s="543"/>
      <c r="NYD102" s="543"/>
      <c r="NYE102" s="543"/>
      <c r="NYF102" s="543"/>
      <c r="NYG102" s="543"/>
      <c r="NYH102" s="543"/>
      <c r="NYI102" s="543"/>
      <c r="NYJ102" s="543"/>
      <c r="NYK102" s="543"/>
      <c r="NYL102" s="543"/>
      <c r="NYM102" s="543"/>
      <c r="NYN102" s="543"/>
      <c r="NYO102" s="543"/>
      <c r="NYP102" s="543"/>
      <c r="NYQ102" s="543"/>
      <c r="NYR102" s="543"/>
      <c r="NYS102" s="543"/>
      <c r="NYT102" s="543"/>
      <c r="NYU102" s="543"/>
      <c r="NYV102" s="543"/>
      <c r="NYW102" s="543"/>
      <c r="NYX102" s="543"/>
      <c r="NYY102" s="543"/>
      <c r="NYZ102" s="543"/>
      <c r="NZA102" s="543"/>
      <c r="NZB102" s="543"/>
      <c r="NZC102" s="543"/>
      <c r="NZD102" s="543"/>
      <c r="NZE102" s="543"/>
      <c r="NZF102" s="543"/>
      <c r="NZG102" s="543"/>
      <c r="NZH102" s="543"/>
      <c r="NZI102" s="543"/>
      <c r="NZJ102" s="543"/>
      <c r="NZK102" s="543"/>
      <c r="NZL102" s="543"/>
      <c r="NZM102" s="543"/>
      <c r="NZN102" s="543"/>
      <c r="NZO102" s="543"/>
      <c r="NZP102" s="543"/>
      <c r="NZQ102" s="543"/>
      <c r="NZR102" s="543"/>
      <c r="NZS102" s="543"/>
      <c r="NZT102" s="543"/>
      <c r="NZU102" s="543"/>
      <c r="NZV102" s="543"/>
      <c r="NZW102" s="543"/>
      <c r="NZX102" s="543"/>
      <c r="NZY102" s="543"/>
      <c r="NZZ102" s="543"/>
      <c r="OAA102" s="543"/>
      <c r="OAB102" s="543"/>
      <c r="OAC102" s="543"/>
      <c r="OAD102" s="543"/>
      <c r="OAE102" s="543"/>
      <c r="OAF102" s="543"/>
      <c r="OAG102" s="543"/>
      <c r="OAH102" s="543"/>
      <c r="OAI102" s="543"/>
      <c r="OAJ102" s="543"/>
      <c r="OAK102" s="543"/>
      <c r="OAL102" s="543"/>
      <c r="OAM102" s="543"/>
      <c r="OAN102" s="543"/>
      <c r="OAO102" s="543"/>
      <c r="OAP102" s="543"/>
      <c r="OAQ102" s="543"/>
      <c r="OAR102" s="543"/>
      <c r="OAS102" s="543"/>
      <c r="OAT102" s="543"/>
      <c r="OAU102" s="543"/>
      <c r="OAV102" s="543"/>
      <c r="OAW102" s="543"/>
      <c r="OAX102" s="543"/>
      <c r="OAY102" s="543"/>
      <c r="OAZ102" s="543"/>
      <c r="OBA102" s="543"/>
      <c r="OBB102" s="543"/>
      <c r="OBC102" s="543"/>
      <c r="OBD102" s="543"/>
      <c r="OBE102" s="543"/>
      <c r="OBF102" s="543"/>
      <c r="OBG102" s="543"/>
      <c r="OBH102" s="543"/>
      <c r="OBI102" s="543"/>
      <c r="OBJ102" s="543"/>
      <c r="OBK102" s="543"/>
      <c r="OBL102" s="543"/>
      <c r="OBM102" s="543"/>
      <c r="OBN102" s="543"/>
      <c r="OBO102" s="543"/>
      <c r="OBP102" s="543"/>
      <c r="OBQ102" s="543"/>
      <c r="OBR102" s="543"/>
      <c r="OBS102" s="543"/>
      <c r="OBT102" s="543"/>
      <c r="OBU102" s="543"/>
      <c r="OBV102" s="543"/>
      <c r="OBW102" s="543"/>
      <c r="OBX102" s="543"/>
      <c r="OBY102" s="543"/>
      <c r="OBZ102" s="543"/>
      <c r="OCA102" s="543"/>
      <c r="OCB102" s="543"/>
      <c r="OCC102" s="543"/>
      <c r="OCD102" s="543"/>
      <c r="OCE102" s="543"/>
      <c r="OCF102" s="543"/>
      <c r="OCG102" s="543"/>
      <c r="OCH102" s="543"/>
      <c r="OCI102" s="543"/>
      <c r="OCJ102" s="543"/>
      <c r="OCK102" s="543"/>
      <c r="OCL102" s="543"/>
      <c r="OCM102" s="543"/>
      <c r="OCN102" s="543"/>
      <c r="OCO102" s="543"/>
      <c r="OCP102" s="543"/>
      <c r="OCQ102" s="543"/>
      <c r="OCR102" s="543"/>
      <c r="OCS102" s="543"/>
      <c r="OCT102" s="543"/>
      <c r="OCU102" s="543"/>
      <c r="OCV102" s="543"/>
      <c r="OCW102" s="543"/>
      <c r="OCX102" s="543"/>
      <c r="OCY102" s="543"/>
      <c r="OCZ102" s="543"/>
      <c r="ODA102" s="543"/>
      <c r="ODB102" s="543"/>
      <c r="ODC102" s="543"/>
      <c r="ODD102" s="543"/>
      <c r="ODE102" s="543"/>
      <c r="ODF102" s="543"/>
      <c r="ODG102" s="543"/>
      <c r="ODH102" s="543"/>
      <c r="ODI102" s="543"/>
      <c r="ODJ102" s="543"/>
      <c r="ODK102" s="543"/>
      <c r="ODL102" s="543"/>
      <c r="ODM102" s="543"/>
      <c r="ODN102" s="543"/>
      <c r="ODO102" s="543"/>
      <c r="ODP102" s="543"/>
      <c r="ODQ102" s="543"/>
      <c r="ODR102" s="543"/>
      <c r="ODS102" s="543"/>
      <c r="ODT102" s="543"/>
      <c r="ODU102" s="543"/>
      <c r="ODV102" s="543"/>
      <c r="ODW102" s="543"/>
      <c r="ODX102" s="543"/>
      <c r="ODY102" s="543"/>
      <c r="ODZ102" s="543"/>
      <c r="OEA102" s="543"/>
      <c r="OEB102" s="543"/>
      <c r="OEC102" s="543"/>
      <c r="OED102" s="543"/>
      <c r="OEE102" s="543"/>
      <c r="OEF102" s="543"/>
      <c r="OEG102" s="543"/>
      <c r="OEH102" s="543"/>
      <c r="OEI102" s="543"/>
      <c r="OEJ102" s="543"/>
      <c r="OEK102" s="543"/>
      <c r="OEL102" s="543"/>
      <c r="OEM102" s="543"/>
      <c r="OEN102" s="543"/>
      <c r="OEO102" s="543"/>
      <c r="OEP102" s="543"/>
      <c r="OEQ102" s="543"/>
      <c r="OER102" s="543"/>
      <c r="OES102" s="543"/>
      <c r="OET102" s="543"/>
      <c r="OEU102" s="543"/>
      <c r="OEV102" s="543"/>
      <c r="OEW102" s="543"/>
      <c r="OEX102" s="543"/>
      <c r="OEY102" s="543"/>
      <c r="OEZ102" s="543"/>
      <c r="OFA102" s="543"/>
      <c r="OFB102" s="543"/>
      <c r="OFC102" s="543"/>
      <c r="OFD102" s="543"/>
      <c r="OFE102" s="543"/>
      <c r="OFF102" s="543"/>
      <c r="OFG102" s="543"/>
      <c r="OFH102" s="543"/>
      <c r="OFI102" s="543"/>
      <c r="OFJ102" s="543"/>
      <c r="OFK102" s="543"/>
      <c r="OFL102" s="543"/>
      <c r="OFM102" s="543"/>
      <c r="OFN102" s="543"/>
      <c r="OFO102" s="543"/>
      <c r="OFP102" s="543"/>
      <c r="OFQ102" s="543"/>
      <c r="OFR102" s="543"/>
      <c r="OFS102" s="543"/>
      <c r="OFT102" s="543"/>
      <c r="OFU102" s="543"/>
      <c r="OFV102" s="543"/>
      <c r="OFW102" s="543"/>
      <c r="OFX102" s="543"/>
      <c r="OFY102" s="543"/>
      <c r="OFZ102" s="543"/>
      <c r="OGA102" s="543"/>
      <c r="OGB102" s="543"/>
      <c r="OGC102" s="543"/>
      <c r="OGD102" s="543"/>
      <c r="OGE102" s="543"/>
      <c r="OGF102" s="543"/>
      <c r="OGG102" s="543"/>
      <c r="OGH102" s="543"/>
      <c r="OGI102" s="543"/>
      <c r="OGJ102" s="543"/>
      <c r="OGK102" s="543"/>
      <c r="OGL102" s="543"/>
      <c r="OGM102" s="543"/>
      <c r="OGN102" s="543"/>
      <c r="OGO102" s="543"/>
      <c r="OGP102" s="543"/>
      <c r="OGQ102" s="543"/>
      <c r="OGR102" s="543"/>
      <c r="OGS102" s="543"/>
      <c r="OGT102" s="543"/>
      <c r="OGU102" s="543"/>
      <c r="OGV102" s="543"/>
      <c r="OGW102" s="543"/>
      <c r="OGX102" s="543"/>
      <c r="OGY102" s="543"/>
      <c r="OGZ102" s="543"/>
      <c r="OHA102" s="543"/>
      <c r="OHB102" s="543"/>
      <c r="OHC102" s="543"/>
      <c r="OHD102" s="543"/>
      <c r="OHE102" s="543"/>
      <c r="OHF102" s="543"/>
      <c r="OHG102" s="543"/>
      <c r="OHH102" s="543"/>
      <c r="OHI102" s="543"/>
      <c r="OHJ102" s="543"/>
      <c r="OHK102" s="543"/>
      <c r="OHL102" s="543"/>
      <c r="OHM102" s="543"/>
      <c r="OHN102" s="543"/>
      <c r="OHO102" s="543"/>
      <c r="OHP102" s="543"/>
      <c r="OHQ102" s="543"/>
      <c r="OHR102" s="543"/>
      <c r="OHS102" s="543"/>
      <c r="OHT102" s="543"/>
      <c r="OHU102" s="543"/>
      <c r="OHV102" s="543"/>
      <c r="OHW102" s="543"/>
      <c r="OHX102" s="543"/>
      <c r="OHY102" s="543"/>
      <c r="OHZ102" s="543"/>
      <c r="OIA102" s="543"/>
      <c r="OIB102" s="543"/>
      <c r="OIC102" s="543"/>
      <c r="OID102" s="543"/>
      <c r="OIE102" s="543"/>
      <c r="OIF102" s="543"/>
      <c r="OIG102" s="543"/>
      <c r="OIH102" s="543"/>
      <c r="OII102" s="543"/>
      <c r="OIJ102" s="543"/>
      <c r="OIK102" s="543"/>
      <c r="OIL102" s="543"/>
      <c r="OIM102" s="543"/>
      <c r="OIN102" s="543"/>
      <c r="OIO102" s="543"/>
      <c r="OIP102" s="543"/>
      <c r="OIQ102" s="543"/>
      <c r="OIR102" s="543"/>
      <c r="OIS102" s="543"/>
      <c r="OIT102" s="543"/>
      <c r="OIU102" s="543"/>
      <c r="OIV102" s="543"/>
      <c r="OIW102" s="543"/>
      <c r="OIX102" s="543"/>
      <c r="OIY102" s="543"/>
      <c r="OIZ102" s="543"/>
      <c r="OJA102" s="543"/>
      <c r="OJB102" s="543"/>
      <c r="OJC102" s="543"/>
      <c r="OJD102" s="543"/>
      <c r="OJE102" s="543"/>
      <c r="OJF102" s="543"/>
      <c r="OJG102" s="543"/>
      <c r="OJH102" s="543"/>
      <c r="OJI102" s="543"/>
      <c r="OJJ102" s="543"/>
      <c r="OJK102" s="543"/>
      <c r="OJL102" s="543"/>
      <c r="OJM102" s="543"/>
      <c r="OJN102" s="543"/>
      <c r="OJO102" s="543"/>
      <c r="OJP102" s="543"/>
      <c r="OJQ102" s="543"/>
      <c r="OJR102" s="543"/>
      <c r="OJS102" s="543"/>
      <c r="OJT102" s="543"/>
      <c r="OJU102" s="543"/>
      <c r="OJV102" s="543"/>
      <c r="OJW102" s="543"/>
      <c r="OJX102" s="543"/>
      <c r="OJY102" s="543"/>
      <c r="OJZ102" s="543"/>
      <c r="OKA102" s="543"/>
      <c r="OKB102" s="543"/>
      <c r="OKC102" s="543"/>
      <c r="OKD102" s="543"/>
      <c r="OKE102" s="543"/>
      <c r="OKF102" s="543"/>
      <c r="OKG102" s="543"/>
      <c r="OKH102" s="543"/>
      <c r="OKI102" s="543"/>
      <c r="OKJ102" s="543"/>
      <c r="OKK102" s="543"/>
      <c r="OKL102" s="543"/>
      <c r="OKM102" s="543"/>
      <c r="OKN102" s="543"/>
      <c r="OKO102" s="543"/>
      <c r="OKP102" s="543"/>
      <c r="OKQ102" s="543"/>
      <c r="OKR102" s="543"/>
      <c r="OKS102" s="543"/>
      <c r="OKT102" s="543"/>
      <c r="OKU102" s="543"/>
      <c r="OKV102" s="543"/>
      <c r="OKW102" s="543"/>
      <c r="OKX102" s="543"/>
      <c r="OKY102" s="543"/>
      <c r="OKZ102" s="543"/>
      <c r="OLA102" s="543"/>
      <c r="OLB102" s="543"/>
      <c r="OLC102" s="543"/>
      <c r="OLD102" s="543"/>
      <c r="OLE102" s="543"/>
      <c r="OLF102" s="543"/>
      <c r="OLG102" s="543"/>
      <c r="OLH102" s="543"/>
      <c r="OLI102" s="543"/>
      <c r="OLJ102" s="543"/>
      <c r="OLK102" s="543"/>
      <c r="OLL102" s="543"/>
      <c r="OLM102" s="543"/>
      <c r="OLN102" s="543"/>
      <c r="OLO102" s="543"/>
      <c r="OLP102" s="543"/>
      <c r="OLQ102" s="543"/>
      <c r="OLR102" s="543"/>
      <c r="OLS102" s="543"/>
      <c r="OLT102" s="543"/>
      <c r="OLU102" s="543"/>
      <c r="OLV102" s="543"/>
      <c r="OLW102" s="543"/>
      <c r="OLX102" s="543"/>
      <c r="OLY102" s="543"/>
      <c r="OLZ102" s="543"/>
      <c r="OMA102" s="543"/>
      <c r="OMB102" s="543"/>
      <c r="OMC102" s="543"/>
      <c r="OMD102" s="543"/>
      <c r="OME102" s="543"/>
      <c r="OMF102" s="543"/>
      <c r="OMG102" s="543"/>
      <c r="OMH102" s="543"/>
      <c r="OMI102" s="543"/>
      <c r="OMJ102" s="543"/>
      <c r="OMK102" s="543"/>
      <c r="OML102" s="543"/>
      <c r="OMM102" s="543"/>
      <c r="OMN102" s="543"/>
      <c r="OMO102" s="543"/>
      <c r="OMP102" s="543"/>
      <c r="OMQ102" s="543"/>
      <c r="OMR102" s="543"/>
      <c r="OMS102" s="543"/>
      <c r="OMT102" s="543"/>
      <c r="OMU102" s="543"/>
      <c r="OMV102" s="543"/>
      <c r="OMW102" s="543"/>
      <c r="OMX102" s="543"/>
      <c r="OMY102" s="543"/>
      <c r="OMZ102" s="543"/>
      <c r="ONA102" s="543"/>
      <c r="ONB102" s="543"/>
      <c r="ONC102" s="543"/>
      <c r="OND102" s="543"/>
      <c r="ONE102" s="543"/>
      <c r="ONF102" s="543"/>
      <c r="ONG102" s="543"/>
      <c r="ONH102" s="543"/>
      <c r="ONI102" s="543"/>
      <c r="ONJ102" s="543"/>
      <c r="ONK102" s="543"/>
      <c r="ONL102" s="543"/>
      <c r="ONM102" s="543"/>
      <c r="ONN102" s="543"/>
      <c r="ONO102" s="543"/>
      <c r="ONP102" s="543"/>
      <c r="ONQ102" s="543"/>
      <c r="ONR102" s="543"/>
      <c r="ONS102" s="543"/>
      <c r="ONT102" s="543"/>
      <c r="ONU102" s="543"/>
      <c r="ONV102" s="543"/>
      <c r="ONW102" s="543"/>
      <c r="ONX102" s="543"/>
      <c r="ONY102" s="543"/>
      <c r="ONZ102" s="543"/>
      <c r="OOA102" s="543"/>
      <c r="OOB102" s="543"/>
      <c r="OOC102" s="543"/>
      <c r="OOD102" s="543"/>
      <c r="OOE102" s="543"/>
      <c r="OOF102" s="543"/>
      <c r="OOG102" s="543"/>
      <c r="OOH102" s="543"/>
      <c r="OOI102" s="543"/>
      <c r="OOJ102" s="543"/>
      <c r="OOK102" s="543"/>
      <c r="OOL102" s="543"/>
      <c r="OOM102" s="543"/>
      <c r="OON102" s="543"/>
      <c r="OOO102" s="543"/>
      <c r="OOP102" s="543"/>
      <c r="OOQ102" s="543"/>
      <c r="OOR102" s="543"/>
      <c r="OOS102" s="543"/>
      <c r="OOT102" s="543"/>
      <c r="OOU102" s="543"/>
      <c r="OOV102" s="543"/>
      <c r="OOW102" s="543"/>
      <c r="OOX102" s="543"/>
      <c r="OOY102" s="543"/>
      <c r="OOZ102" s="543"/>
      <c r="OPA102" s="543"/>
      <c r="OPB102" s="543"/>
      <c r="OPC102" s="543"/>
      <c r="OPD102" s="543"/>
      <c r="OPE102" s="543"/>
      <c r="OPF102" s="543"/>
      <c r="OPG102" s="543"/>
      <c r="OPH102" s="543"/>
      <c r="OPI102" s="543"/>
      <c r="OPJ102" s="543"/>
      <c r="OPK102" s="543"/>
      <c r="OPL102" s="543"/>
      <c r="OPM102" s="543"/>
      <c r="OPN102" s="543"/>
      <c r="OPO102" s="543"/>
      <c r="OPP102" s="543"/>
      <c r="OPQ102" s="543"/>
      <c r="OPR102" s="543"/>
      <c r="OPS102" s="543"/>
      <c r="OPT102" s="543"/>
      <c r="OPU102" s="543"/>
      <c r="OPV102" s="543"/>
      <c r="OPW102" s="543"/>
      <c r="OPX102" s="543"/>
      <c r="OPY102" s="543"/>
      <c r="OPZ102" s="543"/>
      <c r="OQA102" s="543"/>
      <c r="OQB102" s="543"/>
      <c r="OQC102" s="543"/>
      <c r="OQD102" s="543"/>
      <c r="OQE102" s="543"/>
      <c r="OQF102" s="543"/>
      <c r="OQG102" s="543"/>
      <c r="OQH102" s="543"/>
      <c r="OQI102" s="543"/>
      <c r="OQJ102" s="543"/>
      <c r="OQK102" s="543"/>
      <c r="OQL102" s="543"/>
      <c r="OQM102" s="543"/>
      <c r="OQN102" s="543"/>
      <c r="OQO102" s="543"/>
      <c r="OQP102" s="543"/>
      <c r="OQQ102" s="543"/>
      <c r="OQR102" s="543"/>
      <c r="OQS102" s="543"/>
      <c r="OQT102" s="543"/>
      <c r="OQU102" s="543"/>
      <c r="OQV102" s="543"/>
      <c r="OQW102" s="543"/>
      <c r="OQX102" s="543"/>
      <c r="OQY102" s="543"/>
      <c r="OQZ102" s="543"/>
      <c r="ORA102" s="543"/>
      <c r="ORB102" s="543"/>
      <c r="ORC102" s="543"/>
      <c r="ORD102" s="543"/>
      <c r="ORE102" s="543"/>
      <c r="ORF102" s="543"/>
      <c r="ORG102" s="543"/>
      <c r="ORH102" s="543"/>
      <c r="ORI102" s="543"/>
      <c r="ORJ102" s="543"/>
      <c r="ORK102" s="543"/>
      <c r="ORL102" s="543"/>
      <c r="ORM102" s="543"/>
      <c r="ORN102" s="543"/>
      <c r="ORO102" s="543"/>
      <c r="ORP102" s="543"/>
      <c r="ORQ102" s="543"/>
      <c r="ORR102" s="543"/>
      <c r="ORS102" s="543"/>
      <c r="ORT102" s="543"/>
      <c r="ORU102" s="543"/>
      <c r="ORV102" s="543"/>
      <c r="ORW102" s="543"/>
      <c r="ORX102" s="543"/>
      <c r="ORY102" s="543"/>
      <c r="ORZ102" s="543"/>
      <c r="OSA102" s="543"/>
      <c r="OSB102" s="543"/>
      <c r="OSC102" s="543"/>
      <c r="OSD102" s="543"/>
      <c r="OSE102" s="543"/>
      <c r="OSF102" s="543"/>
      <c r="OSG102" s="543"/>
      <c r="OSH102" s="543"/>
      <c r="OSI102" s="543"/>
      <c r="OSJ102" s="543"/>
      <c r="OSK102" s="543"/>
      <c r="OSL102" s="543"/>
      <c r="OSM102" s="543"/>
      <c r="OSN102" s="543"/>
      <c r="OSO102" s="543"/>
      <c r="OSP102" s="543"/>
      <c r="OSQ102" s="543"/>
      <c r="OSR102" s="543"/>
      <c r="OSS102" s="543"/>
      <c r="OST102" s="543"/>
      <c r="OSU102" s="543"/>
      <c r="OSV102" s="543"/>
      <c r="OSW102" s="543"/>
      <c r="OSX102" s="543"/>
      <c r="OSY102" s="543"/>
      <c r="OSZ102" s="543"/>
      <c r="OTA102" s="543"/>
      <c r="OTB102" s="543"/>
      <c r="OTC102" s="543"/>
      <c r="OTD102" s="543"/>
      <c r="OTE102" s="543"/>
      <c r="OTF102" s="543"/>
      <c r="OTG102" s="543"/>
      <c r="OTH102" s="543"/>
      <c r="OTI102" s="543"/>
      <c r="OTJ102" s="543"/>
      <c r="OTK102" s="543"/>
      <c r="OTL102" s="543"/>
      <c r="OTM102" s="543"/>
      <c r="OTN102" s="543"/>
      <c r="OTO102" s="543"/>
      <c r="OTP102" s="543"/>
      <c r="OTQ102" s="543"/>
      <c r="OTR102" s="543"/>
      <c r="OTS102" s="543"/>
      <c r="OTT102" s="543"/>
      <c r="OTU102" s="543"/>
      <c r="OTV102" s="543"/>
      <c r="OTW102" s="543"/>
      <c r="OTX102" s="543"/>
      <c r="OTY102" s="543"/>
      <c r="OTZ102" s="543"/>
      <c r="OUA102" s="543"/>
      <c r="OUB102" s="543"/>
      <c r="OUC102" s="543"/>
      <c r="OUD102" s="543"/>
      <c r="OUE102" s="543"/>
      <c r="OUF102" s="543"/>
      <c r="OUG102" s="543"/>
      <c r="OUH102" s="543"/>
      <c r="OUI102" s="543"/>
      <c r="OUJ102" s="543"/>
      <c r="OUK102" s="543"/>
      <c r="OUL102" s="543"/>
      <c r="OUM102" s="543"/>
      <c r="OUN102" s="543"/>
      <c r="OUO102" s="543"/>
      <c r="OUP102" s="543"/>
      <c r="OUQ102" s="543"/>
      <c r="OUR102" s="543"/>
      <c r="OUS102" s="543"/>
      <c r="OUT102" s="543"/>
      <c r="OUU102" s="543"/>
      <c r="OUV102" s="543"/>
      <c r="OUW102" s="543"/>
      <c r="OUX102" s="543"/>
      <c r="OUY102" s="543"/>
      <c r="OUZ102" s="543"/>
      <c r="OVA102" s="543"/>
      <c r="OVB102" s="543"/>
      <c r="OVC102" s="543"/>
      <c r="OVD102" s="543"/>
      <c r="OVE102" s="543"/>
      <c r="OVF102" s="543"/>
      <c r="OVG102" s="543"/>
      <c r="OVH102" s="543"/>
      <c r="OVI102" s="543"/>
      <c r="OVJ102" s="543"/>
      <c r="OVK102" s="543"/>
      <c r="OVL102" s="543"/>
      <c r="OVM102" s="543"/>
      <c r="OVN102" s="543"/>
      <c r="OVO102" s="543"/>
      <c r="OVP102" s="543"/>
      <c r="OVQ102" s="543"/>
      <c r="OVR102" s="543"/>
      <c r="OVS102" s="543"/>
      <c r="OVT102" s="543"/>
      <c r="OVU102" s="543"/>
      <c r="OVV102" s="543"/>
      <c r="OVW102" s="543"/>
      <c r="OVX102" s="543"/>
      <c r="OVY102" s="543"/>
      <c r="OVZ102" s="543"/>
      <c r="OWA102" s="543"/>
      <c r="OWB102" s="543"/>
      <c r="OWC102" s="543"/>
      <c r="OWD102" s="543"/>
      <c r="OWE102" s="543"/>
      <c r="OWF102" s="543"/>
      <c r="OWG102" s="543"/>
      <c r="OWH102" s="543"/>
      <c r="OWI102" s="543"/>
      <c r="OWJ102" s="543"/>
      <c r="OWK102" s="543"/>
      <c r="OWL102" s="543"/>
      <c r="OWM102" s="543"/>
      <c r="OWN102" s="543"/>
      <c r="OWO102" s="543"/>
      <c r="OWP102" s="543"/>
      <c r="OWQ102" s="543"/>
      <c r="OWR102" s="543"/>
      <c r="OWS102" s="543"/>
      <c r="OWT102" s="543"/>
      <c r="OWU102" s="543"/>
      <c r="OWV102" s="543"/>
      <c r="OWW102" s="543"/>
      <c r="OWX102" s="543"/>
      <c r="OWY102" s="543"/>
      <c r="OWZ102" s="543"/>
      <c r="OXA102" s="543"/>
      <c r="OXB102" s="543"/>
      <c r="OXC102" s="543"/>
      <c r="OXD102" s="543"/>
      <c r="OXE102" s="543"/>
      <c r="OXF102" s="543"/>
      <c r="OXG102" s="543"/>
      <c r="OXH102" s="543"/>
      <c r="OXI102" s="543"/>
      <c r="OXJ102" s="543"/>
      <c r="OXK102" s="543"/>
      <c r="OXL102" s="543"/>
      <c r="OXM102" s="543"/>
      <c r="OXN102" s="543"/>
      <c r="OXO102" s="543"/>
      <c r="OXP102" s="543"/>
      <c r="OXQ102" s="543"/>
      <c r="OXR102" s="543"/>
      <c r="OXS102" s="543"/>
      <c r="OXT102" s="543"/>
      <c r="OXU102" s="543"/>
      <c r="OXV102" s="543"/>
      <c r="OXW102" s="543"/>
      <c r="OXX102" s="543"/>
      <c r="OXY102" s="543"/>
      <c r="OXZ102" s="543"/>
      <c r="OYA102" s="543"/>
      <c r="OYB102" s="543"/>
      <c r="OYC102" s="543"/>
      <c r="OYD102" s="543"/>
      <c r="OYE102" s="543"/>
      <c r="OYF102" s="543"/>
      <c r="OYG102" s="543"/>
      <c r="OYH102" s="543"/>
      <c r="OYI102" s="543"/>
      <c r="OYJ102" s="543"/>
      <c r="OYK102" s="543"/>
      <c r="OYL102" s="543"/>
      <c r="OYM102" s="543"/>
      <c r="OYN102" s="543"/>
      <c r="OYO102" s="543"/>
      <c r="OYP102" s="543"/>
      <c r="OYQ102" s="543"/>
      <c r="OYR102" s="543"/>
      <c r="OYS102" s="543"/>
      <c r="OYT102" s="543"/>
      <c r="OYU102" s="543"/>
      <c r="OYV102" s="543"/>
      <c r="OYW102" s="543"/>
      <c r="OYX102" s="543"/>
      <c r="OYY102" s="543"/>
      <c r="OYZ102" s="543"/>
      <c r="OZA102" s="543"/>
      <c r="OZB102" s="543"/>
      <c r="OZC102" s="543"/>
      <c r="OZD102" s="543"/>
      <c r="OZE102" s="543"/>
      <c r="OZF102" s="543"/>
      <c r="OZG102" s="543"/>
      <c r="OZH102" s="543"/>
      <c r="OZI102" s="543"/>
      <c r="OZJ102" s="543"/>
      <c r="OZK102" s="543"/>
      <c r="OZL102" s="543"/>
      <c r="OZM102" s="543"/>
      <c r="OZN102" s="543"/>
      <c r="OZO102" s="543"/>
      <c r="OZP102" s="543"/>
      <c r="OZQ102" s="543"/>
      <c r="OZR102" s="543"/>
      <c r="OZS102" s="543"/>
      <c r="OZT102" s="543"/>
      <c r="OZU102" s="543"/>
      <c r="OZV102" s="543"/>
      <c r="OZW102" s="543"/>
      <c r="OZX102" s="543"/>
      <c r="OZY102" s="543"/>
      <c r="OZZ102" s="543"/>
      <c r="PAA102" s="543"/>
      <c r="PAB102" s="543"/>
      <c r="PAC102" s="543"/>
      <c r="PAD102" s="543"/>
      <c r="PAE102" s="543"/>
      <c r="PAF102" s="543"/>
      <c r="PAG102" s="543"/>
      <c r="PAH102" s="543"/>
      <c r="PAI102" s="543"/>
      <c r="PAJ102" s="543"/>
      <c r="PAK102" s="543"/>
      <c r="PAL102" s="543"/>
      <c r="PAM102" s="543"/>
      <c r="PAN102" s="543"/>
      <c r="PAO102" s="543"/>
      <c r="PAP102" s="543"/>
      <c r="PAQ102" s="543"/>
      <c r="PAR102" s="543"/>
      <c r="PAS102" s="543"/>
      <c r="PAT102" s="543"/>
      <c r="PAU102" s="543"/>
      <c r="PAV102" s="543"/>
      <c r="PAW102" s="543"/>
      <c r="PAX102" s="543"/>
      <c r="PAY102" s="543"/>
      <c r="PAZ102" s="543"/>
      <c r="PBA102" s="543"/>
      <c r="PBB102" s="543"/>
      <c r="PBC102" s="543"/>
      <c r="PBD102" s="543"/>
      <c r="PBE102" s="543"/>
      <c r="PBF102" s="543"/>
      <c r="PBG102" s="543"/>
      <c r="PBH102" s="543"/>
      <c r="PBI102" s="543"/>
      <c r="PBJ102" s="543"/>
      <c r="PBK102" s="543"/>
      <c r="PBL102" s="543"/>
      <c r="PBM102" s="543"/>
      <c r="PBN102" s="543"/>
      <c r="PBO102" s="543"/>
      <c r="PBP102" s="543"/>
      <c r="PBQ102" s="543"/>
      <c r="PBR102" s="543"/>
      <c r="PBS102" s="543"/>
      <c r="PBT102" s="543"/>
      <c r="PBU102" s="543"/>
      <c r="PBV102" s="543"/>
      <c r="PBW102" s="543"/>
      <c r="PBX102" s="543"/>
      <c r="PBY102" s="543"/>
      <c r="PBZ102" s="543"/>
      <c r="PCA102" s="543"/>
      <c r="PCB102" s="543"/>
      <c r="PCC102" s="543"/>
      <c r="PCD102" s="543"/>
      <c r="PCE102" s="543"/>
      <c r="PCF102" s="543"/>
      <c r="PCG102" s="543"/>
      <c r="PCH102" s="543"/>
      <c r="PCI102" s="543"/>
      <c r="PCJ102" s="543"/>
      <c r="PCK102" s="543"/>
      <c r="PCL102" s="543"/>
      <c r="PCM102" s="543"/>
      <c r="PCN102" s="543"/>
      <c r="PCO102" s="543"/>
      <c r="PCP102" s="543"/>
      <c r="PCQ102" s="543"/>
      <c r="PCR102" s="543"/>
      <c r="PCS102" s="543"/>
      <c r="PCT102" s="543"/>
      <c r="PCU102" s="543"/>
      <c r="PCV102" s="543"/>
      <c r="PCW102" s="543"/>
      <c r="PCX102" s="543"/>
      <c r="PCY102" s="543"/>
      <c r="PCZ102" s="543"/>
      <c r="PDA102" s="543"/>
      <c r="PDB102" s="543"/>
      <c r="PDC102" s="543"/>
      <c r="PDD102" s="543"/>
      <c r="PDE102" s="543"/>
      <c r="PDF102" s="543"/>
      <c r="PDG102" s="543"/>
      <c r="PDH102" s="543"/>
      <c r="PDI102" s="543"/>
      <c r="PDJ102" s="543"/>
      <c r="PDK102" s="543"/>
      <c r="PDL102" s="543"/>
      <c r="PDM102" s="543"/>
      <c r="PDN102" s="543"/>
      <c r="PDO102" s="543"/>
      <c r="PDP102" s="543"/>
      <c r="PDQ102" s="543"/>
      <c r="PDR102" s="543"/>
      <c r="PDS102" s="543"/>
      <c r="PDT102" s="543"/>
      <c r="PDU102" s="543"/>
      <c r="PDV102" s="543"/>
      <c r="PDW102" s="543"/>
      <c r="PDX102" s="543"/>
      <c r="PDY102" s="543"/>
      <c r="PDZ102" s="543"/>
      <c r="PEA102" s="543"/>
      <c r="PEB102" s="543"/>
      <c r="PEC102" s="543"/>
      <c r="PED102" s="543"/>
      <c r="PEE102" s="543"/>
      <c r="PEF102" s="543"/>
      <c r="PEG102" s="543"/>
      <c r="PEH102" s="543"/>
      <c r="PEI102" s="543"/>
      <c r="PEJ102" s="543"/>
      <c r="PEK102" s="543"/>
      <c r="PEL102" s="543"/>
      <c r="PEM102" s="543"/>
      <c r="PEN102" s="543"/>
      <c r="PEO102" s="543"/>
      <c r="PEP102" s="543"/>
      <c r="PEQ102" s="543"/>
      <c r="PER102" s="543"/>
      <c r="PES102" s="543"/>
      <c r="PET102" s="543"/>
      <c r="PEU102" s="543"/>
      <c r="PEV102" s="543"/>
      <c r="PEW102" s="543"/>
      <c r="PEX102" s="543"/>
      <c r="PEY102" s="543"/>
      <c r="PEZ102" s="543"/>
      <c r="PFA102" s="543"/>
      <c r="PFB102" s="543"/>
      <c r="PFC102" s="543"/>
      <c r="PFD102" s="543"/>
      <c r="PFE102" s="543"/>
      <c r="PFF102" s="543"/>
      <c r="PFG102" s="543"/>
      <c r="PFH102" s="543"/>
      <c r="PFI102" s="543"/>
      <c r="PFJ102" s="543"/>
      <c r="PFK102" s="543"/>
      <c r="PFL102" s="543"/>
      <c r="PFM102" s="543"/>
      <c r="PFN102" s="543"/>
      <c r="PFO102" s="543"/>
      <c r="PFP102" s="543"/>
      <c r="PFQ102" s="543"/>
      <c r="PFR102" s="543"/>
      <c r="PFS102" s="543"/>
      <c r="PFT102" s="543"/>
      <c r="PFU102" s="543"/>
      <c r="PFV102" s="543"/>
      <c r="PFW102" s="543"/>
      <c r="PFX102" s="543"/>
      <c r="PFY102" s="543"/>
      <c r="PFZ102" s="543"/>
      <c r="PGA102" s="543"/>
      <c r="PGB102" s="543"/>
      <c r="PGC102" s="543"/>
      <c r="PGD102" s="543"/>
      <c r="PGE102" s="543"/>
      <c r="PGF102" s="543"/>
      <c r="PGG102" s="543"/>
      <c r="PGH102" s="543"/>
      <c r="PGI102" s="543"/>
      <c r="PGJ102" s="543"/>
      <c r="PGK102" s="543"/>
      <c r="PGL102" s="543"/>
      <c r="PGM102" s="543"/>
      <c r="PGN102" s="543"/>
      <c r="PGO102" s="543"/>
      <c r="PGP102" s="543"/>
      <c r="PGQ102" s="543"/>
      <c r="PGR102" s="543"/>
      <c r="PGS102" s="543"/>
      <c r="PGT102" s="543"/>
      <c r="PGU102" s="543"/>
      <c r="PGV102" s="543"/>
      <c r="PGW102" s="543"/>
      <c r="PGX102" s="543"/>
      <c r="PGY102" s="543"/>
      <c r="PGZ102" s="543"/>
      <c r="PHA102" s="543"/>
      <c r="PHB102" s="543"/>
      <c r="PHC102" s="543"/>
      <c r="PHD102" s="543"/>
      <c r="PHE102" s="543"/>
      <c r="PHF102" s="543"/>
      <c r="PHG102" s="543"/>
      <c r="PHH102" s="543"/>
      <c r="PHI102" s="543"/>
      <c r="PHJ102" s="543"/>
      <c r="PHK102" s="543"/>
      <c r="PHL102" s="543"/>
      <c r="PHM102" s="543"/>
      <c r="PHN102" s="543"/>
      <c r="PHO102" s="543"/>
      <c r="PHP102" s="543"/>
      <c r="PHQ102" s="543"/>
      <c r="PHR102" s="543"/>
      <c r="PHS102" s="543"/>
      <c r="PHT102" s="543"/>
      <c r="PHU102" s="543"/>
      <c r="PHV102" s="543"/>
      <c r="PHW102" s="543"/>
      <c r="PHX102" s="543"/>
      <c r="PHY102" s="543"/>
      <c r="PHZ102" s="543"/>
      <c r="PIA102" s="543"/>
      <c r="PIB102" s="543"/>
      <c r="PIC102" s="543"/>
      <c r="PID102" s="543"/>
      <c r="PIE102" s="543"/>
      <c r="PIF102" s="543"/>
      <c r="PIG102" s="543"/>
      <c r="PIH102" s="543"/>
      <c r="PII102" s="543"/>
      <c r="PIJ102" s="543"/>
      <c r="PIK102" s="543"/>
      <c r="PIL102" s="543"/>
      <c r="PIM102" s="543"/>
      <c r="PIN102" s="543"/>
      <c r="PIO102" s="543"/>
      <c r="PIP102" s="543"/>
      <c r="PIQ102" s="543"/>
      <c r="PIR102" s="543"/>
      <c r="PIS102" s="543"/>
      <c r="PIT102" s="543"/>
      <c r="PIU102" s="543"/>
      <c r="PIV102" s="543"/>
      <c r="PIW102" s="543"/>
      <c r="PIX102" s="543"/>
      <c r="PIY102" s="543"/>
      <c r="PIZ102" s="543"/>
      <c r="PJA102" s="543"/>
      <c r="PJB102" s="543"/>
      <c r="PJC102" s="543"/>
      <c r="PJD102" s="543"/>
      <c r="PJE102" s="543"/>
      <c r="PJF102" s="543"/>
      <c r="PJG102" s="543"/>
      <c r="PJH102" s="543"/>
      <c r="PJI102" s="543"/>
      <c r="PJJ102" s="543"/>
      <c r="PJK102" s="543"/>
      <c r="PJL102" s="543"/>
      <c r="PJM102" s="543"/>
      <c r="PJN102" s="543"/>
      <c r="PJO102" s="543"/>
      <c r="PJP102" s="543"/>
      <c r="PJQ102" s="543"/>
      <c r="PJR102" s="543"/>
      <c r="PJS102" s="543"/>
      <c r="PJT102" s="543"/>
      <c r="PJU102" s="543"/>
      <c r="PJV102" s="543"/>
      <c r="PJW102" s="543"/>
      <c r="PJX102" s="543"/>
      <c r="PJY102" s="543"/>
      <c r="PJZ102" s="543"/>
      <c r="PKA102" s="543"/>
      <c r="PKB102" s="543"/>
      <c r="PKC102" s="543"/>
      <c r="PKD102" s="543"/>
      <c r="PKE102" s="543"/>
      <c r="PKF102" s="543"/>
      <c r="PKG102" s="543"/>
      <c r="PKH102" s="543"/>
      <c r="PKI102" s="543"/>
      <c r="PKJ102" s="543"/>
      <c r="PKK102" s="543"/>
      <c r="PKL102" s="543"/>
      <c r="PKM102" s="543"/>
      <c r="PKN102" s="543"/>
      <c r="PKO102" s="543"/>
      <c r="PKP102" s="543"/>
      <c r="PKQ102" s="543"/>
      <c r="PKR102" s="543"/>
      <c r="PKS102" s="543"/>
      <c r="PKT102" s="543"/>
      <c r="PKU102" s="543"/>
      <c r="PKV102" s="543"/>
      <c r="PKW102" s="543"/>
      <c r="PKX102" s="543"/>
      <c r="PKY102" s="543"/>
      <c r="PKZ102" s="543"/>
      <c r="PLA102" s="543"/>
      <c r="PLB102" s="543"/>
      <c r="PLC102" s="543"/>
      <c r="PLD102" s="543"/>
      <c r="PLE102" s="543"/>
      <c r="PLF102" s="543"/>
      <c r="PLG102" s="543"/>
      <c r="PLH102" s="543"/>
      <c r="PLI102" s="543"/>
      <c r="PLJ102" s="543"/>
      <c r="PLK102" s="543"/>
      <c r="PLL102" s="543"/>
      <c r="PLM102" s="543"/>
      <c r="PLN102" s="543"/>
      <c r="PLO102" s="543"/>
      <c r="PLP102" s="543"/>
      <c r="PLQ102" s="543"/>
      <c r="PLR102" s="543"/>
      <c r="PLS102" s="543"/>
      <c r="PLT102" s="543"/>
      <c r="PLU102" s="543"/>
      <c r="PLV102" s="543"/>
      <c r="PLW102" s="543"/>
      <c r="PLX102" s="543"/>
      <c r="PLY102" s="543"/>
      <c r="PLZ102" s="543"/>
      <c r="PMA102" s="543"/>
      <c r="PMB102" s="543"/>
      <c r="PMC102" s="543"/>
      <c r="PMD102" s="543"/>
      <c r="PME102" s="543"/>
      <c r="PMF102" s="543"/>
      <c r="PMG102" s="543"/>
      <c r="PMH102" s="543"/>
      <c r="PMI102" s="543"/>
      <c r="PMJ102" s="543"/>
      <c r="PMK102" s="543"/>
      <c r="PML102" s="543"/>
      <c r="PMM102" s="543"/>
      <c r="PMN102" s="543"/>
      <c r="PMO102" s="543"/>
      <c r="PMP102" s="543"/>
      <c r="PMQ102" s="543"/>
      <c r="PMR102" s="543"/>
      <c r="PMS102" s="543"/>
      <c r="PMT102" s="543"/>
      <c r="PMU102" s="543"/>
      <c r="PMV102" s="543"/>
      <c r="PMW102" s="543"/>
      <c r="PMX102" s="543"/>
      <c r="PMY102" s="543"/>
      <c r="PMZ102" s="543"/>
      <c r="PNA102" s="543"/>
      <c r="PNB102" s="543"/>
      <c r="PNC102" s="543"/>
      <c r="PND102" s="543"/>
      <c r="PNE102" s="543"/>
      <c r="PNF102" s="543"/>
      <c r="PNG102" s="543"/>
      <c r="PNH102" s="543"/>
      <c r="PNI102" s="543"/>
      <c r="PNJ102" s="543"/>
      <c r="PNK102" s="543"/>
      <c r="PNL102" s="543"/>
      <c r="PNM102" s="543"/>
      <c r="PNN102" s="543"/>
      <c r="PNO102" s="543"/>
      <c r="PNP102" s="543"/>
      <c r="PNQ102" s="543"/>
      <c r="PNR102" s="543"/>
      <c r="PNS102" s="543"/>
      <c r="PNT102" s="543"/>
      <c r="PNU102" s="543"/>
      <c r="PNV102" s="543"/>
      <c r="PNW102" s="543"/>
      <c r="PNX102" s="543"/>
      <c r="PNY102" s="543"/>
      <c r="PNZ102" s="543"/>
      <c r="POA102" s="543"/>
      <c r="POB102" s="543"/>
      <c r="POC102" s="543"/>
      <c r="POD102" s="543"/>
      <c r="POE102" s="543"/>
      <c r="POF102" s="543"/>
      <c r="POG102" s="543"/>
      <c r="POH102" s="543"/>
      <c r="POI102" s="543"/>
      <c r="POJ102" s="543"/>
      <c r="POK102" s="543"/>
      <c r="POL102" s="543"/>
      <c r="POM102" s="543"/>
      <c r="PON102" s="543"/>
      <c r="POO102" s="543"/>
      <c r="POP102" s="543"/>
      <c r="POQ102" s="543"/>
      <c r="POR102" s="543"/>
      <c r="POS102" s="543"/>
      <c r="POT102" s="543"/>
      <c r="POU102" s="543"/>
      <c r="POV102" s="543"/>
      <c r="POW102" s="543"/>
      <c r="POX102" s="543"/>
      <c r="POY102" s="543"/>
      <c r="POZ102" s="543"/>
      <c r="PPA102" s="543"/>
      <c r="PPB102" s="543"/>
      <c r="PPC102" s="543"/>
      <c r="PPD102" s="543"/>
      <c r="PPE102" s="543"/>
      <c r="PPF102" s="543"/>
      <c r="PPG102" s="543"/>
      <c r="PPH102" s="543"/>
      <c r="PPI102" s="543"/>
      <c r="PPJ102" s="543"/>
      <c r="PPK102" s="543"/>
      <c r="PPL102" s="543"/>
      <c r="PPM102" s="543"/>
      <c r="PPN102" s="543"/>
      <c r="PPO102" s="543"/>
      <c r="PPP102" s="543"/>
      <c r="PPQ102" s="543"/>
      <c r="PPR102" s="543"/>
      <c r="PPS102" s="543"/>
      <c r="PPT102" s="543"/>
      <c r="PPU102" s="543"/>
      <c r="PPV102" s="543"/>
      <c r="PPW102" s="543"/>
      <c r="PPX102" s="543"/>
      <c r="PPY102" s="543"/>
      <c r="PPZ102" s="543"/>
      <c r="PQA102" s="543"/>
      <c r="PQB102" s="543"/>
      <c r="PQC102" s="543"/>
      <c r="PQD102" s="543"/>
      <c r="PQE102" s="543"/>
      <c r="PQF102" s="543"/>
      <c r="PQG102" s="543"/>
      <c r="PQH102" s="543"/>
      <c r="PQI102" s="543"/>
      <c r="PQJ102" s="543"/>
      <c r="PQK102" s="543"/>
      <c r="PQL102" s="543"/>
      <c r="PQM102" s="543"/>
      <c r="PQN102" s="543"/>
      <c r="PQO102" s="543"/>
      <c r="PQP102" s="543"/>
      <c r="PQQ102" s="543"/>
      <c r="PQR102" s="543"/>
      <c r="PQS102" s="543"/>
      <c r="PQT102" s="543"/>
      <c r="PQU102" s="543"/>
      <c r="PQV102" s="543"/>
      <c r="PQW102" s="543"/>
      <c r="PQX102" s="543"/>
      <c r="PQY102" s="543"/>
      <c r="PQZ102" s="543"/>
      <c r="PRA102" s="543"/>
      <c r="PRB102" s="543"/>
      <c r="PRC102" s="543"/>
      <c r="PRD102" s="543"/>
      <c r="PRE102" s="543"/>
      <c r="PRF102" s="543"/>
      <c r="PRG102" s="543"/>
      <c r="PRH102" s="543"/>
      <c r="PRI102" s="543"/>
      <c r="PRJ102" s="543"/>
      <c r="PRK102" s="543"/>
      <c r="PRL102" s="543"/>
      <c r="PRM102" s="543"/>
      <c r="PRN102" s="543"/>
      <c r="PRO102" s="543"/>
      <c r="PRP102" s="543"/>
      <c r="PRQ102" s="543"/>
      <c r="PRR102" s="543"/>
      <c r="PRS102" s="543"/>
      <c r="PRT102" s="543"/>
      <c r="PRU102" s="543"/>
      <c r="PRV102" s="543"/>
      <c r="PRW102" s="543"/>
      <c r="PRX102" s="543"/>
      <c r="PRY102" s="543"/>
      <c r="PRZ102" s="543"/>
      <c r="PSA102" s="543"/>
      <c r="PSB102" s="543"/>
      <c r="PSC102" s="543"/>
      <c r="PSD102" s="543"/>
      <c r="PSE102" s="543"/>
      <c r="PSF102" s="543"/>
      <c r="PSG102" s="543"/>
      <c r="PSH102" s="543"/>
      <c r="PSI102" s="543"/>
      <c r="PSJ102" s="543"/>
      <c r="PSK102" s="543"/>
      <c r="PSL102" s="543"/>
      <c r="PSM102" s="543"/>
      <c r="PSN102" s="543"/>
      <c r="PSO102" s="543"/>
      <c r="PSP102" s="543"/>
      <c r="PSQ102" s="543"/>
      <c r="PSR102" s="543"/>
      <c r="PSS102" s="543"/>
      <c r="PST102" s="543"/>
      <c r="PSU102" s="543"/>
      <c r="PSV102" s="543"/>
      <c r="PSW102" s="543"/>
      <c r="PSX102" s="543"/>
      <c r="PSY102" s="543"/>
      <c r="PSZ102" s="543"/>
      <c r="PTA102" s="543"/>
      <c r="PTB102" s="543"/>
      <c r="PTC102" s="543"/>
      <c r="PTD102" s="543"/>
      <c r="PTE102" s="543"/>
      <c r="PTF102" s="543"/>
      <c r="PTG102" s="543"/>
      <c r="PTH102" s="543"/>
      <c r="PTI102" s="543"/>
      <c r="PTJ102" s="543"/>
      <c r="PTK102" s="543"/>
      <c r="PTL102" s="543"/>
      <c r="PTM102" s="543"/>
      <c r="PTN102" s="543"/>
      <c r="PTO102" s="543"/>
      <c r="PTP102" s="543"/>
      <c r="PTQ102" s="543"/>
      <c r="PTR102" s="543"/>
      <c r="PTS102" s="543"/>
      <c r="PTT102" s="543"/>
      <c r="PTU102" s="543"/>
      <c r="PTV102" s="543"/>
      <c r="PTW102" s="543"/>
      <c r="PTX102" s="543"/>
      <c r="PTY102" s="543"/>
      <c r="PTZ102" s="543"/>
      <c r="PUA102" s="543"/>
      <c r="PUB102" s="543"/>
      <c r="PUC102" s="543"/>
      <c r="PUD102" s="543"/>
      <c r="PUE102" s="543"/>
      <c r="PUF102" s="543"/>
      <c r="PUG102" s="543"/>
      <c r="PUH102" s="543"/>
      <c r="PUI102" s="543"/>
      <c r="PUJ102" s="543"/>
      <c r="PUK102" s="543"/>
      <c r="PUL102" s="543"/>
      <c r="PUM102" s="543"/>
      <c r="PUN102" s="543"/>
      <c r="PUO102" s="543"/>
      <c r="PUP102" s="543"/>
      <c r="PUQ102" s="543"/>
      <c r="PUR102" s="543"/>
      <c r="PUS102" s="543"/>
      <c r="PUT102" s="543"/>
      <c r="PUU102" s="543"/>
      <c r="PUV102" s="543"/>
      <c r="PUW102" s="543"/>
      <c r="PUX102" s="543"/>
      <c r="PUY102" s="543"/>
      <c r="PUZ102" s="543"/>
      <c r="PVA102" s="543"/>
      <c r="PVB102" s="543"/>
      <c r="PVC102" s="543"/>
      <c r="PVD102" s="543"/>
      <c r="PVE102" s="543"/>
      <c r="PVF102" s="543"/>
      <c r="PVG102" s="543"/>
      <c r="PVH102" s="543"/>
      <c r="PVI102" s="543"/>
      <c r="PVJ102" s="543"/>
      <c r="PVK102" s="543"/>
      <c r="PVL102" s="543"/>
      <c r="PVM102" s="543"/>
      <c r="PVN102" s="543"/>
      <c r="PVO102" s="543"/>
      <c r="PVP102" s="543"/>
      <c r="PVQ102" s="543"/>
      <c r="PVR102" s="543"/>
      <c r="PVS102" s="543"/>
      <c r="PVT102" s="543"/>
      <c r="PVU102" s="543"/>
      <c r="PVV102" s="543"/>
      <c r="PVW102" s="543"/>
      <c r="PVX102" s="543"/>
      <c r="PVY102" s="543"/>
      <c r="PVZ102" s="543"/>
      <c r="PWA102" s="543"/>
      <c r="PWB102" s="543"/>
      <c r="PWC102" s="543"/>
      <c r="PWD102" s="543"/>
      <c r="PWE102" s="543"/>
      <c r="PWF102" s="543"/>
      <c r="PWG102" s="543"/>
      <c r="PWH102" s="543"/>
      <c r="PWI102" s="543"/>
      <c r="PWJ102" s="543"/>
      <c r="PWK102" s="543"/>
      <c r="PWL102" s="543"/>
      <c r="PWM102" s="543"/>
      <c r="PWN102" s="543"/>
      <c r="PWO102" s="543"/>
      <c r="PWP102" s="543"/>
      <c r="PWQ102" s="543"/>
      <c r="PWR102" s="543"/>
      <c r="PWS102" s="543"/>
      <c r="PWT102" s="543"/>
      <c r="PWU102" s="543"/>
      <c r="PWV102" s="543"/>
      <c r="PWW102" s="543"/>
      <c r="PWX102" s="543"/>
      <c r="PWY102" s="543"/>
      <c r="PWZ102" s="543"/>
      <c r="PXA102" s="543"/>
      <c r="PXB102" s="543"/>
      <c r="PXC102" s="543"/>
      <c r="PXD102" s="543"/>
      <c r="PXE102" s="543"/>
      <c r="PXF102" s="543"/>
      <c r="PXG102" s="543"/>
      <c r="PXH102" s="543"/>
      <c r="PXI102" s="543"/>
      <c r="PXJ102" s="543"/>
      <c r="PXK102" s="543"/>
      <c r="PXL102" s="543"/>
      <c r="PXM102" s="543"/>
      <c r="PXN102" s="543"/>
      <c r="PXO102" s="543"/>
      <c r="PXP102" s="543"/>
      <c r="PXQ102" s="543"/>
      <c r="PXR102" s="543"/>
      <c r="PXS102" s="543"/>
      <c r="PXT102" s="543"/>
      <c r="PXU102" s="543"/>
      <c r="PXV102" s="543"/>
      <c r="PXW102" s="543"/>
      <c r="PXX102" s="543"/>
      <c r="PXY102" s="543"/>
      <c r="PXZ102" s="543"/>
      <c r="PYA102" s="543"/>
      <c r="PYB102" s="543"/>
      <c r="PYC102" s="543"/>
      <c r="PYD102" s="543"/>
      <c r="PYE102" s="543"/>
      <c r="PYF102" s="543"/>
      <c r="PYG102" s="543"/>
      <c r="PYH102" s="543"/>
      <c r="PYI102" s="543"/>
      <c r="PYJ102" s="543"/>
      <c r="PYK102" s="543"/>
      <c r="PYL102" s="543"/>
      <c r="PYM102" s="543"/>
      <c r="PYN102" s="543"/>
      <c r="PYO102" s="543"/>
      <c r="PYP102" s="543"/>
      <c r="PYQ102" s="543"/>
      <c r="PYR102" s="543"/>
      <c r="PYS102" s="543"/>
      <c r="PYT102" s="543"/>
      <c r="PYU102" s="543"/>
      <c r="PYV102" s="543"/>
      <c r="PYW102" s="543"/>
      <c r="PYX102" s="543"/>
      <c r="PYY102" s="543"/>
      <c r="PYZ102" s="543"/>
      <c r="PZA102" s="543"/>
      <c r="PZB102" s="543"/>
      <c r="PZC102" s="543"/>
      <c r="PZD102" s="543"/>
      <c r="PZE102" s="543"/>
      <c r="PZF102" s="543"/>
      <c r="PZG102" s="543"/>
      <c r="PZH102" s="543"/>
      <c r="PZI102" s="543"/>
      <c r="PZJ102" s="543"/>
      <c r="PZK102" s="543"/>
      <c r="PZL102" s="543"/>
      <c r="PZM102" s="543"/>
      <c r="PZN102" s="543"/>
      <c r="PZO102" s="543"/>
      <c r="PZP102" s="543"/>
      <c r="PZQ102" s="543"/>
      <c r="PZR102" s="543"/>
      <c r="PZS102" s="543"/>
      <c r="PZT102" s="543"/>
      <c r="PZU102" s="543"/>
      <c r="PZV102" s="543"/>
      <c r="PZW102" s="543"/>
      <c r="PZX102" s="543"/>
      <c r="PZY102" s="543"/>
      <c r="PZZ102" s="543"/>
      <c r="QAA102" s="543"/>
      <c r="QAB102" s="543"/>
      <c r="QAC102" s="543"/>
      <c r="QAD102" s="543"/>
      <c r="QAE102" s="543"/>
      <c r="QAF102" s="543"/>
      <c r="QAG102" s="543"/>
      <c r="QAH102" s="543"/>
      <c r="QAI102" s="543"/>
      <c r="QAJ102" s="543"/>
      <c r="QAK102" s="543"/>
      <c r="QAL102" s="543"/>
      <c r="QAM102" s="543"/>
      <c r="QAN102" s="543"/>
      <c r="QAO102" s="543"/>
      <c r="QAP102" s="543"/>
      <c r="QAQ102" s="543"/>
      <c r="QAR102" s="543"/>
      <c r="QAS102" s="543"/>
      <c r="QAT102" s="543"/>
      <c r="QAU102" s="543"/>
      <c r="QAV102" s="543"/>
      <c r="QAW102" s="543"/>
      <c r="QAX102" s="543"/>
      <c r="QAY102" s="543"/>
      <c r="QAZ102" s="543"/>
      <c r="QBA102" s="543"/>
      <c r="QBB102" s="543"/>
      <c r="QBC102" s="543"/>
      <c r="QBD102" s="543"/>
      <c r="QBE102" s="543"/>
      <c r="QBF102" s="543"/>
      <c r="QBG102" s="543"/>
      <c r="QBH102" s="543"/>
      <c r="QBI102" s="543"/>
      <c r="QBJ102" s="543"/>
      <c r="QBK102" s="543"/>
      <c r="QBL102" s="543"/>
      <c r="QBM102" s="543"/>
      <c r="QBN102" s="543"/>
      <c r="QBO102" s="543"/>
      <c r="QBP102" s="543"/>
      <c r="QBQ102" s="543"/>
      <c r="QBR102" s="543"/>
      <c r="QBS102" s="543"/>
      <c r="QBT102" s="543"/>
      <c r="QBU102" s="543"/>
      <c r="QBV102" s="543"/>
      <c r="QBW102" s="543"/>
      <c r="QBX102" s="543"/>
      <c r="QBY102" s="543"/>
      <c r="QBZ102" s="543"/>
      <c r="QCA102" s="543"/>
      <c r="QCB102" s="543"/>
      <c r="QCC102" s="543"/>
      <c r="QCD102" s="543"/>
      <c r="QCE102" s="543"/>
      <c r="QCF102" s="543"/>
      <c r="QCG102" s="543"/>
      <c r="QCH102" s="543"/>
      <c r="QCI102" s="543"/>
      <c r="QCJ102" s="543"/>
      <c r="QCK102" s="543"/>
      <c r="QCL102" s="543"/>
      <c r="QCM102" s="543"/>
      <c r="QCN102" s="543"/>
      <c r="QCO102" s="543"/>
      <c r="QCP102" s="543"/>
      <c r="QCQ102" s="543"/>
      <c r="QCR102" s="543"/>
      <c r="QCS102" s="543"/>
      <c r="QCT102" s="543"/>
      <c r="QCU102" s="543"/>
      <c r="QCV102" s="543"/>
      <c r="QCW102" s="543"/>
      <c r="QCX102" s="543"/>
      <c r="QCY102" s="543"/>
      <c r="QCZ102" s="543"/>
      <c r="QDA102" s="543"/>
      <c r="QDB102" s="543"/>
      <c r="QDC102" s="543"/>
      <c r="QDD102" s="543"/>
      <c r="QDE102" s="543"/>
      <c r="QDF102" s="543"/>
      <c r="QDG102" s="543"/>
      <c r="QDH102" s="543"/>
      <c r="QDI102" s="543"/>
      <c r="QDJ102" s="543"/>
      <c r="QDK102" s="543"/>
      <c r="QDL102" s="543"/>
      <c r="QDM102" s="543"/>
      <c r="QDN102" s="543"/>
      <c r="QDO102" s="543"/>
      <c r="QDP102" s="543"/>
      <c r="QDQ102" s="543"/>
      <c r="QDR102" s="543"/>
      <c r="QDS102" s="543"/>
      <c r="QDT102" s="543"/>
      <c r="QDU102" s="543"/>
      <c r="QDV102" s="543"/>
      <c r="QDW102" s="543"/>
      <c r="QDX102" s="543"/>
      <c r="QDY102" s="543"/>
      <c r="QDZ102" s="543"/>
      <c r="QEA102" s="543"/>
      <c r="QEB102" s="543"/>
      <c r="QEC102" s="543"/>
      <c r="QED102" s="543"/>
      <c r="QEE102" s="543"/>
      <c r="QEF102" s="543"/>
      <c r="QEG102" s="543"/>
      <c r="QEH102" s="543"/>
      <c r="QEI102" s="543"/>
      <c r="QEJ102" s="543"/>
      <c r="QEK102" s="543"/>
      <c r="QEL102" s="543"/>
      <c r="QEM102" s="543"/>
      <c r="QEN102" s="543"/>
      <c r="QEO102" s="543"/>
      <c r="QEP102" s="543"/>
      <c r="QEQ102" s="543"/>
      <c r="QER102" s="543"/>
      <c r="QES102" s="543"/>
      <c r="QET102" s="543"/>
      <c r="QEU102" s="543"/>
      <c r="QEV102" s="543"/>
      <c r="QEW102" s="543"/>
      <c r="QEX102" s="543"/>
      <c r="QEY102" s="543"/>
      <c r="QEZ102" s="543"/>
      <c r="QFA102" s="543"/>
      <c r="QFB102" s="543"/>
      <c r="QFC102" s="543"/>
      <c r="QFD102" s="543"/>
      <c r="QFE102" s="543"/>
      <c r="QFF102" s="543"/>
      <c r="QFG102" s="543"/>
      <c r="QFH102" s="543"/>
      <c r="QFI102" s="543"/>
      <c r="QFJ102" s="543"/>
      <c r="QFK102" s="543"/>
      <c r="QFL102" s="543"/>
      <c r="QFM102" s="543"/>
      <c r="QFN102" s="543"/>
      <c r="QFO102" s="543"/>
      <c r="QFP102" s="543"/>
      <c r="QFQ102" s="543"/>
      <c r="QFR102" s="543"/>
      <c r="QFS102" s="543"/>
      <c r="QFT102" s="543"/>
      <c r="QFU102" s="543"/>
      <c r="QFV102" s="543"/>
      <c r="QFW102" s="543"/>
      <c r="QFX102" s="543"/>
      <c r="QFY102" s="543"/>
      <c r="QFZ102" s="543"/>
      <c r="QGA102" s="543"/>
      <c r="QGB102" s="543"/>
      <c r="QGC102" s="543"/>
      <c r="QGD102" s="543"/>
      <c r="QGE102" s="543"/>
      <c r="QGF102" s="543"/>
      <c r="QGG102" s="543"/>
      <c r="QGH102" s="543"/>
      <c r="QGI102" s="543"/>
      <c r="QGJ102" s="543"/>
      <c r="QGK102" s="543"/>
      <c r="QGL102" s="543"/>
      <c r="QGM102" s="543"/>
      <c r="QGN102" s="543"/>
      <c r="QGO102" s="543"/>
      <c r="QGP102" s="543"/>
      <c r="QGQ102" s="543"/>
      <c r="QGR102" s="543"/>
      <c r="QGS102" s="543"/>
      <c r="QGT102" s="543"/>
      <c r="QGU102" s="543"/>
      <c r="QGV102" s="543"/>
      <c r="QGW102" s="543"/>
      <c r="QGX102" s="543"/>
      <c r="QGY102" s="543"/>
      <c r="QGZ102" s="543"/>
      <c r="QHA102" s="543"/>
      <c r="QHB102" s="543"/>
      <c r="QHC102" s="543"/>
      <c r="QHD102" s="543"/>
      <c r="QHE102" s="543"/>
      <c r="QHF102" s="543"/>
      <c r="QHG102" s="543"/>
      <c r="QHH102" s="543"/>
      <c r="QHI102" s="543"/>
      <c r="QHJ102" s="543"/>
      <c r="QHK102" s="543"/>
      <c r="QHL102" s="543"/>
      <c r="QHM102" s="543"/>
      <c r="QHN102" s="543"/>
      <c r="QHO102" s="543"/>
      <c r="QHP102" s="543"/>
      <c r="QHQ102" s="543"/>
      <c r="QHR102" s="543"/>
      <c r="QHS102" s="543"/>
      <c r="QHT102" s="543"/>
      <c r="QHU102" s="543"/>
      <c r="QHV102" s="543"/>
      <c r="QHW102" s="543"/>
      <c r="QHX102" s="543"/>
      <c r="QHY102" s="543"/>
      <c r="QHZ102" s="543"/>
      <c r="QIA102" s="543"/>
      <c r="QIB102" s="543"/>
      <c r="QIC102" s="543"/>
      <c r="QID102" s="543"/>
      <c r="QIE102" s="543"/>
      <c r="QIF102" s="543"/>
      <c r="QIG102" s="543"/>
      <c r="QIH102" s="543"/>
      <c r="QII102" s="543"/>
      <c r="QIJ102" s="543"/>
      <c r="QIK102" s="543"/>
      <c r="QIL102" s="543"/>
      <c r="QIM102" s="543"/>
      <c r="QIN102" s="543"/>
      <c r="QIO102" s="543"/>
      <c r="QIP102" s="543"/>
      <c r="QIQ102" s="543"/>
      <c r="QIR102" s="543"/>
      <c r="QIS102" s="543"/>
      <c r="QIT102" s="543"/>
      <c r="QIU102" s="543"/>
      <c r="QIV102" s="543"/>
      <c r="QIW102" s="543"/>
      <c r="QIX102" s="543"/>
      <c r="QIY102" s="543"/>
      <c r="QIZ102" s="543"/>
      <c r="QJA102" s="543"/>
      <c r="QJB102" s="543"/>
      <c r="QJC102" s="543"/>
      <c r="QJD102" s="543"/>
      <c r="QJE102" s="543"/>
      <c r="QJF102" s="543"/>
      <c r="QJG102" s="543"/>
      <c r="QJH102" s="543"/>
      <c r="QJI102" s="543"/>
      <c r="QJJ102" s="543"/>
      <c r="QJK102" s="543"/>
      <c r="QJL102" s="543"/>
      <c r="QJM102" s="543"/>
      <c r="QJN102" s="543"/>
      <c r="QJO102" s="543"/>
      <c r="QJP102" s="543"/>
      <c r="QJQ102" s="543"/>
      <c r="QJR102" s="543"/>
      <c r="QJS102" s="543"/>
      <c r="QJT102" s="543"/>
      <c r="QJU102" s="543"/>
      <c r="QJV102" s="543"/>
      <c r="QJW102" s="543"/>
      <c r="QJX102" s="543"/>
      <c r="QJY102" s="543"/>
      <c r="QJZ102" s="543"/>
      <c r="QKA102" s="543"/>
      <c r="QKB102" s="543"/>
      <c r="QKC102" s="543"/>
      <c r="QKD102" s="543"/>
      <c r="QKE102" s="543"/>
      <c r="QKF102" s="543"/>
      <c r="QKG102" s="543"/>
      <c r="QKH102" s="543"/>
      <c r="QKI102" s="543"/>
      <c r="QKJ102" s="543"/>
      <c r="QKK102" s="543"/>
      <c r="QKL102" s="543"/>
      <c r="QKM102" s="543"/>
      <c r="QKN102" s="543"/>
      <c r="QKO102" s="543"/>
      <c r="QKP102" s="543"/>
      <c r="QKQ102" s="543"/>
      <c r="QKR102" s="543"/>
      <c r="QKS102" s="543"/>
      <c r="QKT102" s="543"/>
      <c r="QKU102" s="543"/>
      <c r="QKV102" s="543"/>
      <c r="QKW102" s="543"/>
      <c r="QKX102" s="543"/>
      <c r="QKY102" s="543"/>
      <c r="QKZ102" s="543"/>
      <c r="QLA102" s="543"/>
      <c r="QLB102" s="543"/>
      <c r="QLC102" s="543"/>
      <c r="QLD102" s="543"/>
      <c r="QLE102" s="543"/>
      <c r="QLF102" s="543"/>
      <c r="QLG102" s="543"/>
      <c r="QLH102" s="543"/>
      <c r="QLI102" s="543"/>
      <c r="QLJ102" s="543"/>
      <c r="QLK102" s="543"/>
      <c r="QLL102" s="543"/>
      <c r="QLM102" s="543"/>
      <c r="QLN102" s="543"/>
      <c r="QLO102" s="543"/>
      <c r="QLP102" s="543"/>
      <c r="QLQ102" s="543"/>
      <c r="QLR102" s="543"/>
      <c r="QLS102" s="543"/>
      <c r="QLT102" s="543"/>
      <c r="QLU102" s="543"/>
      <c r="QLV102" s="543"/>
      <c r="QLW102" s="543"/>
      <c r="QLX102" s="543"/>
      <c r="QLY102" s="543"/>
      <c r="QLZ102" s="543"/>
      <c r="QMA102" s="543"/>
      <c r="QMB102" s="543"/>
      <c r="QMC102" s="543"/>
      <c r="QMD102" s="543"/>
      <c r="QME102" s="543"/>
      <c r="QMF102" s="543"/>
      <c r="QMG102" s="543"/>
      <c r="QMH102" s="543"/>
      <c r="QMI102" s="543"/>
      <c r="QMJ102" s="543"/>
      <c r="QMK102" s="543"/>
      <c r="QML102" s="543"/>
      <c r="QMM102" s="543"/>
      <c r="QMN102" s="543"/>
      <c r="QMO102" s="543"/>
      <c r="QMP102" s="543"/>
      <c r="QMQ102" s="543"/>
      <c r="QMR102" s="543"/>
      <c r="QMS102" s="543"/>
      <c r="QMT102" s="543"/>
      <c r="QMU102" s="543"/>
      <c r="QMV102" s="543"/>
      <c r="QMW102" s="543"/>
      <c r="QMX102" s="543"/>
      <c r="QMY102" s="543"/>
      <c r="QMZ102" s="543"/>
      <c r="QNA102" s="543"/>
      <c r="QNB102" s="543"/>
      <c r="QNC102" s="543"/>
      <c r="QND102" s="543"/>
      <c r="QNE102" s="543"/>
      <c r="QNF102" s="543"/>
      <c r="QNG102" s="543"/>
      <c r="QNH102" s="543"/>
      <c r="QNI102" s="543"/>
      <c r="QNJ102" s="543"/>
      <c r="QNK102" s="543"/>
      <c r="QNL102" s="543"/>
      <c r="QNM102" s="543"/>
      <c r="QNN102" s="543"/>
      <c r="QNO102" s="543"/>
      <c r="QNP102" s="543"/>
      <c r="QNQ102" s="543"/>
      <c r="QNR102" s="543"/>
      <c r="QNS102" s="543"/>
      <c r="QNT102" s="543"/>
      <c r="QNU102" s="543"/>
      <c r="QNV102" s="543"/>
      <c r="QNW102" s="543"/>
      <c r="QNX102" s="543"/>
      <c r="QNY102" s="543"/>
      <c r="QNZ102" s="543"/>
      <c r="QOA102" s="543"/>
      <c r="QOB102" s="543"/>
      <c r="QOC102" s="543"/>
      <c r="QOD102" s="543"/>
      <c r="QOE102" s="543"/>
      <c r="QOF102" s="543"/>
      <c r="QOG102" s="543"/>
      <c r="QOH102" s="543"/>
      <c r="QOI102" s="543"/>
      <c r="QOJ102" s="543"/>
      <c r="QOK102" s="543"/>
      <c r="QOL102" s="543"/>
      <c r="QOM102" s="543"/>
      <c r="QON102" s="543"/>
      <c r="QOO102" s="543"/>
      <c r="QOP102" s="543"/>
      <c r="QOQ102" s="543"/>
      <c r="QOR102" s="543"/>
      <c r="QOS102" s="543"/>
      <c r="QOT102" s="543"/>
      <c r="QOU102" s="543"/>
      <c r="QOV102" s="543"/>
      <c r="QOW102" s="543"/>
      <c r="QOX102" s="543"/>
      <c r="QOY102" s="543"/>
      <c r="QOZ102" s="543"/>
      <c r="QPA102" s="543"/>
      <c r="QPB102" s="543"/>
      <c r="QPC102" s="543"/>
      <c r="QPD102" s="543"/>
      <c r="QPE102" s="543"/>
      <c r="QPF102" s="543"/>
      <c r="QPG102" s="543"/>
      <c r="QPH102" s="543"/>
      <c r="QPI102" s="543"/>
      <c r="QPJ102" s="543"/>
      <c r="QPK102" s="543"/>
      <c r="QPL102" s="543"/>
      <c r="QPM102" s="543"/>
      <c r="QPN102" s="543"/>
      <c r="QPO102" s="543"/>
      <c r="QPP102" s="543"/>
      <c r="QPQ102" s="543"/>
      <c r="QPR102" s="543"/>
      <c r="QPS102" s="543"/>
      <c r="QPT102" s="543"/>
      <c r="QPU102" s="543"/>
      <c r="QPV102" s="543"/>
      <c r="QPW102" s="543"/>
      <c r="QPX102" s="543"/>
      <c r="QPY102" s="543"/>
      <c r="QPZ102" s="543"/>
      <c r="QQA102" s="543"/>
      <c r="QQB102" s="543"/>
      <c r="QQC102" s="543"/>
      <c r="QQD102" s="543"/>
      <c r="QQE102" s="543"/>
      <c r="QQF102" s="543"/>
      <c r="QQG102" s="543"/>
      <c r="QQH102" s="543"/>
      <c r="QQI102" s="543"/>
      <c r="QQJ102" s="543"/>
      <c r="QQK102" s="543"/>
      <c r="QQL102" s="543"/>
      <c r="QQM102" s="543"/>
      <c r="QQN102" s="543"/>
      <c r="QQO102" s="543"/>
      <c r="QQP102" s="543"/>
      <c r="QQQ102" s="543"/>
      <c r="QQR102" s="543"/>
      <c r="QQS102" s="543"/>
      <c r="QQT102" s="543"/>
      <c r="QQU102" s="543"/>
      <c r="QQV102" s="543"/>
      <c r="QQW102" s="543"/>
      <c r="QQX102" s="543"/>
      <c r="QQY102" s="543"/>
      <c r="QQZ102" s="543"/>
      <c r="QRA102" s="543"/>
      <c r="QRB102" s="543"/>
      <c r="QRC102" s="543"/>
      <c r="QRD102" s="543"/>
      <c r="QRE102" s="543"/>
      <c r="QRF102" s="543"/>
      <c r="QRG102" s="543"/>
      <c r="QRH102" s="543"/>
      <c r="QRI102" s="543"/>
      <c r="QRJ102" s="543"/>
      <c r="QRK102" s="543"/>
      <c r="QRL102" s="543"/>
      <c r="QRM102" s="543"/>
      <c r="QRN102" s="543"/>
      <c r="QRO102" s="543"/>
      <c r="QRP102" s="543"/>
      <c r="QRQ102" s="543"/>
      <c r="QRR102" s="543"/>
      <c r="QRS102" s="543"/>
      <c r="QRT102" s="543"/>
      <c r="QRU102" s="543"/>
      <c r="QRV102" s="543"/>
      <c r="QRW102" s="543"/>
      <c r="QRX102" s="543"/>
      <c r="QRY102" s="543"/>
      <c r="QRZ102" s="543"/>
      <c r="QSA102" s="543"/>
      <c r="QSB102" s="543"/>
      <c r="QSC102" s="543"/>
      <c r="QSD102" s="543"/>
      <c r="QSE102" s="543"/>
      <c r="QSF102" s="543"/>
      <c r="QSG102" s="543"/>
      <c r="QSH102" s="543"/>
      <c r="QSI102" s="543"/>
      <c r="QSJ102" s="543"/>
      <c r="QSK102" s="543"/>
      <c r="QSL102" s="543"/>
      <c r="QSM102" s="543"/>
      <c r="QSN102" s="543"/>
      <c r="QSO102" s="543"/>
      <c r="QSP102" s="543"/>
      <c r="QSQ102" s="543"/>
      <c r="QSR102" s="543"/>
      <c r="QSS102" s="543"/>
      <c r="QST102" s="543"/>
      <c r="QSU102" s="543"/>
      <c r="QSV102" s="543"/>
      <c r="QSW102" s="543"/>
      <c r="QSX102" s="543"/>
      <c r="QSY102" s="543"/>
      <c r="QSZ102" s="543"/>
      <c r="QTA102" s="543"/>
      <c r="QTB102" s="543"/>
      <c r="QTC102" s="543"/>
      <c r="QTD102" s="543"/>
      <c r="QTE102" s="543"/>
      <c r="QTF102" s="543"/>
      <c r="QTG102" s="543"/>
      <c r="QTH102" s="543"/>
      <c r="QTI102" s="543"/>
      <c r="QTJ102" s="543"/>
      <c r="QTK102" s="543"/>
      <c r="QTL102" s="543"/>
      <c r="QTM102" s="543"/>
      <c r="QTN102" s="543"/>
      <c r="QTO102" s="543"/>
      <c r="QTP102" s="543"/>
      <c r="QTQ102" s="543"/>
      <c r="QTR102" s="543"/>
      <c r="QTS102" s="543"/>
      <c r="QTT102" s="543"/>
      <c r="QTU102" s="543"/>
      <c r="QTV102" s="543"/>
      <c r="QTW102" s="543"/>
      <c r="QTX102" s="543"/>
      <c r="QTY102" s="543"/>
      <c r="QTZ102" s="543"/>
      <c r="QUA102" s="543"/>
      <c r="QUB102" s="543"/>
      <c r="QUC102" s="543"/>
      <c r="QUD102" s="543"/>
      <c r="QUE102" s="543"/>
      <c r="QUF102" s="543"/>
      <c r="QUG102" s="543"/>
      <c r="QUH102" s="543"/>
      <c r="QUI102" s="543"/>
      <c r="QUJ102" s="543"/>
      <c r="QUK102" s="543"/>
      <c r="QUL102" s="543"/>
      <c r="QUM102" s="543"/>
      <c r="QUN102" s="543"/>
      <c r="QUO102" s="543"/>
      <c r="QUP102" s="543"/>
      <c r="QUQ102" s="543"/>
      <c r="QUR102" s="543"/>
      <c r="QUS102" s="543"/>
      <c r="QUT102" s="543"/>
      <c r="QUU102" s="543"/>
      <c r="QUV102" s="543"/>
      <c r="QUW102" s="543"/>
      <c r="QUX102" s="543"/>
      <c r="QUY102" s="543"/>
      <c r="QUZ102" s="543"/>
      <c r="QVA102" s="543"/>
      <c r="QVB102" s="543"/>
      <c r="QVC102" s="543"/>
      <c r="QVD102" s="543"/>
      <c r="QVE102" s="543"/>
      <c r="QVF102" s="543"/>
      <c r="QVG102" s="543"/>
      <c r="QVH102" s="543"/>
      <c r="QVI102" s="543"/>
      <c r="QVJ102" s="543"/>
      <c r="QVK102" s="543"/>
      <c r="QVL102" s="543"/>
      <c r="QVM102" s="543"/>
      <c r="QVN102" s="543"/>
      <c r="QVO102" s="543"/>
      <c r="QVP102" s="543"/>
      <c r="QVQ102" s="543"/>
      <c r="QVR102" s="543"/>
      <c r="QVS102" s="543"/>
      <c r="QVT102" s="543"/>
      <c r="QVU102" s="543"/>
      <c r="QVV102" s="543"/>
      <c r="QVW102" s="543"/>
      <c r="QVX102" s="543"/>
      <c r="QVY102" s="543"/>
      <c r="QVZ102" s="543"/>
      <c r="QWA102" s="543"/>
      <c r="QWB102" s="543"/>
      <c r="QWC102" s="543"/>
      <c r="QWD102" s="543"/>
      <c r="QWE102" s="543"/>
      <c r="QWF102" s="543"/>
      <c r="QWG102" s="543"/>
      <c r="QWH102" s="543"/>
      <c r="QWI102" s="543"/>
      <c r="QWJ102" s="543"/>
      <c r="QWK102" s="543"/>
      <c r="QWL102" s="543"/>
      <c r="QWM102" s="543"/>
      <c r="QWN102" s="543"/>
      <c r="QWO102" s="543"/>
      <c r="QWP102" s="543"/>
      <c r="QWQ102" s="543"/>
      <c r="QWR102" s="543"/>
      <c r="QWS102" s="543"/>
      <c r="QWT102" s="543"/>
      <c r="QWU102" s="543"/>
      <c r="QWV102" s="543"/>
      <c r="QWW102" s="543"/>
      <c r="QWX102" s="543"/>
      <c r="QWY102" s="543"/>
      <c r="QWZ102" s="543"/>
      <c r="QXA102" s="543"/>
      <c r="QXB102" s="543"/>
      <c r="QXC102" s="543"/>
      <c r="QXD102" s="543"/>
      <c r="QXE102" s="543"/>
      <c r="QXF102" s="543"/>
      <c r="QXG102" s="543"/>
      <c r="QXH102" s="543"/>
      <c r="QXI102" s="543"/>
      <c r="QXJ102" s="543"/>
      <c r="QXK102" s="543"/>
      <c r="QXL102" s="543"/>
      <c r="QXM102" s="543"/>
      <c r="QXN102" s="543"/>
      <c r="QXO102" s="543"/>
      <c r="QXP102" s="543"/>
      <c r="QXQ102" s="543"/>
      <c r="QXR102" s="543"/>
      <c r="QXS102" s="543"/>
      <c r="QXT102" s="543"/>
      <c r="QXU102" s="543"/>
      <c r="QXV102" s="543"/>
      <c r="QXW102" s="543"/>
      <c r="QXX102" s="543"/>
      <c r="QXY102" s="543"/>
      <c r="QXZ102" s="543"/>
      <c r="QYA102" s="543"/>
      <c r="QYB102" s="543"/>
      <c r="QYC102" s="543"/>
      <c r="QYD102" s="543"/>
      <c r="QYE102" s="543"/>
      <c r="QYF102" s="543"/>
      <c r="QYG102" s="543"/>
      <c r="QYH102" s="543"/>
      <c r="QYI102" s="543"/>
      <c r="QYJ102" s="543"/>
      <c r="QYK102" s="543"/>
      <c r="QYL102" s="543"/>
      <c r="QYM102" s="543"/>
      <c r="QYN102" s="543"/>
      <c r="QYO102" s="543"/>
      <c r="QYP102" s="543"/>
      <c r="QYQ102" s="543"/>
      <c r="QYR102" s="543"/>
      <c r="QYS102" s="543"/>
      <c r="QYT102" s="543"/>
      <c r="QYU102" s="543"/>
      <c r="QYV102" s="543"/>
      <c r="QYW102" s="543"/>
      <c r="QYX102" s="543"/>
      <c r="QYY102" s="543"/>
      <c r="QYZ102" s="543"/>
      <c r="QZA102" s="543"/>
      <c r="QZB102" s="543"/>
      <c r="QZC102" s="543"/>
      <c r="QZD102" s="543"/>
      <c r="QZE102" s="543"/>
      <c r="QZF102" s="543"/>
      <c r="QZG102" s="543"/>
      <c r="QZH102" s="543"/>
      <c r="QZI102" s="543"/>
      <c r="QZJ102" s="543"/>
      <c r="QZK102" s="543"/>
      <c r="QZL102" s="543"/>
      <c r="QZM102" s="543"/>
      <c r="QZN102" s="543"/>
      <c r="QZO102" s="543"/>
      <c r="QZP102" s="543"/>
      <c r="QZQ102" s="543"/>
      <c r="QZR102" s="543"/>
      <c r="QZS102" s="543"/>
      <c r="QZT102" s="543"/>
      <c r="QZU102" s="543"/>
      <c r="QZV102" s="543"/>
      <c r="QZW102" s="543"/>
      <c r="QZX102" s="543"/>
      <c r="QZY102" s="543"/>
      <c r="QZZ102" s="543"/>
      <c r="RAA102" s="543"/>
      <c r="RAB102" s="543"/>
      <c r="RAC102" s="543"/>
      <c r="RAD102" s="543"/>
      <c r="RAE102" s="543"/>
      <c r="RAF102" s="543"/>
      <c r="RAG102" s="543"/>
      <c r="RAH102" s="543"/>
      <c r="RAI102" s="543"/>
      <c r="RAJ102" s="543"/>
      <c r="RAK102" s="543"/>
      <c r="RAL102" s="543"/>
      <c r="RAM102" s="543"/>
      <c r="RAN102" s="543"/>
      <c r="RAO102" s="543"/>
      <c r="RAP102" s="543"/>
      <c r="RAQ102" s="543"/>
      <c r="RAR102" s="543"/>
      <c r="RAS102" s="543"/>
      <c r="RAT102" s="543"/>
      <c r="RAU102" s="543"/>
      <c r="RAV102" s="543"/>
      <c r="RAW102" s="543"/>
      <c r="RAX102" s="543"/>
      <c r="RAY102" s="543"/>
      <c r="RAZ102" s="543"/>
      <c r="RBA102" s="543"/>
      <c r="RBB102" s="543"/>
      <c r="RBC102" s="543"/>
      <c r="RBD102" s="543"/>
      <c r="RBE102" s="543"/>
      <c r="RBF102" s="543"/>
      <c r="RBG102" s="543"/>
      <c r="RBH102" s="543"/>
      <c r="RBI102" s="543"/>
      <c r="RBJ102" s="543"/>
      <c r="RBK102" s="543"/>
      <c r="RBL102" s="543"/>
      <c r="RBM102" s="543"/>
      <c r="RBN102" s="543"/>
      <c r="RBO102" s="543"/>
      <c r="RBP102" s="543"/>
      <c r="RBQ102" s="543"/>
      <c r="RBR102" s="543"/>
      <c r="RBS102" s="543"/>
      <c r="RBT102" s="543"/>
      <c r="RBU102" s="543"/>
      <c r="RBV102" s="543"/>
      <c r="RBW102" s="543"/>
      <c r="RBX102" s="543"/>
      <c r="RBY102" s="543"/>
      <c r="RBZ102" s="543"/>
      <c r="RCA102" s="543"/>
      <c r="RCB102" s="543"/>
      <c r="RCC102" s="543"/>
      <c r="RCD102" s="543"/>
      <c r="RCE102" s="543"/>
      <c r="RCF102" s="543"/>
      <c r="RCG102" s="543"/>
      <c r="RCH102" s="543"/>
      <c r="RCI102" s="543"/>
      <c r="RCJ102" s="543"/>
      <c r="RCK102" s="543"/>
      <c r="RCL102" s="543"/>
      <c r="RCM102" s="543"/>
      <c r="RCN102" s="543"/>
      <c r="RCO102" s="543"/>
      <c r="RCP102" s="543"/>
      <c r="RCQ102" s="543"/>
      <c r="RCR102" s="543"/>
      <c r="RCS102" s="543"/>
      <c r="RCT102" s="543"/>
      <c r="RCU102" s="543"/>
      <c r="RCV102" s="543"/>
      <c r="RCW102" s="543"/>
      <c r="RCX102" s="543"/>
      <c r="RCY102" s="543"/>
      <c r="RCZ102" s="543"/>
      <c r="RDA102" s="543"/>
      <c r="RDB102" s="543"/>
      <c r="RDC102" s="543"/>
      <c r="RDD102" s="543"/>
      <c r="RDE102" s="543"/>
      <c r="RDF102" s="543"/>
      <c r="RDG102" s="543"/>
      <c r="RDH102" s="543"/>
      <c r="RDI102" s="543"/>
      <c r="RDJ102" s="543"/>
      <c r="RDK102" s="543"/>
      <c r="RDL102" s="543"/>
      <c r="RDM102" s="543"/>
      <c r="RDN102" s="543"/>
      <c r="RDO102" s="543"/>
      <c r="RDP102" s="543"/>
      <c r="RDQ102" s="543"/>
      <c r="RDR102" s="543"/>
      <c r="RDS102" s="543"/>
      <c r="RDT102" s="543"/>
      <c r="RDU102" s="543"/>
      <c r="RDV102" s="543"/>
      <c r="RDW102" s="543"/>
      <c r="RDX102" s="543"/>
      <c r="RDY102" s="543"/>
      <c r="RDZ102" s="543"/>
      <c r="REA102" s="543"/>
      <c r="REB102" s="543"/>
      <c r="REC102" s="543"/>
      <c r="RED102" s="543"/>
      <c r="REE102" s="543"/>
      <c r="REF102" s="543"/>
      <c r="REG102" s="543"/>
      <c r="REH102" s="543"/>
      <c r="REI102" s="543"/>
      <c r="REJ102" s="543"/>
      <c r="REK102" s="543"/>
      <c r="REL102" s="543"/>
      <c r="REM102" s="543"/>
      <c r="REN102" s="543"/>
      <c r="REO102" s="543"/>
      <c r="REP102" s="543"/>
      <c r="REQ102" s="543"/>
      <c r="RER102" s="543"/>
      <c r="RES102" s="543"/>
      <c r="RET102" s="543"/>
      <c r="REU102" s="543"/>
      <c r="REV102" s="543"/>
      <c r="REW102" s="543"/>
      <c r="REX102" s="543"/>
      <c r="REY102" s="543"/>
      <c r="REZ102" s="543"/>
      <c r="RFA102" s="543"/>
      <c r="RFB102" s="543"/>
      <c r="RFC102" s="543"/>
      <c r="RFD102" s="543"/>
      <c r="RFE102" s="543"/>
      <c r="RFF102" s="543"/>
      <c r="RFG102" s="543"/>
      <c r="RFH102" s="543"/>
      <c r="RFI102" s="543"/>
      <c r="RFJ102" s="543"/>
      <c r="RFK102" s="543"/>
      <c r="RFL102" s="543"/>
      <c r="RFM102" s="543"/>
      <c r="RFN102" s="543"/>
      <c r="RFO102" s="543"/>
      <c r="RFP102" s="543"/>
      <c r="RFQ102" s="543"/>
      <c r="RFR102" s="543"/>
      <c r="RFS102" s="543"/>
      <c r="RFT102" s="543"/>
      <c r="RFU102" s="543"/>
      <c r="RFV102" s="543"/>
      <c r="RFW102" s="543"/>
      <c r="RFX102" s="543"/>
      <c r="RFY102" s="543"/>
      <c r="RFZ102" s="543"/>
      <c r="RGA102" s="543"/>
      <c r="RGB102" s="543"/>
      <c r="RGC102" s="543"/>
      <c r="RGD102" s="543"/>
      <c r="RGE102" s="543"/>
      <c r="RGF102" s="543"/>
      <c r="RGG102" s="543"/>
      <c r="RGH102" s="543"/>
      <c r="RGI102" s="543"/>
      <c r="RGJ102" s="543"/>
      <c r="RGK102" s="543"/>
      <c r="RGL102" s="543"/>
      <c r="RGM102" s="543"/>
      <c r="RGN102" s="543"/>
      <c r="RGO102" s="543"/>
      <c r="RGP102" s="543"/>
      <c r="RGQ102" s="543"/>
      <c r="RGR102" s="543"/>
      <c r="RGS102" s="543"/>
      <c r="RGT102" s="543"/>
      <c r="RGU102" s="543"/>
      <c r="RGV102" s="543"/>
      <c r="RGW102" s="543"/>
      <c r="RGX102" s="543"/>
      <c r="RGY102" s="543"/>
      <c r="RGZ102" s="543"/>
      <c r="RHA102" s="543"/>
      <c r="RHB102" s="543"/>
      <c r="RHC102" s="543"/>
      <c r="RHD102" s="543"/>
      <c r="RHE102" s="543"/>
      <c r="RHF102" s="543"/>
      <c r="RHG102" s="543"/>
      <c r="RHH102" s="543"/>
      <c r="RHI102" s="543"/>
      <c r="RHJ102" s="543"/>
      <c r="RHK102" s="543"/>
      <c r="RHL102" s="543"/>
      <c r="RHM102" s="543"/>
      <c r="RHN102" s="543"/>
      <c r="RHO102" s="543"/>
      <c r="RHP102" s="543"/>
      <c r="RHQ102" s="543"/>
      <c r="RHR102" s="543"/>
      <c r="RHS102" s="543"/>
      <c r="RHT102" s="543"/>
      <c r="RHU102" s="543"/>
      <c r="RHV102" s="543"/>
      <c r="RHW102" s="543"/>
      <c r="RHX102" s="543"/>
      <c r="RHY102" s="543"/>
      <c r="RHZ102" s="543"/>
      <c r="RIA102" s="543"/>
      <c r="RIB102" s="543"/>
      <c r="RIC102" s="543"/>
      <c r="RID102" s="543"/>
      <c r="RIE102" s="543"/>
      <c r="RIF102" s="543"/>
      <c r="RIG102" s="543"/>
      <c r="RIH102" s="543"/>
      <c r="RII102" s="543"/>
      <c r="RIJ102" s="543"/>
      <c r="RIK102" s="543"/>
      <c r="RIL102" s="543"/>
      <c r="RIM102" s="543"/>
      <c r="RIN102" s="543"/>
      <c r="RIO102" s="543"/>
      <c r="RIP102" s="543"/>
      <c r="RIQ102" s="543"/>
      <c r="RIR102" s="543"/>
      <c r="RIS102" s="543"/>
      <c r="RIT102" s="543"/>
      <c r="RIU102" s="543"/>
      <c r="RIV102" s="543"/>
      <c r="RIW102" s="543"/>
      <c r="RIX102" s="543"/>
      <c r="RIY102" s="543"/>
      <c r="RIZ102" s="543"/>
      <c r="RJA102" s="543"/>
      <c r="RJB102" s="543"/>
      <c r="RJC102" s="543"/>
      <c r="RJD102" s="543"/>
      <c r="RJE102" s="543"/>
      <c r="RJF102" s="543"/>
      <c r="RJG102" s="543"/>
      <c r="RJH102" s="543"/>
      <c r="RJI102" s="543"/>
      <c r="RJJ102" s="543"/>
      <c r="RJK102" s="543"/>
      <c r="RJL102" s="543"/>
      <c r="RJM102" s="543"/>
      <c r="RJN102" s="543"/>
      <c r="RJO102" s="543"/>
      <c r="RJP102" s="543"/>
      <c r="RJQ102" s="543"/>
      <c r="RJR102" s="543"/>
      <c r="RJS102" s="543"/>
      <c r="RJT102" s="543"/>
      <c r="RJU102" s="543"/>
      <c r="RJV102" s="543"/>
      <c r="RJW102" s="543"/>
      <c r="RJX102" s="543"/>
      <c r="RJY102" s="543"/>
      <c r="RJZ102" s="543"/>
      <c r="RKA102" s="543"/>
      <c r="RKB102" s="543"/>
      <c r="RKC102" s="543"/>
      <c r="RKD102" s="543"/>
      <c r="RKE102" s="543"/>
      <c r="RKF102" s="543"/>
      <c r="RKG102" s="543"/>
      <c r="RKH102" s="543"/>
      <c r="RKI102" s="543"/>
      <c r="RKJ102" s="543"/>
      <c r="RKK102" s="543"/>
      <c r="RKL102" s="543"/>
      <c r="RKM102" s="543"/>
      <c r="RKN102" s="543"/>
      <c r="RKO102" s="543"/>
      <c r="RKP102" s="543"/>
      <c r="RKQ102" s="543"/>
      <c r="RKR102" s="543"/>
      <c r="RKS102" s="543"/>
      <c r="RKT102" s="543"/>
      <c r="RKU102" s="543"/>
      <c r="RKV102" s="543"/>
      <c r="RKW102" s="543"/>
      <c r="RKX102" s="543"/>
      <c r="RKY102" s="543"/>
      <c r="RKZ102" s="543"/>
      <c r="RLA102" s="543"/>
      <c r="RLB102" s="543"/>
      <c r="RLC102" s="543"/>
      <c r="RLD102" s="543"/>
      <c r="RLE102" s="543"/>
      <c r="RLF102" s="543"/>
      <c r="RLG102" s="543"/>
      <c r="RLH102" s="543"/>
      <c r="RLI102" s="543"/>
      <c r="RLJ102" s="543"/>
      <c r="RLK102" s="543"/>
      <c r="RLL102" s="543"/>
      <c r="RLM102" s="543"/>
      <c r="RLN102" s="543"/>
      <c r="RLO102" s="543"/>
      <c r="RLP102" s="543"/>
      <c r="RLQ102" s="543"/>
      <c r="RLR102" s="543"/>
      <c r="RLS102" s="543"/>
      <c r="RLT102" s="543"/>
      <c r="RLU102" s="543"/>
      <c r="RLV102" s="543"/>
      <c r="RLW102" s="543"/>
      <c r="RLX102" s="543"/>
      <c r="RLY102" s="543"/>
      <c r="RLZ102" s="543"/>
      <c r="RMA102" s="543"/>
      <c r="RMB102" s="543"/>
      <c r="RMC102" s="543"/>
      <c r="RMD102" s="543"/>
      <c r="RME102" s="543"/>
      <c r="RMF102" s="543"/>
      <c r="RMG102" s="543"/>
      <c r="RMH102" s="543"/>
      <c r="RMI102" s="543"/>
      <c r="RMJ102" s="543"/>
      <c r="RMK102" s="543"/>
      <c r="RML102" s="543"/>
      <c r="RMM102" s="543"/>
      <c r="RMN102" s="543"/>
      <c r="RMO102" s="543"/>
      <c r="RMP102" s="543"/>
      <c r="RMQ102" s="543"/>
      <c r="RMR102" s="543"/>
      <c r="RMS102" s="543"/>
      <c r="RMT102" s="543"/>
      <c r="RMU102" s="543"/>
      <c r="RMV102" s="543"/>
      <c r="RMW102" s="543"/>
      <c r="RMX102" s="543"/>
      <c r="RMY102" s="543"/>
      <c r="RMZ102" s="543"/>
      <c r="RNA102" s="543"/>
      <c r="RNB102" s="543"/>
      <c r="RNC102" s="543"/>
      <c r="RND102" s="543"/>
      <c r="RNE102" s="543"/>
      <c r="RNF102" s="543"/>
      <c r="RNG102" s="543"/>
      <c r="RNH102" s="543"/>
      <c r="RNI102" s="543"/>
      <c r="RNJ102" s="543"/>
      <c r="RNK102" s="543"/>
      <c r="RNL102" s="543"/>
      <c r="RNM102" s="543"/>
      <c r="RNN102" s="543"/>
      <c r="RNO102" s="543"/>
      <c r="RNP102" s="543"/>
      <c r="RNQ102" s="543"/>
      <c r="RNR102" s="543"/>
      <c r="RNS102" s="543"/>
      <c r="RNT102" s="543"/>
      <c r="RNU102" s="543"/>
      <c r="RNV102" s="543"/>
      <c r="RNW102" s="543"/>
      <c r="RNX102" s="543"/>
      <c r="RNY102" s="543"/>
      <c r="RNZ102" s="543"/>
      <c r="ROA102" s="543"/>
      <c r="ROB102" s="543"/>
      <c r="ROC102" s="543"/>
      <c r="ROD102" s="543"/>
      <c r="ROE102" s="543"/>
      <c r="ROF102" s="543"/>
      <c r="ROG102" s="543"/>
      <c r="ROH102" s="543"/>
      <c r="ROI102" s="543"/>
      <c r="ROJ102" s="543"/>
      <c r="ROK102" s="543"/>
      <c r="ROL102" s="543"/>
      <c r="ROM102" s="543"/>
      <c r="RON102" s="543"/>
      <c r="ROO102" s="543"/>
      <c r="ROP102" s="543"/>
      <c r="ROQ102" s="543"/>
      <c r="ROR102" s="543"/>
      <c r="ROS102" s="543"/>
      <c r="ROT102" s="543"/>
      <c r="ROU102" s="543"/>
      <c r="ROV102" s="543"/>
      <c r="ROW102" s="543"/>
      <c r="ROX102" s="543"/>
      <c r="ROY102" s="543"/>
      <c r="ROZ102" s="543"/>
      <c r="RPA102" s="543"/>
      <c r="RPB102" s="543"/>
      <c r="RPC102" s="543"/>
      <c r="RPD102" s="543"/>
      <c r="RPE102" s="543"/>
      <c r="RPF102" s="543"/>
      <c r="RPG102" s="543"/>
      <c r="RPH102" s="543"/>
      <c r="RPI102" s="543"/>
      <c r="RPJ102" s="543"/>
      <c r="RPK102" s="543"/>
      <c r="RPL102" s="543"/>
      <c r="RPM102" s="543"/>
      <c r="RPN102" s="543"/>
      <c r="RPO102" s="543"/>
      <c r="RPP102" s="543"/>
      <c r="RPQ102" s="543"/>
      <c r="RPR102" s="543"/>
      <c r="RPS102" s="543"/>
      <c r="RPT102" s="543"/>
      <c r="RPU102" s="543"/>
      <c r="RPV102" s="543"/>
      <c r="RPW102" s="543"/>
      <c r="RPX102" s="543"/>
      <c r="RPY102" s="543"/>
      <c r="RPZ102" s="543"/>
      <c r="RQA102" s="543"/>
      <c r="RQB102" s="543"/>
      <c r="RQC102" s="543"/>
      <c r="RQD102" s="543"/>
      <c r="RQE102" s="543"/>
      <c r="RQF102" s="543"/>
      <c r="RQG102" s="543"/>
      <c r="RQH102" s="543"/>
      <c r="RQI102" s="543"/>
      <c r="RQJ102" s="543"/>
      <c r="RQK102" s="543"/>
      <c r="RQL102" s="543"/>
      <c r="RQM102" s="543"/>
      <c r="RQN102" s="543"/>
      <c r="RQO102" s="543"/>
      <c r="RQP102" s="543"/>
      <c r="RQQ102" s="543"/>
      <c r="RQR102" s="543"/>
      <c r="RQS102" s="543"/>
      <c r="RQT102" s="543"/>
      <c r="RQU102" s="543"/>
      <c r="RQV102" s="543"/>
      <c r="RQW102" s="543"/>
      <c r="RQX102" s="543"/>
      <c r="RQY102" s="543"/>
      <c r="RQZ102" s="543"/>
      <c r="RRA102" s="543"/>
      <c r="RRB102" s="543"/>
      <c r="RRC102" s="543"/>
      <c r="RRD102" s="543"/>
      <c r="RRE102" s="543"/>
      <c r="RRF102" s="543"/>
      <c r="RRG102" s="543"/>
      <c r="RRH102" s="543"/>
      <c r="RRI102" s="543"/>
      <c r="RRJ102" s="543"/>
      <c r="RRK102" s="543"/>
      <c r="RRL102" s="543"/>
      <c r="RRM102" s="543"/>
      <c r="RRN102" s="543"/>
      <c r="RRO102" s="543"/>
      <c r="RRP102" s="543"/>
      <c r="RRQ102" s="543"/>
      <c r="RRR102" s="543"/>
      <c r="RRS102" s="543"/>
      <c r="RRT102" s="543"/>
      <c r="RRU102" s="543"/>
      <c r="RRV102" s="543"/>
      <c r="RRW102" s="543"/>
      <c r="RRX102" s="543"/>
      <c r="RRY102" s="543"/>
      <c r="RRZ102" s="543"/>
      <c r="RSA102" s="543"/>
      <c r="RSB102" s="543"/>
      <c r="RSC102" s="543"/>
      <c r="RSD102" s="543"/>
      <c r="RSE102" s="543"/>
      <c r="RSF102" s="543"/>
      <c r="RSG102" s="543"/>
      <c r="RSH102" s="543"/>
      <c r="RSI102" s="543"/>
      <c r="RSJ102" s="543"/>
      <c r="RSK102" s="543"/>
      <c r="RSL102" s="543"/>
      <c r="RSM102" s="543"/>
      <c r="RSN102" s="543"/>
      <c r="RSO102" s="543"/>
      <c r="RSP102" s="543"/>
      <c r="RSQ102" s="543"/>
      <c r="RSR102" s="543"/>
      <c r="RSS102" s="543"/>
      <c r="RST102" s="543"/>
      <c r="RSU102" s="543"/>
      <c r="RSV102" s="543"/>
      <c r="RSW102" s="543"/>
      <c r="RSX102" s="543"/>
      <c r="RSY102" s="543"/>
      <c r="RSZ102" s="543"/>
      <c r="RTA102" s="543"/>
      <c r="RTB102" s="543"/>
      <c r="RTC102" s="543"/>
      <c r="RTD102" s="543"/>
      <c r="RTE102" s="543"/>
      <c r="RTF102" s="543"/>
      <c r="RTG102" s="543"/>
      <c r="RTH102" s="543"/>
      <c r="RTI102" s="543"/>
      <c r="RTJ102" s="543"/>
      <c r="RTK102" s="543"/>
      <c r="RTL102" s="543"/>
      <c r="RTM102" s="543"/>
      <c r="RTN102" s="543"/>
      <c r="RTO102" s="543"/>
      <c r="RTP102" s="543"/>
      <c r="RTQ102" s="543"/>
      <c r="RTR102" s="543"/>
      <c r="RTS102" s="543"/>
      <c r="RTT102" s="543"/>
      <c r="RTU102" s="543"/>
      <c r="RTV102" s="543"/>
      <c r="RTW102" s="543"/>
      <c r="RTX102" s="543"/>
      <c r="RTY102" s="543"/>
      <c r="RTZ102" s="543"/>
      <c r="RUA102" s="543"/>
      <c r="RUB102" s="543"/>
      <c r="RUC102" s="543"/>
      <c r="RUD102" s="543"/>
      <c r="RUE102" s="543"/>
      <c r="RUF102" s="543"/>
      <c r="RUG102" s="543"/>
      <c r="RUH102" s="543"/>
      <c r="RUI102" s="543"/>
      <c r="RUJ102" s="543"/>
      <c r="RUK102" s="543"/>
      <c r="RUL102" s="543"/>
      <c r="RUM102" s="543"/>
      <c r="RUN102" s="543"/>
      <c r="RUO102" s="543"/>
      <c r="RUP102" s="543"/>
      <c r="RUQ102" s="543"/>
      <c r="RUR102" s="543"/>
      <c r="RUS102" s="543"/>
      <c r="RUT102" s="543"/>
      <c r="RUU102" s="543"/>
      <c r="RUV102" s="543"/>
      <c r="RUW102" s="543"/>
      <c r="RUX102" s="543"/>
      <c r="RUY102" s="543"/>
      <c r="RUZ102" s="543"/>
      <c r="RVA102" s="543"/>
      <c r="RVB102" s="543"/>
      <c r="RVC102" s="543"/>
      <c r="RVD102" s="543"/>
      <c r="RVE102" s="543"/>
      <c r="RVF102" s="543"/>
      <c r="RVG102" s="543"/>
      <c r="RVH102" s="543"/>
      <c r="RVI102" s="543"/>
      <c r="RVJ102" s="543"/>
      <c r="RVK102" s="543"/>
      <c r="RVL102" s="543"/>
      <c r="RVM102" s="543"/>
      <c r="RVN102" s="543"/>
      <c r="RVO102" s="543"/>
      <c r="RVP102" s="543"/>
      <c r="RVQ102" s="543"/>
      <c r="RVR102" s="543"/>
      <c r="RVS102" s="543"/>
      <c r="RVT102" s="543"/>
      <c r="RVU102" s="543"/>
      <c r="RVV102" s="543"/>
      <c r="RVW102" s="543"/>
      <c r="RVX102" s="543"/>
      <c r="RVY102" s="543"/>
      <c r="RVZ102" s="543"/>
      <c r="RWA102" s="543"/>
      <c r="RWB102" s="543"/>
      <c r="RWC102" s="543"/>
      <c r="RWD102" s="543"/>
      <c r="RWE102" s="543"/>
      <c r="RWF102" s="543"/>
      <c r="RWG102" s="543"/>
      <c r="RWH102" s="543"/>
      <c r="RWI102" s="543"/>
      <c r="RWJ102" s="543"/>
      <c r="RWK102" s="543"/>
      <c r="RWL102" s="543"/>
      <c r="RWM102" s="543"/>
      <c r="RWN102" s="543"/>
      <c r="RWO102" s="543"/>
      <c r="RWP102" s="543"/>
      <c r="RWQ102" s="543"/>
      <c r="RWR102" s="543"/>
      <c r="RWS102" s="543"/>
      <c r="RWT102" s="543"/>
      <c r="RWU102" s="543"/>
      <c r="RWV102" s="543"/>
      <c r="RWW102" s="543"/>
      <c r="RWX102" s="543"/>
      <c r="RWY102" s="543"/>
      <c r="RWZ102" s="543"/>
      <c r="RXA102" s="543"/>
      <c r="RXB102" s="543"/>
      <c r="RXC102" s="543"/>
      <c r="RXD102" s="543"/>
      <c r="RXE102" s="543"/>
      <c r="RXF102" s="543"/>
      <c r="RXG102" s="543"/>
      <c r="RXH102" s="543"/>
      <c r="RXI102" s="543"/>
      <c r="RXJ102" s="543"/>
      <c r="RXK102" s="543"/>
      <c r="RXL102" s="543"/>
      <c r="RXM102" s="543"/>
      <c r="RXN102" s="543"/>
      <c r="RXO102" s="543"/>
      <c r="RXP102" s="543"/>
      <c r="RXQ102" s="543"/>
      <c r="RXR102" s="543"/>
      <c r="RXS102" s="543"/>
      <c r="RXT102" s="543"/>
      <c r="RXU102" s="543"/>
      <c r="RXV102" s="543"/>
      <c r="RXW102" s="543"/>
      <c r="RXX102" s="543"/>
      <c r="RXY102" s="543"/>
      <c r="RXZ102" s="543"/>
      <c r="RYA102" s="543"/>
      <c r="RYB102" s="543"/>
      <c r="RYC102" s="543"/>
      <c r="RYD102" s="543"/>
      <c r="RYE102" s="543"/>
      <c r="RYF102" s="543"/>
      <c r="RYG102" s="543"/>
      <c r="RYH102" s="543"/>
      <c r="RYI102" s="543"/>
      <c r="RYJ102" s="543"/>
      <c r="RYK102" s="543"/>
      <c r="RYL102" s="543"/>
      <c r="RYM102" s="543"/>
      <c r="RYN102" s="543"/>
      <c r="RYO102" s="543"/>
      <c r="RYP102" s="543"/>
      <c r="RYQ102" s="543"/>
      <c r="RYR102" s="543"/>
      <c r="RYS102" s="543"/>
      <c r="RYT102" s="543"/>
      <c r="RYU102" s="543"/>
      <c r="RYV102" s="543"/>
      <c r="RYW102" s="543"/>
      <c r="RYX102" s="543"/>
      <c r="RYY102" s="543"/>
      <c r="RYZ102" s="543"/>
      <c r="RZA102" s="543"/>
      <c r="RZB102" s="543"/>
      <c r="RZC102" s="543"/>
      <c r="RZD102" s="543"/>
      <c r="RZE102" s="543"/>
      <c r="RZF102" s="543"/>
      <c r="RZG102" s="543"/>
      <c r="RZH102" s="543"/>
      <c r="RZI102" s="543"/>
      <c r="RZJ102" s="543"/>
      <c r="RZK102" s="543"/>
      <c r="RZL102" s="543"/>
      <c r="RZM102" s="543"/>
      <c r="RZN102" s="543"/>
      <c r="RZO102" s="543"/>
      <c r="RZP102" s="543"/>
      <c r="RZQ102" s="543"/>
      <c r="RZR102" s="543"/>
      <c r="RZS102" s="543"/>
      <c r="RZT102" s="543"/>
      <c r="RZU102" s="543"/>
      <c r="RZV102" s="543"/>
      <c r="RZW102" s="543"/>
      <c r="RZX102" s="543"/>
      <c r="RZY102" s="543"/>
      <c r="RZZ102" s="543"/>
      <c r="SAA102" s="543"/>
      <c r="SAB102" s="543"/>
      <c r="SAC102" s="543"/>
      <c r="SAD102" s="543"/>
      <c r="SAE102" s="543"/>
      <c r="SAF102" s="543"/>
      <c r="SAG102" s="543"/>
      <c r="SAH102" s="543"/>
      <c r="SAI102" s="543"/>
      <c r="SAJ102" s="543"/>
      <c r="SAK102" s="543"/>
      <c r="SAL102" s="543"/>
      <c r="SAM102" s="543"/>
      <c r="SAN102" s="543"/>
      <c r="SAO102" s="543"/>
      <c r="SAP102" s="543"/>
      <c r="SAQ102" s="543"/>
      <c r="SAR102" s="543"/>
      <c r="SAS102" s="543"/>
      <c r="SAT102" s="543"/>
      <c r="SAU102" s="543"/>
      <c r="SAV102" s="543"/>
      <c r="SAW102" s="543"/>
      <c r="SAX102" s="543"/>
      <c r="SAY102" s="543"/>
      <c r="SAZ102" s="543"/>
      <c r="SBA102" s="543"/>
      <c r="SBB102" s="543"/>
      <c r="SBC102" s="543"/>
      <c r="SBD102" s="543"/>
      <c r="SBE102" s="543"/>
      <c r="SBF102" s="543"/>
      <c r="SBG102" s="543"/>
      <c r="SBH102" s="543"/>
      <c r="SBI102" s="543"/>
      <c r="SBJ102" s="543"/>
      <c r="SBK102" s="543"/>
      <c r="SBL102" s="543"/>
      <c r="SBM102" s="543"/>
      <c r="SBN102" s="543"/>
      <c r="SBO102" s="543"/>
      <c r="SBP102" s="543"/>
      <c r="SBQ102" s="543"/>
      <c r="SBR102" s="543"/>
      <c r="SBS102" s="543"/>
      <c r="SBT102" s="543"/>
      <c r="SBU102" s="543"/>
      <c r="SBV102" s="543"/>
      <c r="SBW102" s="543"/>
      <c r="SBX102" s="543"/>
      <c r="SBY102" s="543"/>
      <c r="SBZ102" s="543"/>
      <c r="SCA102" s="543"/>
      <c r="SCB102" s="543"/>
      <c r="SCC102" s="543"/>
      <c r="SCD102" s="543"/>
      <c r="SCE102" s="543"/>
      <c r="SCF102" s="543"/>
      <c r="SCG102" s="543"/>
      <c r="SCH102" s="543"/>
      <c r="SCI102" s="543"/>
      <c r="SCJ102" s="543"/>
      <c r="SCK102" s="543"/>
      <c r="SCL102" s="543"/>
      <c r="SCM102" s="543"/>
      <c r="SCN102" s="543"/>
      <c r="SCO102" s="543"/>
      <c r="SCP102" s="543"/>
      <c r="SCQ102" s="543"/>
      <c r="SCR102" s="543"/>
      <c r="SCS102" s="543"/>
      <c r="SCT102" s="543"/>
      <c r="SCU102" s="543"/>
      <c r="SCV102" s="543"/>
      <c r="SCW102" s="543"/>
      <c r="SCX102" s="543"/>
      <c r="SCY102" s="543"/>
      <c r="SCZ102" s="543"/>
      <c r="SDA102" s="543"/>
      <c r="SDB102" s="543"/>
      <c r="SDC102" s="543"/>
      <c r="SDD102" s="543"/>
      <c r="SDE102" s="543"/>
      <c r="SDF102" s="543"/>
      <c r="SDG102" s="543"/>
      <c r="SDH102" s="543"/>
      <c r="SDI102" s="543"/>
      <c r="SDJ102" s="543"/>
      <c r="SDK102" s="543"/>
      <c r="SDL102" s="543"/>
      <c r="SDM102" s="543"/>
      <c r="SDN102" s="543"/>
      <c r="SDO102" s="543"/>
      <c r="SDP102" s="543"/>
      <c r="SDQ102" s="543"/>
      <c r="SDR102" s="543"/>
      <c r="SDS102" s="543"/>
      <c r="SDT102" s="543"/>
      <c r="SDU102" s="543"/>
      <c r="SDV102" s="543"/>
      <c r="SDW102" s="543"/>
      <c r="SDX102" s="543"/>
      <c r="SDY102" s="543"/>
      <c r="SDZ102" s="543"/>
      <c r="SEA102" s="543"/>
      <c r="SEB102" s="543"/>
      <c r="SEC102" s="543"/>
      <c r="SED102" s="543"/>
      <c r="SEE102" s="543"/>
      <c r="SEF102" s="543"/>
      <c r="SEG102" s="543"/>
      <c r="SEH102" s="543"/>
      <c r="SEI102" s="543"/>
      <c r="SEJ102" s="543"/>
      <c r="SEK102" s="543"/>
      <c r="SEL102" s="543"/>
      <c r="SEM102" s="543"/>
      <c r="SEN102" s="543"/>
      <c r="SEO102" s="543"/>
      <c r="SEP102" s="543"/>
      <c r="SEQ102" s="543"/>
      <c r="SER102" s="543"/>
      <c r="SES102" s="543"/>
      <c r="SET102" s="543"/>
      <c r="SEU102" s="543"/>
      <c r="SEV102" s="543"/>
      <c r="SEW102" s="543"/>
      <c r="SEX102" s="543"/>
      <c r="SEY102" s="543"/>
      <c r="SEZ102" s="543"/>
      <c r="SFA102" s="543"/>
      <c r="SFB102" s="543"/>
      <c r="SFC102" s="543"/>
      <c r="SFD102" s="543"/>
      <c r="SFE102" s="543"/>
      <c r="SFF102" s="543"/>
      <c r="SFG102" s="543"/>
      <c r="SFH102" s="543"/>
      <c r="SFI102" s="543"/>
      <c r="SFJ102" s="543"/>
      <c r="SFK102" s="543"/>
      <c r="SFL102" s="543"/>
      <c r="SFM102" s="543"/>
      <c r="SFN102" s="543"/>
      <c r="SFO102" s="543"/>
      <c r="SFP102" s="543"/>
      <c r="SFQ102" s="543"/>
      <c r="SFR102" s="543"/>
      <c r="SFS102" s="543"/>
      <c r="SFT102" s="543"/>
      <c r="SFU102" s="543"/>
      <c r="SFV102" s="543"/>
      <c r="SFW102" s="543"/>
      <c r="SFX102" s="543"/>
      <c r="SFY102" s="543"/>
      <c r="SFZ102" s="543"/>
      <c r="SGA102" s="543"/>
      <c r="SGB102" s="543"/>
      <c r="SGC102" s="543"/>
      <c r="SGD102" s="543"/>
      <c r="SGE102" s="543"/>
      <c r="SGF102" s="543"/>
      <c r="SGG102" s="543"/>
      <c r="SGH102" s="543"/>
      <c r="SGI102" s="543"/>
      <c r="SGJ102" s="543"/>
      <c r="SGK102" s="543"/>
      <c r="SGL102" s="543"/>
      <c r="SGM102" s="543"/>
      <c r="SGN102" s="543"/>
      <c r="SGO102" s="543"/>
      <c r="SGP102" s="543"/>
      <c r="SGQ102" s="543"/>
      <c r="SGR102" s="543"/>
      <c r="SGS102" s="543"/>
      <c r="SGT102" s="543"/>
      <c r="SGU102" s="543"/>
      <c r="SGV102" s="543"/>
      <c r="SGW102" s="543"/>
      <c r="SGX102" s="543"/>
      <c r="SGY102" s="543"/>
      <c r="SGZ102" s="543"/>
      <c r="SHA102" s="543"/>
      <c r="SHB102" s="543"/>
      <c r="SHC102" s="543"/>
      <c r="SHD102" s="543"/>
      <c r="SHE102" s="543"/>
      <c r="SHF102" s="543"/>
      <c r="SHG102" s="543"/>
      <c r="SHH102" s="543"/>
      <c r="SHI102" s="543"/>
      <c r="SHJ102" s="543"/>
      <c r="SHK102" s="543"/>
      <c r="SHL102" s="543"/>
      <c r="SHM102" s="543"/>
      <c r="SHN102" s="543"/>
      <c r="SHO102" s="543"/>
      <c r="SHP102" s="543"/>
      <c r="SHQ102" s="543"/>
      <c r="SHR102" s="543"/>
      <c r="SHS102" s="543"/>
      <c r="SHT102" s="543"/>
      <c r="SHU102" s="543"/>
      <c r="SHV102" s="543"/>
      <c r="SHW102" s="543"/>
      <c r="SHX102" s="543"/>
      <c r="SHY102" s="543"/>
      <c r="SHZ102" s="543"/>
      <c r="SIA102" s="543"/>
      <c r="SIB102" s="543"/>
      <c r="SIC102" s="543"/>
      <c r="SID102" s="543"/>
      <c r="SIE102" s="543"/>
      <c r="SIF102" s="543"/>
      <c r="SIG102" s="543"/>
      <c r="SIH102" s="543"/>
      <c r="SII102" s="543"/>
      <c r="SIJ102" s="543"/>
      <c r="SIK102" s="543"/>
      <c r="SIL102" s="543"/>
      <c r="SIM102" s="543"/>
      <c r="SIN102" s="543"/>
      <c r="SIO102" s="543"/>
      <c r="SIP102" s="543"/>
      <c r="SIQ102" s="543"/>
      <c r="SIR102" s="543"/>
      <c r="SIS102" s="543"/>
      <c r="SIT102" s="543"/>
      <c r="SIU102" s="543"/>
      <c r="SIV102" s="543"/>
      <c r="SIW102" s="543"/>
      <c r="SIX102" s="543"/>
      <c r="SIY102" s="543"/>
      <c r="SIZ102" s="543"/>
      <c r="SJA102" s="543"/>
      <c r="SJB102" s="543"/>
      <c r="SJC102" s="543"/>
      <c r="SJD102" s="543"/>
      <c r="SJE102" s="543"/>
      <c r="SJF102" s="543"/>
      <c r="SJG102" s="543"/>
      <c r="SJH102" s="543"/>
      <c r="SJI102" s="543"/>
      <c r="SJJ102" s="543"/>
      <c r="SJK102" s="543"/>
      <c r="SJL102" s="543"/>
      <c r="SJM102" s="543"/>
      <c r="SJN102" s="543"/>
      <c r="SJO102" s="543"/>
      <c r="SJP102" s="543"/>
      <c r="SJQ102" s="543"/>
      <c r="SJR102" s="543"/>
      <c r="SJS102" s="543"/>
      <c r="SJT102" s="543"/>
      <c r="SJU102" s="543"/>
      <c r="SJV102" s="543"/>
      <c r="SJW102" s="543"/>
      <c r="SJX102" s="543"/>
      <c r="SJY102" s="543"/>
      <c r="SJZ102" s="543"/>
      <c r="SKA102" s="543"/>
      <c r="SKB102" s="543"/>
      <c r="SKC102" s="543"/>
      <c r="SKD102" s="543"/>
      <c r="SKE102" s="543"/>
      <c r="SKF102" s="543"/>
      <c r="SKG102" s="543"/>
      <c r="SKH102" s="543"/>
      <c r="SKI102" s="543"/>
      <c r="SKJ102" s="543"/>
      <c r="SKK102" s="543"/>
      <c r="SKL102" s="543"/>
      <c r="SKM102" s="543"/>
      <c r="SKN102" s="543"/>
      <c r="SKO102" s="543"/>
      <c r="SKP102" s="543"/>
      <c r="SKQ102" s="543"/>
      <c r="SKR102" s="543"/>
      <c r="SKS102" s="543"/>
      <c r="SKT102" s="543"/>
      <c r="SKU102" s="543"/>
      <c r="SKV102" s="543"/>
      <c r="SKW102" s="543"/>
      <c r="SKX102" s="543"/>
      <c r="SKY102" s="543"/>
      <c r="SKZ102" s="543"/>
      <c r="SLA102" s="543"/>
      <c r="SLB102" s="543"/>
      <c r="SLC102" s="543"/>
      <c r="SLD102" s="543"/>
      <c r="SLE102" s="543"/>
      <c r="SLF102" s="543"/>
      <c r="SLG102" s="543"/>
      <c r="SLH102" s="543"/>
      <c r="SLI102" s="543"/>
      <c r="SLJ102" s="543"/>
      <c r="SLK102" s="543"/>
      <c r="SLL102" s="543"/>
      <c r="SLM102" s="543"/>
      <c r="SLN102" s="543"/>
      <c r="SLO102" s="543"/>
      <c r="SLP102" s="543"/>
      <c r="SLQ102" s="543"/>
      <c r="SLR102" s="543"/>
      <c r="SLS102" s="543"/>
      <c r="SLT102" s="543"/>
      <c r="SLU102" s="543"/>
      <c r="SLV102" s="543"/>
      <c r="SLW102" s="543"/>
      <c r="SLX102" s="543"/>
      <c r="SLY102" s="543"/>
      <c r="SLZ102" s="543"/>
      <c r="SMA102" s="543"/>
      <c r="SMB102" s="543"/>
      <c r="SMC102" s="543"/>
      <c r="SMD102" s="543"/>
      <c r="SME102" s="543"/>
      <c r="SMF102" s="543"/>
      <c r="SMG102" s="543"/>
      <c r="SMH102" s="543"/>
      <c r="SMI102" s="543"/>
      <c r="SMJ102" s="543"/>
      <c r="SMK102" s="543"/>
      <c r="SML102" s="543"/>
      <c r="SMM102" s="543"/>
      <c r="SMN102" s="543"/>
      <c r="SMO102" s="543"/>
      <c r="SMP102" s="543"/>
      <c r="SMQ102" s="543"/>
      <c r="SMR102" s="543"/>
      <c r="SMS102" s="543"/>
      <c r="SMT102" s="543"/>
      <c r="SMU102" s="543"/>
      <c r="SMV102" s="543"/>
      <c r="SMW102" s="543"/>
      <c r="SMX102" s="543"/>
      <c r="SMY102" s="543"/>
      <c r="SMZ102" s="543"/>
      <c r="SNA102" s="543"/>
      <c r="SNB102" s="543"/>
      <c r="SNC102" s="543"/>
      <c r="SND102" s="543"/>
      <c r="SNE102" s="543"/>
      <c r="SNF102" s="543"/>
      <c r="SNG102" s="543"/>
      <c r="SNH102" s="543"/>
      <c r="SNI102" s="543"/>
      <c r="SNJ102" s="543"/>
      <c r="SNK102" s="543"/>
      <c r="SNL102" s="543"/>
      <c r="SNM102" s="543"/>
      <c r="SNN102" s="543"/>
      <c r="SNO102" s="543"/>
      <c r="SNP102" s="543"/>
      <c r="SNQ102" s="543"/>
      <c r="SNR102" s="543"/>
      <c r="SNS102" s="543"/>
      <c r="SNT102" s="543"/>
      <c r="SNU102" s="543"/>
      <c r="SNV102" s="543"/>
      <c r="SNW102" s="543"/>
      <c r="SNX102" s="543"/>
      <c r="SNY102" s="543"/>
      <c r="SNZ102" s="543"/>
      <c r="SOA102" s="543"/>
      <c r="SOB102" s="543"/>
      <c r="SOC102" s="543"/>
      <c r="SOD102" s="543"/>
      <c r="SOE102" s="543"/>
      <c r="SOF102" s="543"/>
      <c r="SOG102" s="543"/>
      <c r="SOH102" s="543"/>
      <c r="SOI102" s="543"/>
      <c r="SOJ102" s="543"/>
      <c r="SOK102" s="543"/>
      <c r="SOL102" s="543"/>
      <c r="SOM102" s="543"/>
      <c r="SON102" s="543"/>
      <c r="SOO102" s="543"/>
      <c r="SOP102" s="543"/>
      <c r="SOQ102" s="543"/>
      <c r="SOR102" s="543"/>
      <c r="SOS102" s="543"/>
      <c r="SOT102" s="543"/>
      <c r="SOU102" s="543"/>
      <c r="SOV102" s="543"/>
      <c r="SOW102" s="543"/>
      <c r="SOX102" s="543"/>
      <c r="SOY102" s="543"/>
      <c r="SOZ102" s="543"/>
      <c r="SPA102" s="543"/>
      <c r="SPB102" s="543"/>
      <c r="SPC102" s="543"/>
      <c r="SPD102" s="543"/>
      <c r="SPE102" s="543"/>
      <c r="SPF102" s="543"/>
      <c r="SPG102" s="543"/>
      <c r="SPH102" s="543"/>
      <c r="SPI102" s="543"/>
      <c r="SPJ102" s="543"/>
      <c r="SPK102" s="543"/>
      <c r="SPL102" s="543"/>
      <c r="SPM102" s="543"/>
      <c r="SPN102" s="543"/>
      <c r="SPO102" s="543"/>
      <c r="SPP102" s="543"/>
      <c r="SPQ102" s="543"/>
      <c r="SPR102" s="543"/>
      <c r="SPS102" s="543"/>
      <c r="SPT102" s="543"/>
      <c r="SPU102" s="543"/>
      <c r="SPV102" s="543"/>
      <c r="SPW102" s="543"/>
      <c r="SPX102" s="543"/>
      <c r="SPY102" s="543"/>
      <c r="SPZ102" s="543"/>
      <c r="SQA102" s="543"/>
      <c r="SQB102" s="543"/>
      <c r="SQC102" s="543"/>
      <c r="SQD102" s="543"/>
      <c r="SQE102" s="543"/>
      <c r="SQF102" s="543"/>
      <c r="SQG102" s="543"/>
      <c r="SQH102" s="543"/>
      <c r="SQI102" s="543"/>
      <c r="SQJ102" s="543"/>
      <c r="SQK102" s="543"/>
      <c r="SQL102" s="543"/>
      <c r="SQM102" s="543"/>
      <c r="SQN102" s="543"/>
      <c r="SQO102" s="543"/>
      <c r="SQP102" s="543"/>
      <c r="SQQ102" s="543"/>
      <c r="SQR102" s="543"/>
      <c r="SQS102" s="543"/>
      <c r="SQT102" s="543"/>
      <c r="SQU102" s="543"/>
      <c r="SQV102" s="543"/>
      <c r="SQW102" s="543"/>
      <c r="SQX102" s="543"/>
      <c r="SQY102" s="543"/>
      <c r="SQZ102" s="543"/>
      <c r="SRA102" s="543"/>
      <c r="SRB102" s="543"/>
      <c r="SRC102" s="543"/>
      <c r="SRD102" s="543"/>
      <c r="SRE102" s="543"/>
      <c r="SRF102" s="543"/>
      <c r="SRG102" s="543"/>
      <c r="SRH102" s="543"/>
      <c r="SRI102" s="543"/>
      <c r="SRJ102" s="543"/>
      <c r="SRK102" s="543"/>
      <c r="SRL102" s="543"/>
      <c r="SRM102" s="543"/>
      <c r="SRN102" s="543"/>
      <c r="SRO102" s="543"/>
      <c r="SRP102" s="543"/>
      <c r="SRQ102" s="543"/>
      <c r="SRR102" s="543"/>
      <c r="SRS102" s="543"/>
      <c r="SRT102" s="543"/>
      <c r="SRU102" s="543"/>
      <c r="SRV102" s="543"/>
      <c r="SRW102" s="543"/>
      <c r="SRX102" s="543"/>
      <c r="SRY102" s="543"/>
      <c r="SRZ102" s="543"/>
      <c r="SSA102" s="543"/>
      <c r="SSB102" s="543"/>
      <c r="SSC102" s="543"/>
      <c r="SSD102" s="543"/>
      <c r="SSE102" s="543"/>
      <c r="SSF102" s="543"/>
      <c r="SSG102" s="543"/>
      <c r="SSH102" s="543"/>
      <c r="SSI102" s="543"/>
      <c r="SSJ102" s="543"/>
      <c r="SSK102" s="543"/>
      <c r="SSL102" s="543"/>
      <c r="SSM102" s="543"/>
      <c r="SSN102" s="543"/>
      <c r="SSO102" s="543"/>
      <c r="SSP102" s="543"/>
      <c r="SSQ102" s="543"/>
      <c r="SSR102" s="543"/>
      <c r="SSS102" s="543"/>
      <c r="SST102" s="543"/>
      <c r="SSU102" s="543"/>
      <c r="SSV102" s="543"/>
      <c r="SSW102" s="543"/>
      <c r="SSX102" s="543"/>
      <c r="SSY102" s="543"/>
      <c r="SSZ102" s="543"/>
      <c r="STA102" s="543"/>
      <c r="STB102" s="543"/>
      <c r="STC102" s="543"/>
      <c r="STD102" s="543"/>
      <c r="STE102" s="543"/>
      <c r="STF102" s="543"/>
      <c r="STG102" s="543"/>
      <c r="STH102" s="543"/>
      <c r="STI102" s="543"/>
      <c r="STJ102" s="543"/>
      <c r="STK102" s="543"/>
      <c r="STL102" s="543"/>
      <c r="STM102" s="543"/>
      <c r="STN102" s="543"/>
      <c r="STO102" s="543"/>
      <c r="STP102" s="543"/>
      <c r="STQ102" s="543"/>
      <c r="STR102" s="543"/>
      <c r="STS102" s="543"/>
      <c r="STT102" s="543"/>
      <c r="STU102" s="543"/>
      <c r="STV102" s="543"/>
      <c r="STW102" s="543"/>
      <c r="STX102" s="543"/>
      <c r="STY102" s="543"/>
      <c r="STZ102" s="543"/>
      <c r="SUA102" s="543"/>
      <c r="SUB102" s="543"/>
      <c r="SUC102" s="543"/>
      <c r="SUD102" s="543"/>
      <c r="SUE102" s="543"/>
      <c r="SUF102" s="543"/>
      <c r="SUG102" s="543"/>
      <c r="SUH102" s="543"/>
      <c r="SUI102" s="543"/>
      <c r="SUJ102" s="543"/>
      <c r="SUK102" s="543"/>
      <c r="SUL102" s="543"/>
      <c r="SUM102" s="543"/>
      <c r="SUN102" s="543"/>
      <c r="SUO102" s="543"/>
      <c r="SUP102" s="543"/>
      <c r="SUQ102" s="543"/>
      <c r="SUR102" s="543"/>
      <c r="SUS102" s="543"/>
      <c r="SUT102" s="543"/>
      <c r="SUU102" s="543"/>
      <c r="SUV102" s="543"/>
      <c r="SUW102" s="543"/>
      <c r="SUX102" s="543"/>
      <c r="SUY102" s="543"/>
      <c r="SUZ102" s="543"/>
      <c r="SVA102" s="543"/>
      <c r="SVB102" s="543"/>
      <c r="SVC102" s="543"/>
      <c r="SVD102" s="543"/>
      <c r="SVE102" s="543"/>
      <c r="SVF102" s="543"/>
      <c r="SVG102" s="543"/>
      <c r="SVH102" s="543"/>
      <c r="SVI102" s="543"/>
      <c r="SVJ102" s="543"/>
      <c r="SVK102" s="543"/>
      <c r="SVL102" s="543"/>
      <c r="SVM102" s="543"/>
      <c r="SVN102" s="543"/>
      <c r="SVO102" s="543"/>
      <c r="SVP102" s="543"/>
      <c r="SVQ102" s="543"/>
      <c r="SVR102" s="543"/>
      <c r="SVS102" s="543"/>
      <c r="SVT102" s="543"/>
      <c r="SVU102" s="543"/>
      <c r="SVV102" s="543"/>
      <c r="SVW102" s="543"/>
      <c r="SVX102" s="543"/>
      <c r="SVY102" s="543"/>
      <c r="SVZ102" s="543"/>
      <c r="SWA102" s="543"/>
      <c r="SWB102" s="543"/>
      <c r="SWC102" s="543"/>
      <c r="SWD102" s="543"/>
      <c r="SWE102" s="543"/>
      <c r="SWF102" s="543"/>
      <c r="SWG102" s="543"/>
      <c r="SWH102" s="543"/>
      <c r="SWI102" s="543"/>
      <c r="SWJ102" s="543"/>
      <c r="SWK102" s="543"/>
      <c r="SWL102" s="543"/>
      <c r="SWM102" s="543"/>
      <c r="SWN102" s="543"/>
      <c r="SWO102" s="543"/>
      <c r="SWP102" s="543"/>
      <c r="SWQ102" s="543"/>
      <c r="SWR102" s="543"/>
      <c r="SWS102" s="543"/>
      <c r="SWT102" s="543"/>
      <c r="SWU102" s="543"/>
      <c r="SWV102" s="543"/>
      <c r="SWW102" s="543"/>
      <c r="SWX102" s="543"/>
      <c r="SWY102" s="543"/>
      <c r="SWZ102" s="543"/>
      <c r="SXA102" s="543"/>
      <c r="SXB102" s="543"/>
      <c r="SXC102" s="543"/>
      <c r="SXD102" s="543"/>
      <c r="SXE102" s="543"/>
      <c r="SXF102" s="543"/>
      <c r="SXG102" s="543"/>
      <c r="SXH102" s="543"/>
      <c r="SXI102" s="543"/>
      <c r="SXJ102" s="543"/>
      <c r="SXK102" s="543"/>
      <c r="SXL102" s="543"/>
      <c r="SXM102" s="543"/>
      <c r="SXN102" s="543"/>
      <c r="SXO102" s="543"/>
      <c r="SXP102" s="543"/>
      <c r="SXQ102" s="543"/>
      <c r="SXR102" s="543"/>
      <c r="SXS102" s="543"/>
      <c r="SXT102" s="543"/>
      <c r="SXU102" s="543"/>
      <c r="SXV102" s="543"/>
      <c r="SXW102" s="543"/>
      <c r="SXX102" s="543"/>
      <c r="SXY102" s="543"/>
      <c r="SXZ102" s="543"/>
      <c r="SYA102" s="543"/>
      <c r="SYB102" s="543"/>
      <c r="SYC102" s="543"/>
      <c r="SYD102" s="543"/>
      <c r="SYE102" s="543"/>
      <c r="SYF102" s="543"/>
      <c r="SYG102" s="543"/>
      <c r="SYH102" s="543"/>
      <c r="SYI102" s="543"/>
      <c r="SYJ102" s="543"/>
      <c r="SYK102" s="543"/>
      <c r="SYL102" s="543"/>
      <c r="SYM102" s="543"/>
      <c r="SYN102" s="543"/>
      <c r="SYO102" s="543"/>
      <c r="SYP102" s="543"/>
      <c r="SYQ102" s="543"/>
      <c r="SYR102" s="543"/>
      <c r="SYS102" s="543"/>
      <c r="SYT102" s="543"/>
      <c r="SYU102" s="543"/>
      <c r="SYV102" s="543"/>
      <c r="SYW102" s="543"/>
      <c r="SYX102" s="543"/>
      <c r="SYY102" s="543"/>
      <c r="SYZ102" s="543"/>
      <c r="SZA102" s="543"/>
      <c r="SZB102" s="543"/>
      <c r="SZC102" s="543"/>
      <c r="SZD102" s="543"/>
      <c r="SZE102" s="543"/>
      <c r="SZF102" s="543"/>
      <c r="SZG102" s="543"/>
      <c r="SZH102" s="543"/>
      <c r="SZI102" s="543"/>
      <c r="SZJ102" s="543"/>
      <c r="SZK102" s="543"/>
      <c r="SZL102" s="543"/>
      <c r="SZM102" s="543"/>
      <c r="SZN102" s="543"/>
      <c r="SZO102" s="543"/>
      <c r="SZP102" s="543"/>
      <c r="SZQ102" s="543"/>
      <c r="SZR102" s="543"/>
      <c r="SZS102" s="543"/>
      <c r="SZT102" s="543"/>
      <c r="SZU102" s="543"/>
      <c r="SZV102" s="543"/>
      <c r="SZW102" s="543"/>
      <c r="SZX102" s="543"/>
      <c r="SZY102" s="543"/>
      <c r="SZZ102" s="543"/>
      <c r="TAA102" s="543"/>
      <c r="TAB102" s="543"/>
      <c r="TAC102" s="543"/>
      <c r="TAD102" s="543"/>
      <c r="TAE102" s="543"/>
      <c r="TAF102" s="543"/>
      <c r="TAG102" s="543"/>
      <c r="TAH102" s="543"/>
      <c r="TAI102" s="543"/>
      <c r="TAJ102" s="543"/>
      <c r="TAK102" s="543"/>
      <c r="TAL102" s="543"/>
      <c r="TAM102" s="543"/>
      <c r="TAN102" s="543"/>
      <c r="TAO102" s="543"/>
      <c r="TAP102" s="543"/>
      <c r="TAQ102" s="543"/>
      <c r="TAR102" s="543"/>
      <c r="TAS102" s="543"/>
      <c r="TAT102" s="543"/>
      <c r="TAU102" s="543"/>
      <c r="TAV102" s="543"/>
      <c r="TAW102" s="543"/>
      <c r="TAX102" s="543"/>
      <c r="TAY102" s="543"/>
      <c r="TAZ102" s="543"/>
      <c r="TBA102" s="543"/>
      <c r="TBB102" s="543"/>
      <c r="TBC102" s="543"/>
      <c r="TBD102" s="543"/>
      <c r="TBE102" s="543"/>
      <c r="TBF102" s="543"/>
      <c r="TBG102" s="543"/>
      <c r="TBH102" s="543"/>
      <c r="TBI102" s="543"/>
      <c r="TBJ102" s="543"/>
      <c r="TBK102" s="543"/>
      <c r="TBL102" s="543"/>
      <c r="TBM102" s="543"/>
      <c r="TBN102" s="543"/>
      <c r="TBO102" s="543"/>
      <c r="TBP102" s="543"/>
      <c r="TBQ102" s="543"/>
      <c r="TBR102" s="543"/>
      <c r="TBS102" s="543"/>
      <c r="TBT102" s="543"/>
      <c r="TBU102" s="543"/>
      <c r="TBV102" s="543"/>
      <c r="TBW102" s="543"/>
      <c r="TBX102" s="543"/>
      <c r="TBY102" s="543"/>
      <c r="TBZ102" s="543"/>
      <c r="TCA102" s="543"/>
      <c r="TCB102" s="543"/>
      <c r="TCC102" s="543"/>
      <c r="TCD102" s="543"/>
      <c r="TCE102" s="543"/>
      <c r="TCF102" s="543"/>
      <c r="TCG102" s="543"/>
      <c r="TCH102" s="543"/>
      <c r="TCI102" s="543"/>
      <c r="TCJ102" s="543"/>
      <c r="TCK102" s="543"/>
      <c r="TCL102" s="543"/>
      <c r="TCM102" s="543"/>
      <c r="TCN102" s="543"/>
      <c r="TCO102" s="543"/>
      <c r="TCP102" s="543"/>
      <c r="TCQ102" s="543"/>
      <c r="TCR102" s="543"/>
      <c r="TCS102" s="543"/>
      <c r="TCT102" s="543"/>
      <c r="TCU102" s="543"/>
      <c r="TCV102" s="543"/>
      <c r="TCW102" s="543"/>
      <c r="TCX102" s="543"/>
      <c r="TCY102" s="543"/>
      <c r="TCZ102" s="543"/>
      <c r="TDA102" s="543"/>
      <c r="TDB102" s="543"/>
      <c r="TDC102" s="543"/>
      <c r="TDD102" s="543"/>
      <c r="TDE102" s="543"/>
      <c r="TDF102" s="543"/>
      <c r="TDG102" s="543"/>
      <c r="TDH102" s="543"/>
      <c r="TDI102" s="543"/>
      <c r="TDJ102" s="543"/>
      <c r="TDK102" s="543"/>
      <c r="TDL102" s="543"/>
      <c r="TDM102" s="543"/>
      <c r="TDN102" s="543"/>
      <c r="TDO102" s="543"/>
      <c r="TDP102" s="543"/>
      <c r="TDQ102" s="543"/>
      <c r="TDR102" s="543"/>
      <c r="TDS102" s="543"/>
      <c r="TDT102" s="543"/>
      <c r="TDU102" s="543"/>
      <c r="TDV102" s="543"/>
      <c r="TDW102" s="543"/>
      <c r="TDX102" s="543"/>
      <c r="TDY102" s="543"/>
      <c r="TDZ102" s="543"/>
      <c r="TEA102" s="543"/>
      <c r="TEB102" s="543"/>
      <c r="TEC102" s="543"/>
      <c r="TED102" s="543"/>
      <c r="TEE102" s="543"/>
      <c r="TEF102" s="543"/>
      <c r="TEG102" s="543"/>
      <c r="TEH102" s="543"/>
      <c r="TEI102" s="543"/>
      <c r="TEJ102" s="543"/>
      <c r="TEK102" s="543"/>
      <c r="TEL102" s="543"/>
      <c r="TEM102" s="543"/>
      <c r="TEN102" s="543"/>
      <c r="TEO102" s="543"/>
      <c r="TEP102" s="543"/>
      <c r="TEQ102" s="543"/>
      <c r="TER102" s="543"/>
      <c r="TES102" s="543"/>
      <c r="TET102" s="543"/>
      <c r="TEU102" s="543"/>
      <c r="TEV102" s="543"/>
      <c r="TEW102" s="543"/>
      <c r="TEX102" s="543"/>
      <c r="TEY102" s="543"/>
      <c r="TEZ102" s="543"/>
      <c r="TFA102" s="543"/>
      <c r="TFB102" s="543"/>
      <c r="TFC102" s="543"/>
      <c r="TFD102" s="543"/>
      <c r="TFE102" s="543"/>
      <c r="TFF102" s="543"/>
      <c r="TFG102" s="543"/>
      <c r="TFH102" s="543"/>
      <c r="TFI102" s="543"/>
      <c r="TFJ102" s="543"/>
      <c r="TFK102" s="543"/>
      <c r="TFL102" s="543"/>
      <c r="TFM102" s="543"/>
      <c r="TFN102" s="543"/>
      <c r="TFO102" s="543"/>
      <c r="TFP102" s="543"/>
      <c r="TFQ102" s="543"/>
      <c r="TFR102" s="543"/>
      <c r="TFS102" s="543"/>
      <c r="TFT102" s="543"/>
      <c r="TFU102" s="543"/>
      <c r="TFV102" s="543"/>
      <c r="TFW102" s="543"/>
      <c r="TFX102" s="543"/>
      <c r="TFY102" s="543"/>
      <c r="TFZ102" s="543"/>
      <c r="TGA102" s="543"/>
      <c r="TGB102" s="543"/>
      <c r="TGC102" s="543"/>
      <c r="TGD102" s="543"/>
      <c r="TGE102" s="543"/>
      <c r="TGF102" s="543"/>
      <c r="TGG102" s="543"/>
      <c r="TGH102" s="543"/>
      <c r="TGI102" s="543"/>
      <c r="TGJ102" s="543"/>
      <c r="TGK102" s="543"/>
      <c r="TGL102" s="543"/>
      <c r="TGM102" s="543"/>
      <c r="TGN102" s="543"/>
      <c r="TGO102" s="543"/>
      <c r="TGP102" s="543"/>
      <c r="TGQ102" s="543"/>
      <c r="TGR102" s="543"/>
      <c r="TGS102" s="543"/>
      <c r="TGT102" s="543"/>
      <c r="TGU102" s="543"/>
      <c r="TGV102" s="543"/>
      <c r="TGW102" s="543"/>
      <c r="TGX102" s="543"/>
      <c r="TGY102" s="543"/>
      <c r="TGZ102" s="543"/>
      <c r="THA102" s="543"/>
      <c r="THB102" s="543"/>
      <c r="THC102" s="543"/>
      <c r="THD102" s="543"/>
      <c r="THE102" s="543"/>
      <c r="THF102" s="543"/>
      <c r="THG102" s="543"/>
      <c r="THH102" s="543"/>
      <c r="THI102" s="543"/>
      <c r="THJ102" s="543"/>
      <c r="THK102" s="543"/>
      <c r="THL102" s="543"/>
      <c r="THM102" s="543"/>
      <c r="THN102" s="543"/>
      <c r="THO102" s="543"/>
      <c r="THP102" s="543"/>
      <c r="THQ102" s="543"/>
      <c r="THR102" s="543"/>
      <c r="THS102" s="543"/>
      <c r="THT102" s="543"/>
      <c r="THU102" s="543"/>
      <c r="THV102" s="543"/>
      <c r="THW102" s="543"/>
      <c r="THX102" s="543"/>
      <c r="THY102" s="543"/>
      <c r="THZ102" s="543"/>
      <c r="TIA102" s="543"/>
      <c r="TIB102" s="543"/>
      <c r="TIC102" s="543"/>
      <c r="TID102" s="543"/>
      <c r="TIE102" s="543"/>
      <c r="TIF102" s="543"/>
      <c r="TIG102" s="543"/>
      <c r="TIH102" s="543"/>
      <c r="TII102" s="543"/>
      <c r="TIJ102" s="543"/>
      <c r="TIK102" s="543"/>
      <c r="TIL102" s="543"/>
      <c r="TIM102" s="543"/>
      <c r="TIN102" s="543"/>
      <c r="TIO102" s="543"/>
      <c r="TIP102" s="543"/>
      <c r="TIQ102" s="543"/>
      <c r="TIR102" s="543"/>
      <c r="TIS102" s="543"/>
      <c r="TIT102" s="543"/>
      <c r="TIU102" s="543"/>
      <c r="TIV102" s="543"/>
      <c r="TIW102" s="543"/>
      <c r="TIX102" s="543"/>
      <c r="TIY102" s="543"/>
      <c r="TIZ102" s="543"/>
      <c r="TJA102" s="543"/>
      <c r="TJB102" s="543"/>
      <c r="TJC102" s="543"/>
      <c r="TJD102" s="543"/>
      <c r="TJE102" s="543"/>
      <c r="TJF102" s="543"/>
      <c r="TJG102" s="543"/>
      <c r="TJH102" s="543"/>
      <c r="TJI102" s="543"/>
      <c r="TJJ102" s="543"/>
      <c r="TJK102" s="543"/>
      <c r="TJL102" s="543"/>
      <c r="TJM102" s="543"/>
      <c r="TJN102" s="543"/>
      <c r="TJO102" s="543"/>
      <c r="TJP102" s="543"/>
      <c r="TJQ102" s="543"/>
      <c r="TJR102" s="543"/>
      <c r="TJS102" s="543"/>
      <c r="TJT102" s="543"/>
      <c r="TJU102" s="543"/>
      <c r="TJV102" s="543"/>
      <c r="TJW102" s="543"/>
      <c r="TJX102" s="543"/>
      <c r="TJY102" s="543"/>
      <c r="TJZ102" s="543"/>
      <c r="TKA102" s="543"/>
      <c r="TKB102" s="543"/>
      <c r="TKC102" s="543"/>
      <c r="TKD102" s="543"/>
      <c r="TKE102" s="543"/>
      <c r="TKF102" s="543"/>
      <c r="TKG102" s="543"/>
      <c r="TKH102" s="543"/>
      <c r="TKI102" s="543"/>
      <c r="TKJ102" s="543"/>
      <c r="TKK102" s="543"/>
      <c r="TKL102" s="543"/>
      <c r="TKM102" s="543"/>
      <c r="TKN102" s="543"/>
      <c r="TKO102" s="543"/>
      <c r="TKP102" s="543"/>
      <c r="TKQ102" s="543"/>
      <c r="TKR102" s="543"/>
      <c r="TKS102" s="543"/>
      <c r="TKT102" s="543"/>
      <c r="TKU102" s="543"/>
      <c r="TKV102" s="543"/>
      <c r="TKW102" s="543"/>
      <c r="TKX102" s="543"/>
      <c r="TKY102" s="543"/>
      <c r="TKZ102" s="543"/>
      <c r="TLA102" s="543"/>
      <c r="TLB102" s="543"/>
      <c r="TLC102" s="543"/>
      <c r="TLD102" s="543"/>
      <c r="TLE102" s="543"/>
      <c r="TLF102" s="543"/>
      <c r="TLG102" s="543"/>
      <c r="TLH102" s="543"/>
      <c r="TLI102" s="543"/>
      <c r="TLJ102" s="543"/>
      <c r="TLK102" s="543"/>
      <c r="TLL102" s="543"/>
      <c r="TLM102" s="543"/>
      <c r="TLN102" s="543"/>
      <c r="TLO102" s="543"/>
      <c r="TLP102" s="543"/>
      <c r="TLQ102" s="543"/>
      <c r="TLR102" s="543"/>
      <c r="TLS102" s="543"/>
      <c r="TLT102" s="543"/>
      <c r="TLU102" s="543"/>
      <c r="TLV102" s="543"/>
      <c r="TLW102" s="543"/>
      <c r="TLX102" s="543"/>
      <c r="TLY102" s="543"/>
      <c r="TLZ102" s="543"/>
      <c r="TMA102" s="543"/>
      <c r="TMB102" s="543"/>
      <c r="TMC102" s="543"/>
      <c r="TMD102" s="543"/>
      <c r="TME102" s="543"/>
      <c r="TMF102" s="543"/>
      <c r="TMG102" s="543"/>
      <c r="TMH102" s="543"/>
      <c r="TMI102" s="543"/>
      <c r="TMJ102" s="543"/>
      <c r="TMK102" s="543"/>
      <c r="TML102" s="543"/>
      <c r="TMM102" s="543"/>
      <c r="TMN102" s="543"/>
      <c r="TMO102" s="543"/>
      <c r="TMP102" s="543"/>
      <c r="TMQ102" s="543"/>
      <c r="TMR102" s="543"/>
      <c r="TMS102" s="543"/>
      <c r="TMT102" s="543"/>
      <c r="TMU102" s="543"/>
      <c r="TMV102" s="543"/>
      <c r="TMW102" s="543"/>
      <c r="TMX102" s="543"/>
      <c r="TMY102" s="543"/>
      <c r="TMZ102" s="543"/>
      <c r="TNA102" s="543"/>
      <c r="TNB102" s="543"/>
      <c r="TNC102" s="543"/>
      <c r="TND102" s="543"/>
      <c r="TNE102" s="543"/>
      <c r="TNF102" s="543"/>
      <c r="TNG102" s="543"/>
      <c r="TNH102" s="543"/>
      <c r="TNI102" s="543"/>
      <c r="TNJ102" s="543"/>
      <c r="TNK102" s="543"/>
      <c r="TNL102" s="543"/>
      <c r="TNM102" s="543"/>
      <c r="TNN102" s="543"/>
      <c r="TNO102" s="543"/>
      <c r="TNP102" s="543"/>
      <c r="TNQ102" s="543"/>
      <c r="TNR102" s="543"/>
      <c r="TNS102" s="543"/>
      <c r="TNT102" s="543"/>
      <c r="TNU102" s="543"/>
      <c r="TNV102" s="543"/>
      <c r="TNW102" s="543"/>
      <c r="TNX102" s="543"/>
      <c r="TNY102" s="543"/>
      <c r="TNZ102" s="543"/>
      <c r="TOA102" s="543"/>
      <c r="TOB102" s="543"/>
      <c r="TOC102" s="543"/>
      <c r="TOD102" s="543"/>
      <c r="TOE102" s="543"/>
      <c r="TOF102" s="543"/>
      <c r="TOG102" s="543"/>
      <c r="TOH102" s="543"/>
      <c r="TOI102" s="543"/>
      <c r="TOJ102" s="543"/>
      <c r="TOK102" s="543"/>
      <c r="TOL102" s="543"/>
      <c r="TOM102" s="543"/>
      <c r="TON102" s="543"/>
      <c r="TOO102" s="543"/>
      <c r="TOP102" s="543"/>
      <c r="TOQ102" s="543"/>
      <c r="TOR102" s="543"/>
      <c r="TOS102" s="543"/>
      <c r="TOT102" s="543"/>
      <c r="TOU102" s="543"/>
      <c r="TOV102" s="543"/>
      <c r="TOW102" s="543"/>
      <c r="TOX102" s="543"/>
      <c r="TOY102" s="543"/>
      <c r="TOZ102" s="543"/>
      <c r="TPA102" s="543"/>
      <c r="TPB102" s="543"/>
      <c r="TPC102" s="543"/>
      <c r="TPD102" s="543"/>
      <c r="TPE102" s="543"/>
      <c r="TPF102" s="543"/>
      <c r="TPG102" s="543"/>
      <c r="TPH102" s="543"/>
      <c r="TPI102" s="543"/>
      <c r="TPJ102" s="543"/>
      <c r="TPK102" s="543"/>
      <c r="TPL102" s="543"/>
      <c r="TPM102" s="543"/>
      <c r="TPN102" s="543"/>
      <c r="TPO102" s="543"/>
      <c r="TPP102" s="543"/>
      <c r="TPQ102" s="543"/>
      <c r="TPR102" s="543"/>
      <c r="TPS102" s="543"/>
      <c r="TPT102" s="543"/>
      <c r="TPU102" s="543"/>
      <c r="TPV102" s="543"/>
      <c r="TPW102" s="543"/>
      <c r="TPX102" s="543"/>
      <c r="TPY102" s="543"/>
      <c r="TPZ102" s="543"/>
      <c r="TQA102" s="543"/>
      <c r="TQB102" s="543"/>
      <c r="TQC102" s="543"/>
      <c r="TQD102" s="543"/>
      <c r="TQE102" s="543"/>
      <c r="TQF102" s="543"/>
      <c r="TQG102" s="543"/>
      <c r="TQH102" s="543"/>
      <c r="TQI102" s="543"/>
      <c r="TQJ102" s="543"/>
      <c r="TQK102" s="543"/>
      <c r="TQL102" s="543"/>
      <c r="TQM102" s="543"/>
      <c r="TQN102" s="543"/>
      <c r="TQO102" s="543"/>
      <c r="TQP102" s="543"/>
      <c r="TQQ102" s="543"/>
      <c r="TQR102" s="543"/>
      <c r="TQS102" s="543"/>
      <c r="TQT102" s="543"/>
      <c r="TQU102" s="543"/>
      <c r="TQV102" s="543"/>
      <c r="TQW102" s="543"/>
      <c r="TQX102" s="543"/>
      <c r="TQY102" s="543"/>
      <c r="TQZ102" s="543"/>
      <c r="TRA102" s="543"/>
      <c r="TRB102" s="543"/>
      <c r="TRC102" s="543"/>
      <c r="TRD102" s="543"/>
      <c r="TRE102" s="543"/>
      <c r="TRF102" s="543"/>
      <c r="TRG102" s="543"/>
      <c r="TRH102" s="543"/>
      <c r="TRI102" s="543"/>
      <c r="TRJ102" s="543"/>
      <c r="TRK102" s="543"/>
      <c r="TRL102" s="543"/>
      <c r="TRM102" s="543"/>
      <c r="TRN102" s="543"/>
      <c r="TRO102" s="543"/>
      <c r="TRP102" s="543"/>
      <c r="TRQ102" s="543"/>
      <c r="TRR102" s="543"/>
      <c r="TRS102" s="543"/>
      <c r="TRT102" s="543"/>
      <c r="TRU102" s="543"/>
      <c r="TRV102" s="543"/>
      <c r="TRW102" s="543"/>
      <c r="TRX102" s="543"/>
      <c r="TRY102" s="543"/>
      <c r="TRZ102" s="543"/>
      <c r="TSA102" s="543"/>
      <c r="TSB102" s="543"/>
      <c r="TSC102" s="543"/>
      <c r="TSD102" s="543"/>
      <c r="TSE102" s="543"/>
      <c r="TSF102" s="543"/>
      <c r="TSG102" s="543"/>
      <c r="TSH102" s="543"/>
      <c r="TSI102" s="543"/>
      <c r="TSJ102" s="543"/>
      <c r="TSK102" s="543"/>
      <c r="TSL102" s="543"/>
      <c r="TSM102" s="543"/>
      <c r="TSN102" s="543"/>
      <c r="TSO102" s="543"/>
      <c r="TSP102" s="543"/>
      <c r="TSQ102" s="543"/>
      <c r="TSR102" s="543"/>
      <c r="TSS102" s="543"/>
      <c r="TST102" s="543"/>
      <c r="TSU102" s="543"/>
      <c r="TSV102" s="543"/>
      <c r="TSW102" s="543"/>
      <c r="TSX102" s="543"/>
      <c r="TSY102" s="543"/>
      <c r="TSZ102" s="543"/>
      <c r="TTA102" s="543"/>
      <c r="TTB102" s="543"/>
      <c r="TTC102" s="543"/>
      <c r="TTD102" s="543"/>
      <c r="TTE102" s="543"/>
      <c r="TTF102" s="543"/>
      <c r="TTG102" s="543"/>
      <c r="TTH102" s="543"/>
      <c r="TTI102" s="543"/>
      <c r="TTJ102" s="543"/>
      <c r="TTK102" s="543"/>
      <c r="TTL102" s="543"/>
      <c r="TTM102" s="543"/>
      <c r="TTN102" s="543"/>
      <c r="TTO102" s="543"/>
      <c r="TTP102" s="543"/>
      <c r="TTQ102" s="543"/>
      <c r="TTR102" s="543"/>
      <c r="TTS102" s="543"/>
      <c r="TTT102" s="543"/>
      <c r="TTU102" s="543"/>
      <c r="TTV102" s="543"/>
      <c r="TTW102" s="543"/>
      <c r="TTX102" s="543"/>
      <c r="TTY102" s="543"/>
      <c r="TTZ102" s="543"/>
      <c r="TUA102" s="543"/>
      <c r="TUB102" s="543"/>
      <c r="TUC102" s="543"/>
      <c r="TUD102" s="543"/>
      <c r="TUE102" s="543"/>
      <c r="TUF102" s="543"/>
      <c r="TUG102" s="543"/>
      <c r="TUH102" s="543"/>
      <c r="TUI102" s="543"/>
      <c r="TUJ102" s="543"/>
      <c r="TUK102" s="543"/>
      <c r="TUL102" s="543"/>
      <c r="TUM102" s="543"/>
      <c r="TUN102" s="543"/>
      <c r="TUO102" s="543"/>
      <c r="TUP102" s="543"/>
      <c r="TUQ102" s="543"/>
      <c r="TUR102" s="543"/>
      <c r="TUS102" s="543"/>
      <c r="TUT102" s="543"/>
      <c r="TUU102" s="543"/>
      <c r="TUV102" s="543"/>
      <c r="TUW102" s="543"/>
      <c r="TUX102" s="543"/>
      <c r="TUY102" s="543"/>
      <c r="TUZ102" s="543"/>
      <c r="TVA102" s="543"/>
      <c r="TVB102" s="543"/>
      <c r="TVC102" s="543"/>
      <c r="TVD102" s="543"/>
      <c r="TVE102" s="543"/>
      <c r="TVF102" s="543"/>
      <c r="TVG102" s="543"/>
      <c r="TVH102" s="543"/>
      <c r="TVI102" s="543"/>
      <c r="TVJ102" s="543"/>
      <c r="TVK102" s="543"/>
      <c r="TVL102" s="543"/>
      <c r="TVM102" s="543"/>
      <c r="TVN102" s="543"/>
      <c r="TVO102" s="543"/>
      <c r="TVP102" s="543"/>
      <c r="TVQ102" s="543"/>
      <c r="TVR102" s="543"/>
      <c r="TVS102" s="543"/>
      <c r="TVT102" s="543"/>
      <c r="TVU102" s="543"/>
      <c r="TVV102" s="543"/>
      <c r="TVW102" s="543"/>
      <c r="TVX102" s="543"/>
      <c r="TVY102" s="543"/>
      <c r="TVZ102" s="543"/>
      <c r="TWA102" s="543"/>
      <c r="TWB102" s="543"/>
      <c r="TWC102" s="543"/>
      <c r="TWD102" s="543"/>
      <c r="TWE102" s="543"/>
      <c r="TWF102" s="543"/>
      <c r="TWG102" s="543"/>
      <c r="TWH102" s="543"/>
      <c r="TWI102" s="543"/>
      <c r="TWJ102" s="543"/>
      <c r="TWK102" s="543"/>
      <c r="TWL102" s="543"/>
      <c r="TWM102" s="543"/>
      <c r="TWN102" s="543"/>
      <c r="TWO102" s="543"/>
      <c r="TWP102" s="543"/>
      <c r="TWQ102" s="543"/>
      <c r="TWR102" s="543"/>
      <c r="TWS102" s="543"/>
      <c r="TWT102" s="543"/>
      <c r="TWU102" s="543"/>
      <c r="TWV102" s="543"/>
      <c r="TWW102" s="543"/>
      <c r="TWX102" s="543"/>
      <c r="TWY102" s="543"/>
      <c r="TWZ102" s="543"/>
      <c r="TXA102" s="543"/>
      <c r="TXB102" s="543"/>
      <c r="TXC102" s="543"/>
      <c r="TXD102" s="543"/>
      <c r="TXE102" s="543"/>
      <c r="TXF102" s="543"/>
      <c r="TXG102" s="543"/>
      <c r="TXH102" s="543"/>
      <c r="TXI102" s="543"/>
      <c r="TXJ102" s="543"/>
      <c r="TXK102" s="543"/>
      <c r="TXL102" s="543"/>
      <c r="TXM102" s="543"/>
      <c r="TXN102" s="543"/>
      <c r="TXO102" s="543"/>
      <c r="TXP102" s="543"/>
      <c r="TXQ102" s="543"/>
      <c r="TXR102" s="543"/>
      <c r="TXS102" s="543"/>
      <c r="TXT102" s="543"/>
      <c r="TXU102" s="543"/>
      <c r="TXV102" s="543"/>
      <c r="TXW102" s="543"/>
      <c r="TXX102" s="543"/>
      <c r="TXY102" s="543"/>
      <c r="TXZ102" s="543"/>
      <c r="TYA102" s="543"/>
      <c r="TYB102" s="543"/>
      <c r="TYC102" s="543"/>
      <c r="TYD102" s="543"/>
      <c r="TYE102" s="543"/>
      <c r="TYF102" s="543"/>
      <c r="TYG102" s="543"/>
      <c r="TYH102" s="543"/>
      <c r="TYI102" s="543"/>
      <c r="TYJ102" s="543"/>
      <c r="TYK102" s="543"/>
      <c r="TYL102" s="543"/>
      <c r="TYM102" s="543"/>
      <c r="TYN102" s="543"/>
      <c r="TYO102" s="543"/>
      <c r="TYP102" s="543"/>
      <c r="TYQ102" s="543"/>
      <c r="TYR102" s="543"/>
      <c r="TYS102" s="543"/>
      <c r="TYT102" s="543"/>
      <c r="TYU102" s="543"/>
      <c r="TYV102" s="543"/>
      <c r="TYW102" s="543"/>
      <c r="TYX102" s="543"/>
      <c r="TYY102" s="543"/>
      <c r="TYZ102" s="543"/>
      <c r="TZA102" s="543"/>
      <c r="TZB102" s="543"/>
      <c r="TZC102" s="543"/>
      <c r="TZD102" s="543"/>
      <c r="TZE102" s="543"/>
      <c r="TZF102" s="543"/>
      <c r="TZG102" s="543"/>
      <c r="TZH102" s="543"/>
      <c r="TZI102" s="543"/>
      <c r="TZJ102" s="543"/>
      <c r="TZK102" s="543"/>
      <c r="TZL102" s="543"/>
      <c r="TZM102" s="543"/>
      <c r="TZN102" s="543"/>
      <c r="TZO102" s="543"/>
      <c r="TZP102" s="543"/>
      <c r="TZQ102" s="543"/>
      <c r="TZR102" s="543"/>
      <c r="TZS102" s="543"/>
      <c r="TZT102" s="543"/>
      <c r="TZU102" s="543"/>
      <c r="TZV102" s="543"/>
      <c r="TZW102" s="543"/>
      <c r="TZX102" s="543"/>
      <c r="TZY102" s="543"/>
      <c r="TZZ102" s="543"/>
      <c r="UAA102" s="543"/>
      <c r="UAB102" s="543"/>
      <c r="UAC102" s="543"/>
      <c r="UAD102" s="543"/>
      <c r="UAE102" s="543"/>
      <c r="UAF102" s="543"/>
      <c r="UAG102" s="543"/>
      <c r="UAH102" s="543"/>
      <c r="UAI102" s="543"/>
      <c r="UAJ102" s="543"/>
      <c r="UAK102" s="543"/>
      <c r="UAL102" s="543"/>
      <c r="UAM102" s="543"/>
      <c r="UAN102" s="543"/>
      <c r="UAO102" s="543"/>
      <c r="UAP102" s="543"/>
      <c r="UAQ102" s="543"/>
      <c r="UAR102" s="543"/>
      <c r="UAS102" s="543"/>
      <c r="UAT102" s="543"/>
      <c r="UAU102" s="543"/>
      <c r="UAV102" s="543"/>
      <c r="UAW102" s="543"/>
      <c r="UAX102" s="543"/>
      <c r="UAY102" s="543"/>
      <c r="UAZ102" s="543"/>
      <c r="UBA102" s="543"/>
      <c r="UBB102" s="543"/>
      <c r="UBC102" s="543"/>
      <c r="UBD102" s="543"/>
      <c r="UBE102" s="543"/>
      <c r="UBF102" s="543"/>
      <c r="UBG102" s="543"/>
      <c r="UBH102" s="543"/>
      <c r="UBI102" s="543"/>
      <c r="UBJ102" s="543"/>
      <c r="UBK102" s="543"/>
      <c r="UBL102" s="543"/>
      <c r="UBM102" s="543"/>
      <c r="UBN102" s="543"/>
      <c r="UBO102" s="543"/>
      <c r="UBP102" s="543"/>
      <c r="UBQ102" s="543"/>
      <c r="UBR102" s="543"/>
      <c r="UBS102" s="543"/>
      <c r="UBT102" s="543"/>
      <c r="UBU102" s="543"/>
      <c r="UBV102" s="543"/>
      <c r="UBW102" s="543"/>
      <c r="UBX102" s="543"/>
      <c r="UBY102" s="543"/>
      <c r="UBZ102" s="543"/>
      <c r="UCA102" s="543"/>
      <c r="UCB102" s="543"/>
      <c r="UCC102" s="543"/>
      <c r="UCD102" s="543"/>
      <c r="UCE102" s="543"/>
      <c r="UCF102" s="543"/>
      <c r="UCG102" s="543"/>
      <c r="UCH102" s="543"/>
      <c r="UCI102" s="543"/>
      <c r="UCJ102" s="543"/>
      <c r="UCK102" s="543"/>
      <c r="UCL102" s="543"/>
      <c r="UCM102" s="543"/>
      <c r="UCN102" s="543"/>
      <c r="UCO102" s="543"/>
      <c r="UCP102" s="543"/>
      <c r="UCQ102" s="543"/>
      <c r="UCR102" s="543"/>
      <c r="UCS102" s="543"/>
      <c r="UCT102" s="543"/>
      <c r="UCU102" s="543"/>
      <c r="UCV102" s="543"/>
      <c r="UCW102" s="543"/>
      <c r="UCX102" s="543"/>
      <c r="UCY102" s="543"/>
      <c r="UCZ102" s="543"/>
      <c r="UDA102" s="543"/>
      <c r="UDB102" s="543"/>
      <c r="UDC102" s="543"/>
      <c r="UDD102" s="543"/>
      <c r="UDE102" s="543"/>
      <c r="UDF102" s="543"/>
      <c r="UDG102" s="543"/>
      <c r="UDH102" s="543"/>
      <c r="UDI102" s="543"/>
      <c r="UDJ102" s="543"/>
      <c r="UDK102" s="543"/>
      <c r="UDL102" s="543"/>
      <c r="UDM102" s="543"/>
      <c r="UDN102" s="543"/>
      <c r="UDO102" s="543"/>
      <c r="UDP102" s="543"/>
      <c r="UDQ102" s="543"/>
      <c r="UDR102" s="543"/>
      <c r="UDS102" s="543"/>
      <c r="UDT102" s="543"/>
      <c r="UDU102" s="543"/>
      <c r="UDV102" s="543"/>
      <c r="UDW102" s="543"/>
      <c r="UDX102" s="543"/>
      <c r="UDY102" s="543"/>
      <c r="UDZ102" s="543"/>
      <c r="UEA102" s="543"/>
      <c r="UEB102" s="543"/>
      <c r="UEC102" s="543"/>
      <c r="UED102" s="543"/>
      <c r="UEE102" s="543"/>
      <c r="UEF102" s="543"/>
      <c r="UEG102" s="543"/>
      <c r="UEH102" s="543"/>
      <c r="UEI102" s="543"/>
      <c r="UEJ102" s="543"/>
      <c r="UEK102" s="543"/>
      <c r="UEL102" s="543"/>
      <c r="UEM102" s="543"/>
      <c r="UEN102" s="543"/>
      <c r="UEO102" s="543"/>
      <c r="UEP102" s="543"/>
      <c r="UEQ102" s="543"/>
      <c r="UER102" s="543"/>
      <c r="UES102" s="543"/>
      <c r="UET102" s="543"/>
      <c r="UEU102" s="543"/>
      <c r="UEV102" s="543"/>
      <c r="UEW102" s="543"/>
      <c r="UEX102" s="543"/>
      <c r="UEY102" s="543"/>
      <c r="UEZ102" s="543"/>
      <c r="UFA102" s="543"/>
      <c r="UFB102" s="543"/>
      <c r="UFC102" s="543"/>
      <c r="UFD102" s="543"/>
      <c r="UFE102" s="543"/>
      <c r="UFF102" s="543"/>
      <c r="UFG102" s="543"/>
      <c r="UFH102" s="543"/>
      <c r="UFI102" s="543"/>
      <c r="UFJ102" s="543"/>
      <c r="UFK102" s="543"/>
      <c r="UFL102" s="543"/>
      <c r="UFM102" s="543"/>
      <c r="UFN102" s="543"/>
      <c r="UFO102" s="543"/>
      <c r="UFP102" s="543"/>
      <c r="UFQ102" s="543"/>
      <c r="UFR102" s="543"/>
      <c r="UFS102" s="543"/>
      <c r="UFT102" s="543"/>
      <c r="UFU102" s="543"/>
      <c r="UFV102" s="543"/>
      <c r="UFW102" s="543"/>
      <c r="UFX102" s="543"/>
      <c r="UFY102" s="543"/>
      <c r="UFZ102" s="543"/>
      <c r="UGA102" s="543"/>
      <c r="UGB102" s="543"/>
      <c r="UGC102" s="543"/>
      <c r="UGD102" s="543"/>
      <c r="UGE102" s="543"/>
      <c r="UGF102" s="543"/>
      <c r="UGG102" s="543"/>
      <c r="UGH102" s="543"/>
      <c r="UGI102" s="543"/>
      <c r="UGJ102" s="543"/>
      <c r="UGK102" s="543"/>
      <c r="UGL102" s="543"/>
      <c r="UGM102" s="543"/>
      <c r="UGN102" s="543"/>
      <c r="UGO102" s="543"/>
      <c r="UGP102" s="543"/>
      <c r="UGQ102" s="543"/>
      <c r="UGR102" s="543"/>
      <c r="UGS102" s="543"/>
      <c r="UGT102" s="543"/>
      <c r="UGU102" s="543"/>
      <c r="UGV102" s="543"/>
      <c r="UGW102" s="543"/>
      <c r="UGX102" s="543"/>
      <c r="UGY102" s="543"/>
      <c r="UGZ102" s="543"/>
      <c r="UHA102" s="543"/>
      <c r="UHB102" s="543"/>
      <c r="UHC102" s="543"/>
      <c r="UHD102" s="543"/>
      <c r="UHE102" s="543"/>
      <c r="UHF102" s="543"/>
      <c r="UHG102" s="543"/>
      <c r="UHH102" s="543"/>
      <c r="UHI102" s="543"/>
      <c r="UHJ102" s="543"/>
      <c r="UHK102" s="543"/>
      <c r="UHL102" s="543"/>
      <c r="UHM102" s="543"/>
      <c r="UHN102" s="543"/>
      <c r="UHO102" s="543"/>
      <c r="UHP102" s="543"/>
      <c r="UHQ102" s="543"/>
      <c r="UHR102" s="543"/>
      <c r="UHS102" s="543"/>
      <c r="UHT102" s="543"/>
      <c r="UHU102" s="543"/>
      <c r="UHV102" s="543"/>
      <c r="UHW102" s="543"/>
      <c r="UHX102" s="543"/>
      <c r="UHY102" s="543"/>
      <c r="UHZ102" s="543"/>
      <c r="UIA102" s="543"/>
      <c r="UIB102" s="543"/>
      <c r="UIC102" s="543"/>
      <c r="UID102" s="543"/>
      <c r="UIE102" s="543"/>
      <c r="UIF102" s="543"/>
      <c r="UIG102" s="543"/>
      <c r="UIH102" s="543"/>
      <c r="UII102" s="543"/>
      <c r="UIJ102" s="543"/>
      <c r="UIK102" s="543"/>
      <c r="UIL102" s="543"/>
      <c r="UIM102" s="543"/>
      <c r="UIN102" s="543"/>
      <c r="UIO102" s="543"/>
      <c r="UIP102" s="543"/>
      <c r="UIQ102" s="543"/>
      <c r="UIR102" s="543"/>
      <c r="UIS102" s="543"/>
      <c r="UIT102" s="543"/>
      <c r="UIU102" s="543"/>
      <c r="UIV102" s="543"/>
      <c r="UIW102" s="543"/>
      <c r="UIX102" s="543"/>
      <c r="UIY102" s="543"/>
      <c r="UIZ102" s="543"/>
      <c r="UJA102" s="543"/>
      <c r="UJB102" s="543"/>
      <c r="UJC102" s="543"/>
      <c r="UJD102" s="543"/>
      <c r="UJE102" s="543"/>
      <c r="UJF102" s="543"/>
      <c r="UJG102" s="543"/>
      <c r="UJH102" s="543"/>
      <c r="UJI102" s="543"/>
      <c r="UJJ102" s="543"/>
      <c r="UJK102" s="543"/>
      <c r="UJL102" s="543"/>
      <c r="UJM102" s="543"/>
      <c r="UJN102" s="543"/>
      <c r="UJO102" s="543"/>
      <c r="UJP102" s="543"/>
      <c r="UJQ102" s="543"/>
      <c r="UJR102" s="543"/>
      <c r="UJS102" s="543"/>
      <c r="UJT102" s="543"/>
      <c r="UJU102" s="543"/>
      <c r="UJV102" s="543"/>
      <c r="UJW102" s="543"/>
      <c r="UJX102" s="543"/>
      <c r="UJY102" s="543"/>
      <c r="UJZ102" s="543"/>
      <c r="UKA102" s="543"/>
      <c r="UKB102" s="543"/>
      <c r="UKC102" s="543"/>
      <c r="UKD102" s="543"/>
      <c r="UKE102" s="543"/>
      <c r="UKF102" s="543"/>
      <c r="UKG102" s="543"/>
      <c r="UKH102" s="543"/>
      <c r="UKI102" s="543"/>
      <c r="UKJ102" s="543"/>
      <c r="UKK102" s="543"/>
      <c r="UKL102" s="543"/>
      <c r="UKM102" s="543"/>
      <c r="UKN102" s="543"/>
      <c r="UKO102" s="543"/>
      <c r="UKP102" s="543"/>
      <c r="UKQ102" s="543"/>
      <c r="UKR102" s="543"/>
      <c r="UKS102" s="543"/>
      <c r="UKT102" s="543"/>
      <c r="UKU102" s="543"/>
      <c r="UKV102" s="543"/>
      <c r="UKW102" s="543"/>
      <c r="UKX102" s="543"/>
      <c r="UKY102" s="543"/>
      <c r="UKZ102" s="543"/>
      <c r="ULA102" s="543"/>
      <c r="ULB102" s="543"/>
      <c r="ULC102" s="543"/>
      <c r="ULD102" s="543"/>
      <c r="ULE102" s="543"/>
      <c r="ULF102" s="543"/>
      <c r="ULG102" s="543"/>
      <c r="ULH102" s="543"/>
      <c r="ULI102" s="543"/>
      <c r="ULJ102" s="543"/>
      <c r="ULK102" s="543"/>
      <c r="ULL102" s="543"/>
      <c r="ULM102" s="543"/>
      <c r="ULN102" s="543"/>
      <c r="ULO102" s="543"/>
      <c r="ULP102" s="543"/>
      <c r="ULQ102" s="543"/>
      <c r="ULR102" s="543"/>
      <c r="ULS102" s="543"/>
      <c r="ULT102" s="543"/>
      <c r="ULU102" s="543"/>
      <c r="ULV102" s="543"/>
      <c r="ULW102" s="543"/>
      <c r="ULX102" s="543"/>
      <c r="ULY102" s="543"/>
      <c r="ULZ102" s="543"/>
      <c r="UMA102" s="543"/>
      <c r="UMB102" s="543"/>
      <c r="UMC102" s="543"/>
      <c r="UMD102" s="543"/>
      <c r="UME102" s="543"/>
      <c r="UMF102" s="543"/>
      <c r="UMG102" s="543"/>
      <c r="UMH102" s="543"/>
      <c r="UMI102" s="543"/>
      <c r="UMJ102" s="543"/>
      <c r="UMK102" s="543"/>
      <c r="UML102" s="543"/>
      <c r="UMM102" s="543"/>
      <c r="UMN102" s="543"/>
      <c r="UMO102" s="543"/>
      <c r="UMP102" s="543"/>
      <c r="UMQ102" s="543"/>
      <c r="UMR102" s="543"/>
      <c r="UMS102" s="543"/>
      <c r="UMT102" s="543"/>
      <c r="UMU102" s="543"/>
      <c r="UMV102" s="543"/>
      <c r="UMW102" s="543"/>
      <c r="UMX102" s="543"/>
      <c r="UMY102" s="543"/>
      <c r="UMZ102" s="543"/>
      <c r="UNA102" s="543"/>
      <c r="UNB102" s="543"/>
      <c r="UNC102" s="543"/>
      <c r="UND102" s="543"/>
      <c r="UNE102" s="543"/>
      <c r="UNF102" s="543"/>
      <c r="UNG102" s="543"/>
      <c r="UNH102" s="543"/>
      <c r="UNI102" s="543"/>
      <c r="UNJ102" s="543"/>
      <c r="UNK102" s="543"/>
      <c r="UNL102" s="543"/>
      <c r="UNM102" s="543"/>
      <c r="UNN102" s="543"/>
      <c r="UNO102" s="543"/>
      <c r="UNP102" s="543"/>
      <c r="UNQ102" s="543"/>
      <c r="UNR102" s="543"/>
      <c r="UNS102" s="543"/>
      <c r="UNT102" s="543"/>
      <c r="UNU102" s="543"/>
      <c r="UNV102" s="543"/>
      <c r="UNW102" s="543"/>
      <c r="UNX102" s="543"/>
      <c r="UNY102" s="543"/>
      <c r="UNZ102" s="543"/>
      <c r="UOA102" s="543"/>
      <c r="UOB102" s="543"/>
      <c r="UOC102" s="543"/>
      <c r="UOD102" s="543"/>
      <c r="UOE102" s="543"/>
      <c r="UOF102" s="543"/>
      <c r="UOG102" s="543"/>
      <c r="UOH102" s="543"/>
      <c r="UOI102" s="543"/>
      <c r="UOJ102" s="543"/>
      <c r="UOK102" s="543"/>
      <c r="UOL102" s="543"/>
      <c r="UOM102" s="543"/>
      <c r="UON102" s="543"/>
      <c r="UOO102" s="543"/>
      <c r="UOP102" s="543"/>
      <c r="UOQ102" s="543"/>
      <c r="UOR102" s="543"/>
      <c r="UOS102" s="543"/>
      <c r="UOT102" s="543"/>
      <c r="UOU102" s="543"/>
      <c r="UOV102" s="543"/>
      <c r="UOW102" s="543"/>
      <c r="UOX102" s="543"/>
      <c r="UOY102" s="543"/>
      <c r="UOZ102" s="543"/>
      <c r="UPA102" s="543"/>
      <c r="UPB102" s="543"/>
      <c r="UPC102" s="543"/>
      <c r="UPD102" s="543"/>
      <c r="UPE102" s="543"/>
      <c r="UPF102" s="543"/>
      <c r="UPG102" s="543"/>
      <c r="UPH102" s="543"/>
      <c r="UPI102" s="543"/>
      <c r="UPJ102" s="543"/>
      <c r="UPK102" s="543"/>
      <c r="UPL102" s="543"/>
      <c r="UPM102" s="543"/>
      <c r="UPN102" s="543"/>
      <c r="UPO102" s="543"/>
      <c r="UPP102" s="543"/>
      <c r="UPQ102" s="543"/>
      <c r="UPR102" s="543"/>
      <c r="UPS102" s="543"/>
      <c r="UPT102" s="543"/>
      <c r="UPU102" s="543"/>
      <c r="UPV102" s="543"/>
      <c r="UPW102" s="543"/>
      <c r="UPX102" s="543"/>
      <c r="UPY102" s="543"/>
      <c r="UPZ102" s="543"/>
      <c r="UQA102" s="543"/>
      <c r="UQB102" s="543"/>
      <c r="UQC102" s="543"/>
      <c r="UQD102" s="543"/>
      <c r="UQE102" s="543"/>
      <c r="UQF102" s="543"/>
      <c r="UQG102" s="543"/>
      <c r="UQH102" s="543"/>
      <c r="UQI102" s="543"/>
      <c r="UQJ102" s="543"/>
      <c r="UQK102" s="543"/>
      <c r="UQL102" s="543"/>
      <c r="UQM102" s="543"/>
      <c r="UQN102" s="543"/>
      <c r="UQO102" s="543"/>
      <c r="UQP102" s="543"/>
      <c r="UQQ102" s="543"/>
      <c r="UQR102" s="543"/>
      <c r="UQS102" s="543"/>
      <c r="UQT102" s="543"/>
      <c r="UQU102" s="543"/>
      <c r="UQV102" s="543"/>
      <c r="UQW102" s="543"/>
      <c r="UQX102" s="543"/>
      <c r="UQY102" s="543"/>
      <c r="UQZ102" s="543"/>
      <c r="URA102" s="543"/>
      <c r="URB102" s="543"/>
      <c r="URC102" s="543"/>
      <c r="URD102" s="543"/>
      <c r="URE102" s="543"/>
      <c r="URF102" s="543"/>
      <c r="URG102" s="543"/>
      <c r="URH102" s="543"/>
      <c r="URI102" s="543"/>
      <c r="URJ102" s="543"/>
      <c r="URK102" s="543"/>
      <c r="URL102" s="543"/>
      <c r="URM102" s="543"/>
      <c r="URN102" s="543"/>
      <c r="URO102" s="543"/>
      <c r="URP102" s="543"/>
      <c r="URQ102" s="543"/>
      <c r="URR102" s="543"/>
      <c r="URS102" s="543"/>
      <c r="URT102" s="543"/>
      <c r="URU102" s="543"/>
      <c r="URV102" s="543"/>
      <c r="URW102" s="543"/>
      <c r="URX102" s="543"/>
      <c r="URY102" s="543"/>
      <c r="URZ102" s="543"/>
      <c r="USA102" s="543"/>
      <c r="USB102" s="543"/>
      <c r="USC102" s="543"/>
      <c r="USD102" s="543"/>
      <c r="USE102" s="543"/>
      <c r="USF102" s="543"/>
      <c r="USG102" s="543"/>
      <c r="USH102" s="543"/>
      <c r="USI102" s="543"/>
      <c r="USJ102" s="543"/>
      <c r="USK102" s="543"/>
      <c r="USL102" s="543"/>
      <c r="USM102" s="543"/>
      <c r="USN102" s="543"/>
      <c r="USO102" s="543"/>
      <c r="USP102" s="543"/>
      <c r="USQ102" s="543"/>
      <c r="USR102" s="543"/>
      <c r="USS102" s="543"/>
      <c r="UST102" s="543"/>
      <c r="USU102" s="543"/>
      <c r="USV102" s="543"/>
      <c r="USW102" s="543"/>
      <c r="USX102" s="543"/>
      <c r="USY102" s="543"/>
      <c r="USZ102" s="543"/>
      <c r="UTA102" s="543"/>
      <c r="UTB102" s="543"/>
      <c r="UTC102" s="543"/>
      <c r="UTD102" s="543"/>
      <c r="UTE102" s="543"/>
      <c r="UTF102" s="543"/>
      <c r="UTG102" s="543"/>
      <c r="UTH102" s="543"/>
      <c r="UTI102" s="543"/>
      <c r="UTJ102" s="543"/>
      <c r="UTK102" s="543"/>
      <c r="UTL102" s="543"/>
      <c r="UTM102" s="543"/>
      <c r="UTN102" s="543"/>
      <c r="UTO102" s="543"/>
      <c r="UTP102" s="543"/>
      <c r="UTQ102" s="543"/>
      <c r="UTR102" s="543"/>
      <c r="UTS102" s="543"/>
      <c r="UTT102" s="543"/>
      <c r="UTU102" s="543"/>
      <c r="UTV102" s="543"/>
      <c r="UTW102" s="543"/>
      <c r="UTX102" s="543"/>
      <c r="UTY102" s="543"/>
      <c r="UTZ102" s="543"/>
      <c r="UUA102" s="543"/>
      <c r="UUB102" s="543"/>
      <c r="UUC102" s="543"/>
      <c r="UUD102" s="543"/>
      <c r="UUE102" s="543"/>
      <c r="UUF102" s="543"/>
      <c r="UUG102" s="543"/>
      <c r="UUH102" s="543"/>
      <c r="UUI102" s="543"/>
      <c r="UUJ102" s="543"/>
      <c r="UUK102" s="543"/>
      <c r="UUL102" s="543"/>
      <c r="UUM102" s="543"/>
      <c r="UUN102" s="543"/>
      <c r="UUO102" s="543"/>
      <c r="UUP102" s="543"/>
      <c r="UUQ102" s="543"/>
      <c r="UUR102" s="543"/>
      <c r="UUS102" s="543"/>
      <c r="UUT102" s="543"/>
      <c r="UUU102" s="543"/>
      <c r="UUV102" s="543"/>
      <c r="UUW102" s="543"/>
      <c r="UUX102" s="543"/>
      <c r="UUY102" s="543"/>
      <c r="UUZ102" s="543"/>
      <c r="UVA102" s="543"/>
      <c r="UVB102" s="543"/>
      <c r="UVC102" s="543"/>
      <c r="UVD102" s="543"/>
      <c r="UVE102" s="543"/>
      <c r="UVF102" s="543"/>
      <c r="UVG102" s="543"/>
      <c r="UVH102" s="543"/>
      <c r="UVI102" s="543"/>
      <c r="UVJ102" s="543"/>
      <c r="UVK102" s="543"/>
      <c r="UVL102" s="543"/>
      <c r="UVM102" s="543"/>
      <c r="UVN102" s="543"/>
      <c r="UVO102" s="543"/>
      <c r="UVP102" s="543"/>
      <c r="UVQ102" s="543"/>
      <c r="UVR102" s="543"/>
      <c r="UVS102" s="543"/>
      <c r="UVT102" s="543"/>
      <c r="UVU102" s="543"/>
      <c r="UVV102" s="543"/>
      <c r="UVW102" s="543"/>
      <c r="UVX102" s="543"/>
      <c r="UVY102" s="543"/>
      <c r="UVZ102" s="543"/>
      <c r="UWA102" s="543"/>
      <c r="UWB102" s="543"/>
      <c r="UWC102" s="543"/>
      <c r="UWD102" s="543"/>
      <c r="UWE102" s="543"/>
      <c r="UWF102" s="543"/>
      <c r="UWG102" s="543"/>
      <c r="UWH102" s="543"/>
      <c r="UWI102" s="543"/>
      <c r="UWJ102" s="543"/>
      <c r="UWK102" s="543"/>
      <c r="UWL102" s="543"/>
      <c r="UWM102" s="543"/>
      <c r="UWN102" s="543"/>
      <c r="UWO102" s="543"/>
      <c r="UWP102" s="543"/>
      <c r="UWQ102" s="543"/>
      <c r="UWR102" s="543"/>
      <c r="UWS102" s="543"/>
      <c r="UWT102" s="543"/>
      <c r="UWU102" s="543"/>
      <c r="UWV102" s="543"/>
      <c r="UWW102" s="543"/>
      <c r="UWX102" s="543"/>
      <c r="UWY102" s="543"/>
      <c r="UWZ102" s="543"/>
      <c r="UXA102" s="543"/>
      <c r="UXB102" s="543"/>
      <c r="UXC102" s="543"/>
      <c r="UXD102" s="543"/>
      <c r="UXE102" s="543"/>
      <c r="UXF102" s="543"/>
      <c r="UXG102" s="543"/>
      <c r="UXH102" s="543"/>
      <c r="UXI102" s="543"/>
      <c r="UXJ102" s="543"/>
      <c r="UXK102" s="543"/>
      <c r="UXL102" s="543"/>
      <c r="UXM102" s="543"/>
      <c r="UXN102" s="543"/>
      <c r="UXO102" s="543"/>
      <c r="UXP102" s="543"/>
      <c r="UXQ102" s="543"/>
      <c r="UXR102" s="543"/>
      <c r="UXS102" s="543"/>
      <c r="UXT102" s="543"/>
      <c r="UXU102" s="543"/>
      <c r="UXV102" s="543"/>
      <c r="UXW102" s="543"/>
      <c r="UXX102" s="543"/>
      <c r="UXY102" s="543"/>
      <c r="UXZ102" s="543"/>
      <c r="UYA102" s="543"/>
      <c r="UYB102" s="543"/>
      <c r="UYC102" s="543"/>
      <c r="UYD102" s="543"/>
      <c r="UYE102" s="543"/>
      <c r="UYF102" s="543"/>
      <c r="UYG102" s="543"/>
      <c r="UYH102" s="543"/>
      <c r="UYI102" s="543"/>
      <c r="UYJ102" s="543"/>
      <c r="UYK102" s="543"/>
      <c r="UYL102" s="543"/>
      <c r="UYM102" s="543"/>
      <c r="UYN102" s="543"/>
      <c r="UYO102" s="543"/>
      <c r="UYP102" s="543"/>
      <c r="UYQ102" s="543"/>
      <c r="UYR102" s="543"/>
      <c r="UYS102" s="543"/>
      <c r="UYT102" s="543"/>
      <c r="UYU102" s="543"/>
      <c r="UYV102" s="543"/>
      <c r="UYW102" s="543"/>
      <c r="UYX102" s="543"/>
      <c r="UYY102" s="543"/>
      <c r="UYZ102" s="543"/>
      <c r="UZA102" s="543"/>
      <c r="UZB102" s="543"/>
      <c r="UZC102" s="543"/>
      <c r="UZD102" s="543"/>
      <c r="UZE102" s="543"/>
      <c r="UZF102" s="543"/>
      <c r="UZG102" s="543"/>
      <c r="UZH102" s="543"/>
      <c r="UZI102" s="543"/>
      <c r="UZJ102" s="543"/>
      <c r="UZK102" s="543"/>
      <c r="UZL102" s="543"/>
      <c r="UZM102" s="543"/>
      <c r="UZN102" s="543"/>
      <c r="UZO102" s="543"/>
      <c r="UZP102" s="543"/>
      <c r="UZQ102" s="543"/>
      <c r="UZR102" s="543"/>
      <c r="UZS102" s="543"/>
      <c r="UZT102" s="543"/>
      <c r="UZU102" s="543"/>
      <c r="UZV102" s="543"/>
      <c r="UZW102" s="543"/>
      <c r="UZX102" s="543"/>
      <c r="UZY102" s="543"/>
      <c r="UZZ102" s="543"/>
      <c r="VAA102" s="543"/>
      <c r="VAB102" s="543"/>
      <c r="VAC102" s="543"/>
      <c r="VAD102" s="543"/>
      <c r="VAE102" s="543"/>
      <c r="VAF102" s="543"/>
      <c r="VAG102" s="543"/>
      <c r="VAH102" s="543"/>
      <c r="VAI102" s="543"/>
      <c r="VAJ102" s="543"/>
      <c r="VAK102" s="543"/>
      <c r="VAL102" s="543"/>
      <c r="VAM102" s="543"/>
      <c r="VAN102" s="543"/>
      <c r="VAO102" s="543"/>
      <c r="VAP102" s="543"/>
      <c r="VAQ102" s="543"/>
      <c r="VAR102" s="543"/>
      <c r="VAS102" s="543"/>
      <c r="VAT102" s="543"/>
      <c r="VAU102" s="543"/>
      <c r="VAV102" s="543"/>
      <c r="VAW102" s="543"/>
      <c r="VAX102" s="543"/>
      <c r="VAY102" s="543"/>
      <c r="VAZ102" s="543"/>
      <c r="VBA102" s="543"/>
      <c r="VBB102" s="543"/>
      <c r="VBC102" s="543"/>
      <c r="VBD102" s="543"/>
      <c r="VBE102" s="543"/>
      <c r="VBF102" s="543"/>
      <c r="VBG102" s="543"/>
      <c r="VBH102" s="543"/>
      <c r="VBI102" s="543"/>
      <c r="VBJ102" s="543"/>
      <c r="VBK102" s="543"/>
      <c r="VBL102" s="543"/>
      <c r="VBM102" s="543"/>
      <c r="VBN102" s="543"/>
      <c r="VBO102" s="543"/>
      <c r="VBP102" s="543"/>
      <c r="VBQ102" s="543"/>
      <c r="VBR102" s="543"/>
      <c r="VBS102" s="543"/>
      <c r="VBT102" s="543"/>
      <c r="VBU102" s="543"/>
      <c r="VBV102" s="543"/>
      <c r="VBW102" s="543"/>
      <c r="VBX102" s="543"/>
      <c r="VBY102" s="543"/>
      <c r="VBZ102" s="543"/>
      <c r="VCA102" s="543"/>
      <c r="VCB102" s="543"/>
      <c r="VCC102" s="543"/>
      <c r="VCD102" s="543"/>
      <c r="VCE102" s="543"/>
      <c r="VCF102" s="543"/>
      <c r="VCG102" s="543"/>
      <c r="VCH102" s="543"/>
      <c r="VCI102" s="543"/>
      <c r="VCJ102" s="543"/>
      <c r="VCK102" s="543"/>
      <c r="VCL102" s="543"/>
      <c r="VCM102" s="543"/>
      <c r="VCN102" s="543"/>
      <c r="VCO102" s="543"/>
      <c r="VCP102" s="543"/>
      <c r="VCQ102" s="543"/>
      <c r="VCR102" s="543"/>
      <c r="VCS102" s="543"/>
      <c r="VCT102" s="543"/>
      <c r="VCU102" s="543"/>
      <c r="VCV102" s="543"/>
      <c r="VCW102" s="543"/>
      <c r="VCX102" s="543"/>
      <c r="VCY102" s="543"/>
      <c r="VCZ102" s="543"/>
      <c r="VDA102" s="543"/>
      <c r="VDB102" s="543"/>
      <c r="VDC102" s="543"/>
      <c r="VDD102" s="543"/>
      <c r="VDE102" s="543"/>
      <c r="VDF102" s="543"/>
      <c r="VDG102" s="543"/>
      <c r="VDH102" s="543"/>
      <c r="VDI102" s="543"/>
      <c r="VDJ102" s="543"/>
      <c r="VDK102" s="543"/>
      <c r="VDL102" s="543"/>
      <c r="VDM102" s="543"/>
      <c r="VDN102" s="543"/>
      <c r="VDO102" s="543"/>
      <c r="VDP102" s="543"/>
      <c r="VDQ102" s="543"/>
      <c r="VDR102" s="543"/>
      <c r="VDS102" s="543"/>
      <c r="VDT102" s="543"/>
      <c r="VDU102" s="543"/>
      <c r="VDV102" s="543"/>
      <c r="VDW102" s="543"/>
      <c r="VDX102" s="543"/>
      <c r="VDY102" s="543"/>
      <c r="VDZ102" s="543"/>
      <c r="VEA102" s="543"/>
      <c r="VEB102" s="543"/>
      <c r="VEC102" s="543"/>
      <c r="VED102" s="543"/>
      <c r="VEE102" s="543"/>
      <c r="VEF102" s="543"/>
      <c r="VEG102" s="543"/>
      <c r="VEH102" s="543"/>
      <c r="VEI102" s="543"/>
      <c r="VEJ102" s="543"/>
      <c r="VEK102" s="543"/>
      <c r="VEL102" s="543"/>
      <c r="VEM102" s="543"/>
      <c r="VEN102" s="543"/>
      <c r="VEO102" s="543"/>
      <c r="VEP102" s="543"/>
      <c r="VEQ102" s="543"/>
      <c r="VER102" s="543"/>
      <c r="VES102" s="543"/>
      <c r="VET102" s="543"/>
      <c r="VEU102" s="543"/>
      <c r="VEV102" s="543"/>
      <c r="VEW102" s="543"/>
      <c r="VEX102" s="543"/>
      <c r="VEY102" s="543"/>
      <c r="VEZ102" s="543"/>
      <c r="VFA102" s="543"/>
      <c r="VFB102" s="543"/>
      <c r="VFC102" s="543"/>
      <c r="VFD102" s="543"/>
      <c r="VFE102" s="543"/>
      <c r="VFF102" s="543"/>
      <c r="VFG102" s="543"/>
      <c r="VFH102" s="543"/>
      <c r="VFI102" s="543"/>
      <c r="VFJ102" s="543"/>
      <c r="VFK102" s="543"/>
      <c r="VFL102" s="543"/>
      <c r="VFM102" s="543"/>
      <c r="VFN102" s="543"/>
      <c r="VFO102" s="543"/>
      <c r="VFP102" s="543"/>
      <c r="VFQ102" s="543"/>
      <c r="VFR102" s="543"/>
      <c r="VFS102" s="543"/>
      <c r="VFT102" s="543"/>
      <c r="VFU102" s="543"/>
      <c r="VFV102" s="543"/>
      <c r="VFW102" s="543"/>
      <c r="VFX102" s="543"/>
      <c r="VFY102" s="543"/>
      <c r="VFZ102" s="543"/>
      <c r="VGA102" s="543"/>
      <c r="VGB102" s="543"/>
      <c r="VGC102" s="543"/>
      <c r="VGD102" s="543"/>
      <c r="VGE102" s="543"/>
      <c r="VGF102" s="543"/>
      <c r="VGG102" s="543"/>
      <c r="VGH102" s="543"/>
      <c r="VGI102" s="543"/>
      <c r="VGJ102" s="543"/>
      <c r="VGK102" s="543"/>
      <c r="VGL102" s="543"/>
      <c r="VGM102" s="543"/>
      <c r="VGN102" s="543"/>
      <c r="VGO102" s="543"/>
      <c r="VGP102" s="543"/>
      <c r="VGQ102" s="543"/>
      <c r="VGR102" s="543"/>
      <c r="VGS102" s="543"/>
      <c r="VGT102" s="543"/>
      <c r="VGU102" s="543"/>
      <c r="VGV102" s="543"/>
      <c r="VGW102" s="543"/>
      <c r="VGX102" s="543"/>
      <c r="VGY102" s="543"/>
      <c r="VGZ102" s="543"/>
      <c r="VHA102" s="543"/>
      <c r="VHB102" s="543"/>
      <c r="VHC102" s="543"/>
      <c r="VHD102" s="543"/>
      <c r="VHE102" s="543"/>
      <c r="VHF102" s="543"/>
      <c r="VHG102" s="543"/>
      <c r="VHH102" s="543"/>
      <c r="VHI102" s="543"/>
      <c r="VHJ102" s="543"/>
      <c r="VHK102" s="543"/>
      <c r="VHL102" s="543"/>
      <c r="VHM102" s="543"/>
      <c r="VHN102" s="543"/>
      <c r="VHO102" s="543"/>
      <c r="VHP102" s="543"/>
      <c r="VHQ102" s="543"/>
      <c r="VHR102" s="543"/>
      <c r="VHS102" s="543"/>
      <c r="VHT102" s="543"/>
      <c r="VHU102" s="543"/>
      <c r="VHV102" s="543"/>
      <c r="VHW102" s="543"/>
      <c r="VHX102" s="543"/>
      <c r="VHY102" s="543"/>
      <c r="VHZ102" s="543"/>
      <c r="VIA102" s="543"/>
      <c r="VIB102" s="543"/>
      <c r="VIC102" s="543"/>
      <c r="VID102" s="543"/>
      <c r="VIE102" s="543"/>
      <c r="VIF102" s="543"/>
      <c r="VIG102" s="543"/>
      <c r="VIH102" s="543"/>
      <c r="VII102" s="543"/>
      <c r="VIJ102" s="543"/>
      <c r="VIK102" s="543"/>
      <c r="VIL102" s="543"/>
      <c r="VIM102" s="543"/>
      <c r="VIN102" s="543"/>
      <c r="VIO102" s="543"/>
      <c r="VIP102" s="543"/>
      <c r="VIQ102" s="543"/>
      <c r="VIR102" s="543"/>
      <c r="VIS102" s="543"/>
      <c r="VIT102" s="543"/>
      <c r="VIU102" s="543"/>
      <c r="VIV102" s="543"/>
      <c r="VIW102" s="543"/>
      <c r="VIX102" s="543"/>
      <c r="VIY102" s="543"/>
      <c r="VIZ102" s="543"/>
      <c r="VJA102" s="543"/>
      <c r="VJB102" s="543"/>
      <c r="VJC102" s="543"/>
      <c r="VJD102" s="543"/>
      <c r="VJE102" s="543"/>
      <c r="VJF102" s="543"/>
      <c r="VJG102" s="543"/>
      <c r="VJH102" s="543"/>
      <c r="VJI102" s="543"/>
      <c r="VJJ102" s="543"/>
      <c r="VJK102" s="543"/>
      <c r="VJL102" s="543"/>
      <c r="VJM102" s="543"/>
      <c r="VJN102" s="543"/>
      <c r="VJO102" s="543"/>
      <c r="VJP102" s="543"/>
      <c r="VJQ102" s="543"/>
      <c r="VJR102" s="543"/>
      <c r="VJS102" s="543"/>
      <c r="VJT102" s="543"/>
      <c r="VJU102" s="543"/>
      <c r="VJV102" s="543"/>
      <c r="VJW102" s="543"/>
      <c r="VJX102" s="543"/>
      <c r="VJY102" s="543"/>
      <c r="VJZ102" s="543"/>
      <c r="VKA102" s="543"/>
      <c r="VKB102" s="543"/>
      <c r="VKC102" s="543"/>
      <c r="VKD102" s="543"/>
      <c r="VKE102" s="543"/>
      <c r="VKF102" s="543"/>
      <c r="VKG102" s="543"/>
      <c r="VKH102" s="543"/>
      <c r="VKI102" s="543"/>
      <c r="VKJ102" s="543"/>
      <c r="VKK102" s="543"/>
      <c r="VKL102" s="543"/>
      <c r="VKM102" s="543"/>
      <c r="VKN102" s="543"/>
      <c r="VKO102" s="543"/>
      <c r="VKP102" s="543"/>
      <c r="VKQ102" s="543"/>
      <c r="VKR102" s="543"/>
      <c r="VKS102" s="543"/>
      <c r="VKT102" s="543"/>
      <c r="VKU102" s="543"/>
      <c r="VKV102" s="543"/>
      <c r="VKW102" s="543"/>
      <c r="VKX102" s="543"/>
      <c r="VKY102" s="543"/>
      <c r="VKZ102" s="543"/>
      <c r="VLA102" s="543"/>
      <c r="VLB102" s="543"/>
      <c r="VLC102" s="543"/>
      <c r="VLD102" s="543"/>
      <c r="VLE102" s="543"/>
      <c r="VLF102" s="543"/>
      <c r="VLG102" s="543"/>
      <c r="VLH102" s="543"/>
      <c r="VLI102" s="543"/>
      <c r="VLJ102" s="543"/>
      <c r="VLK102" s="543"/>
      <c r="VLL102" s="543"/>
      <c r="VLM102" s="543"/>
      <c r="VLN102" s="543"/>
      <c r="VLO102" s="543"/>
      <c r="VLP102" s="543"/>
      <c r="VLQ102" s="543"/>
      <c r="VLR102" s="543"/>
      <c r="VLS102" s="543"/>
      <c r="VLT102" s="543"/>
      <c r="VLU102" s="543"/>
      <c r="VLV102" s="543"/>
      <c r="VLW102" s="543"/>
      <c r="VLX102" s="543"/>
      <c r="VLY102" s="543"/>
      <c r="VLZ102" s="543"/>
      <c r="VMA102" s="543"/>
      <c r="VMB102" s="543"/>
      <c r="VMC102" s="543"/>
      <c r="VMD102" s="543"/>
      <c r="VME102" s="543"/>
      <c r="VMF102" s="543"/>
      <c r="VMG102" s="543"/>
      <c r="VMH102" s="543"/>
      <c r="VMI102" s="543"/>
      <c r="VMJ102" s="543"/>
      <c r="VMK102" s="543"/>
      <c r="VML102" s="543"/>
      <c r="VMM102" s="543"/>
      <c r="VMN102" s="543"/>
      <c r="VMO102" s="543"/>
      <c r="VMP102" s="543"/>
      <c r="VMQ102" s="543"/>
      <c r="VMR102" s="543"/>
      <c r="VMS102" s="543"/>
      <c r="VMT102" s="543"/>
      <c r="VMU102" s="543"/>
      <c r="VMV102" s="543"/>
      <c r="VMW102" s="543"/>
      <c r="VMX102" s="543"/>
      <c r="VMY102" s="543"/>
      <c r="VMZ102" s="543"/>
      <c r="VNA102" s="543"/>
      <c r="VNB102" s="543"/>
      <c r="VNC102" s="543"/>
      <c r="VND102" s="543"/>
      <c r="VNE102" s="543"/>
      <c r="VNF102" s="543"/>
      <c r="VNG102" s="543"/>
      <c r="VNH102" s="543"/>
      <c r="VNI102" s="543"/>
      <c r="VNJ102" s="543"/>
      <c r="VNK102" s="543"/>
      <c r="VNL102" s="543"/>
      <c r="VNM102" s="543"/>
      <c r="VNN102" s="543"/>
      <c r="VNO102" s="543"/>
      <c r="VNP102" s="543"/>
      <c r="VNQ102" s="543"/>
      <c r="VNR102" s="543"/>
      <c r="VNS102" s="543"/>
      <c r="VNT102" s="543"/>
      <c r="VNU102" s="543"/>
      <c r="VNV102" s="543"/>
      <c r="VNW102" s="543"/>
      <c r="VNX102" s="543"/>
      <c r="VNY102" s="543"/>
      <c r="VNZ102" s="543"/>
      <c r="VOA102" s="543"/>
      <c r="VOB102" s="543"/>
      <c r="VOC102" s="543"/>
      <c r="VOD102" s="543"/>
      <c r="VOE102" s="543"/>
      <c r="VOF102" s="543"/>
      <c r="VOG102" s="543"/>
      <c r="VOH102" s="543"/>
      <c r="VOI102" s="543"/>
      <c r="VOJ102" s="543"/>
      <c r="VOK102" s="543"/>
      <c r="VOL102" s="543"/>
      <c r="VOM102" s="543"/>
      <c r="VON102" s="543"/>
      <c r="VOO102" s="543"/>
      <c r="VOP102" s="543"/>
      <c r="VOQ102" s="543"/>
      <c r="VOR102" s="543"/>
      <c r="VOS102" s="543"/>
      <c r="VOT102" s="543"/>
      <c r="VOU102" s="543"/>
      <c r="VOV102" s="543"/>
      <c r="VOW102" s="543"/>
      <c r="VOX102" s="543"/>
      <c r="VOY102" s="543"/>
      <c r="VOZ102" s="543"/>
      <c r="VPA102" s="543"/>
      <c r="VPB102" s="543"/>
      <c r="VPC102" s="543"/>
      <c r="VPD102" s="543"/>
      <c r="VPE102" s="543"/>
      <c r="VPF102" s="543"/>
      <c r="VPG102" s="543"/>
      <c r="VPH102" s="543"/>
      <c r="VPI102" s="543"/>
      <c r="VPJ102" s="543"/>
      <c r="VPK102" s="543"/>
      <c r="VPL102" s="543"/>
      <c r="VPM102" s="543"/>
      <c r="VPN102" s="543"/>
      <c r="VPO102" s="543"/>
      <c r="VPP102" s="543"/>
      <c r="VPQ102" s="543"/>
      <c r="VPR102" s="543"/>
      <c r="VPS102" s="543"/>
      <c r="VPT102" s="543"/>
      <c r="VPU102" s="543"/>
      <c r="VPV102" s="543"/>
      <c r="VPW102" s="543"/>
      <c r="VPX102" s="543"/>
      <c r="VPY102" s="543"/>
      <c r="VPZ102" s="543"/>
      <c r="VQA102" s="543"/>
      <c r="VQB102" s="543"/>
      <c r="VQC102" s="543"/>
      <c r="VQD102" s="543"/>
      <c r="VQE102" s="543"/>
      <c r="VQF102" s="543"/>
      <c r="VQG102" s="543"/>
      <c r="VQH102" s="543"/>
      <c r="VQI102" s="543"/>
      <c r="VQJ102" s="543"/>
      <c r="VQK102" s="543"/>
      <c r="VQL102" s="543"/>
      <c r="VQM102" s="543"/>
      <c r="VQN102" s="543"/>
      <c r="VQO102" s="543"/>
      <c r="VQP102" s="543"/>
      <c r="VQQ102" s="543"/>
      <c r="VQR102" s="543"/>
      <c r="VQS102" s="543"/>
      <c r="VQT102" s="543"/>
      <c r="VQU102" s="543"/>
      <c r="VQV102" s="543"/>
      <c r="VQW102" s="543"/>
      <c r="VQX102" s="543"/>
      <c r="VQY102" s="543"/>
      <c r="VQZ102" s="543"/>
      <c r="VRA102" s="543"/>
      <c r="VRB102" s="543"/>
      <c r="VRC102" s="543"/>
      <c r="VRD102" s="543"/>
      <c r="VRE102" s="543"/>
      <c r="VRF102" s="543"/>
      <c r="VRG102" s="543"/>
      <c r="VRH102" s="543"/>
      <c r="VRI102" s="543"/>
      <c r="VRJ102" s="543"/>
      <c r="VRK102" s="543"/>
      <c r="VRL102" s="543"/>
      <c r="VRM102" s="543"/>
      <c r="VRN102" s="543"/>
      <c r="VRO102" s="543"/>
      <c r="VRP102" s="543"/>
      <c r="VRQ102" s="543"/>
      <c r="VRR102" s="543"/>
      <c r="VRS102" s="543"/>
      <c r="VRT102" s="543"/>
      <c r="VRU102" s="543"/>
      <c r="VRV102" s="543"/>
      <c r="VRW102" s="543"/>
      <c r="VRX102" s="543"/>
      <c r="VRY102" s="543"/>
      <c r="VRZ102" s="543"/>
      <c r="VSA102" s="543"/>
      <c r="VSB102" s="543"/>
      <c r="VSC102" s="543"/>
      <c r="VSD102" s="543"/>
      <c r="VSE102" s="543"/>
      <c r="VSF102" s="543"/>
      <c r="VSG102" s="543"/>
      <c r="VSH102" s="543"/>
      <c r="VSI102" s="543"/>
      <c r="VSJ102" s="543"/>
      <c r="VSK102" s="543"/>
      <c r="VSL102" s="543"/>
      <c r="VSM102" s="543"/>
      <c r="VSN102" s="543"/>
      <c r="VSO102" s="543"/>
      <c r="VSP102" s="543"/>
      <c r="VSQ102" s="543"/>
      <c r="VSR102" s="543"/>
      <c r="VSS102" s="543"/>
      <c r="VST102" s="543"/>
      <c r="VSU102" s="543"/>
      <c r="VSV102" s="543"/>
      <c r="VSW102" s="543"/>
      <c r="VSX102" s="543"/>
      <c r="VSY102" s="543"/>
      <c r="VSZ102" s="543"/>
      <c r="VTA102" s="543"/>
      <c r="VTB102" s="543"/>
      <c r="VTC102" s="543"/>
      <c r="VTD102" s="543"/>
      <c r="VTE102" s="543"/>
      <c r="VTF102" s="543"/>
      <c r="VTG102" s="543"/>
      <c r="VTH102" s="543"/>
      <c r="VTI102" s="543"/>
      <c r="VTJ102" s="543"/>
      <c r="VTK102" s="543"/>
      <c r="VTL102" s="543"/>
      <c r="VTM102" s="543"/>
      <c r="VTN102" s="543"/>
      <c r="VTO102" s="543"/>
      <c r="VTP102" s="543"/>
      <c r="VTQ102" s="543"/>
      <c r="VTR102" s="543"/>
      <c r="VTS102" s="543"/>
      <c r="VTT102" s="543"/>
      <c r="VTU102" s="543"/>
      <c r="VTV102" s="543"/>
      <c r="VTW102" s="543"/>
      <c r="VTX102" s="543"/>
      <c r="VTY102" s="543"/>
      <c r="VTZ102" s="543"/>
      <c r="VUA102" s="543"/>
      <c r="VUB102" s="543"/>
      <c r="VUC102" s="543"/>
      <c r="VUD102" s="543"/>
      <c r="VUE102" s="543"/>
      <c r="VUF102" s="543"/>
      <c r="VUG102" s="543"/>
      <c r="VUH102" s="543"/>
      <c r="VUI102" s="543"/>
      <c r="VUJ102" s="543"/>
      <c r="VUK102" s="543"/>
      <c r="VUL102" s="543"/>
      <c r="VUM102" s="543"/>
      <c r="VUN102" s="543"/>
      <c r="VUO102" s="543"/>
      <c r="VUP102" s="543"/>
      <c r="VUQ102" s="543"/>
      <c r="VUR102" s="543"/>
      <c r="VUS102" s="543"/>
      <c r="VUT102" s="543"/>
      <c r="VUU102" s="543"/>
      <c r="VUV102" s="543"/>
      <c r="VUW102" s="543"/>
      <c r="VUX102" s="543"/>
      <c r="VUY102" s="543"/>
      <c r="VUZ102" s="543"/>
      <c r="VVA102" s="543"/>
      <c r="VVB102" s="543"/>
      <c r="VVC102" s="543"/>
      <c r="VVD102" s="543"/>
      <c r="VVE102" s="543"/>
      <c r="VVF102" s="543"/>
      <c r="VVG102" s="543"/>
      <c r="VVH102" s="543"/>
      <c r="VVI102" s="543"/>
      <c r="VVJ102" s="543"/>
      <c r="VVK102" s="543"/>
      <c r="VVL102" s="543"/>
      <c r="VVM102" s="543"/>
      <c r="VVN102" s="543"/>
      <c r="VVO102" s="543"/>
      <c r="VVP102" s="543"/>
      <c r="VVQ102" s="543"/>
      <c r="VVR102" s="543"/>
      <c r="VVS102" s="543"/>
      <c r="VVT102" s="543"/>
      <c r="VVU102" s="543"/>
      <c r="VVV102" s="543"/>
      <c r="VVW102" s="543"/>
      <c r="VVX102" s="543"/>
      <c r="VVY102" s="543"/>
      <c r="VVZ102" s="543"/>
      <c r="VWA102" s="543"/>
      <c r="VWB102" s="543"/>
      <c r="VWC102" s="543"/>
      <c r="VWD102" s="543"/>
      <c r="VWE102" s="543"/>
      <c r="VWF102" s="543"/>
      <c r="VWG102" s="543"/>
      <c r="VWH102" s="543"/>
      <c r="VWI102" s="543"/>
      <c r="VWJ102" s="543"/>
      <c r="VWK102" s="543"/>
      <c r="VWL102" s="543"/>
      <c r="VWM102" s="543"/>
      <c r="VWN102" s="543"/>
      <c r="VWO102" s="543"/>
      <c r="VWP102" s="543"/>
      <c r="VWQ102" s="543"/>
      <c r="VWR102" s="543"/>
      <c r="VWS102" s="543"/>
      <c r="VWT102" s="543"/>
      <c r="VWU102" s="543"/>
      <c r="VWV102" s="543"/>
      <c r="VWW102" s="543"/>
      <c r="VWX102" s="543"/>
      <c r="VWY102" s="543"/>
      <c r="VWZ102" s="543"/>
      <c r="VXA102" s="543"/>
      <c r="VXB102" s="543"/>
      <c r="VXC102" s="543"/>
      <c r="VXD102" s="543"/>
      <c r="VXE102" s="543"/>
      <c r="VXF102" s="543"/>
      <c r="VXG102" s="543"/>
      <c r="VXH102" s="543"/>
      <c r="VXI102" s="543"/>
      <c r="VXJ102" s="543"/>
      <c r="VXK102" s="543"/>
      <c r="VXL102" s="543"/>
      <c r="VXM102" s="543"/>
      <c r="VXN102" s="543"/>
      <c r="VXO102" s="543"/>
      <c r="VXP102" s="543"/>
      <c r="VXQ102" s="543"/>
      <c r="VXR102" s="543"/>
      <c r="VXS102" s="543"/>
      <c r="VXT102" s="543"/>
      <c r="VXU102" s="543"/>
      <c r="VXV102" s="543"/>
      <c r="VXW102" s="543"/>
      <c r="VXX102" s="543"/>
      <c r="VXY102" s="543"/>
      <c r="VXZ102" s="543"/>
      <c r="VYA102" s="543"/>
      <c r="VYB102" s="543"/>
      <c r="VYC102" s="543"/>
      <c r="VYD102" s="543"/>
      <c r="VYE102" s="543"/>
      <c r="VYF102" s="543"/>
      <c r="VYG102" s="543"/>
      <c r="VYH102" s="543"/>
      <c r="VYI102" s="543"/>
      <c r="VYJ102" s="543"/>
      <c r="VYK102" s="543"/>
      <c r="VYL102" s="543"/>
      <c r="VYM102" s="543"/>
      <c r="VYN102" s="543"/>
      <c r="VYO102" s="543"/>
      <c r="VYP102" s="543"/>
      <c r="VYQ102" s="543"/>
      <c r="VYR102" s="543"/>
      <c r="VYS102" s="543"/>
      <c r="VYT102" s="543"/>
      <c r="VYU102" s="543"/>
      <c r="VYV102" s="543"/>
      <c r="VYW102" s="543"/>
      <c r="VYX102" s="543"/>
      <c r="VYY102" s="543"/>
      <c r="VYZ102" s="543"/>
      <c r="VZA102" s="543"/>
      <c r="VZB102" s="543"/>
      <c r="VZC102" s="543"/>
      <c r="VZD102" s="543"/>
      <c r="VZE102" s="543"/>
      <c r="VZF102" s="543"/>
      <c r="VZG102" s="543"/>
      <c r="VZH102" s="543"/>
      <c r="VZI102" s="543"/>
      <c r="VZJ102" s="543"/>
      <c r="VZK102" s="543"/>
      <c r="VZL102" s="543"/>
      <c r="VZM102" s="543"/>
      <c r="VZN102" s="543"/>
      <c r="VZO102" s="543"/>
      <c r="VZP102" s="543"/>
      <c r="VZQ102" s="543"/>
      <c r="VZR102" s="543"/>
      <c r="VZS102" s="543"/>
      <c r="VZT102" s="543"/>
      <c r="VZU102" s="543"/>
      <c r="VZV102" s="543"/>
      <c r="VZW102" s="543"/>
      <c r="VZX102" s="543"/>
      <c r="VZY102" s="543"/>
      <c r="VZZ102" s="543"/>
      <c r="WAA102" s="543"/>
      <c r="WAB102" s="543"/>
      <c r="WAC102" s="543"/>
      <c r="WAD102" s="543"/>
      <c r="WAE102" s="543"/>
      <c r="WAF102" s="543"/>
      <c r="WAG102" s="543"/>
      <c r="WAH102" s="543"/>
      <c r="WAI102" s="543"/>
      <c r="WAJ102" s="543"/>
      <c r="WAK102" s="543"/>
      <c r="WAL102" s="543"/>
      <c r="WAM102" s="543"/>
      <c r="WAN102" s="543"/>
      <c r="WAO102" s="543"/>
      <c r="WAP102" s="543"/>
      <c r="WAQ102" s="543"/>
      <c r="WAR102" s="543"/>
      <c r="WAS102" s="543"/>
      <c r="WAT102" s="543"/>
      <c r="WAU102" s="543"/>
      <c r="WAV102" s="543"/>
      <c r="WAW102" s="543"/>
      <c r="WAX102" s="543"/>
      <c r="WAY102" s="543"/>
      <c r="WAZ102" s="543"/>
      <c r="WBA102" s="543"/>
      <c r="WBB102" s="543"/>
      <c r="WBC102" s="543"/>
      <c r="WBD102" s="543"/>
      <c r="WBE102" s="543"/>
      <c r="WBF102" s="543"/>
      <c r="WBG102" s="543"/>
      <c r="WBH102" s="543"/>
      <c r="WBI102" s="543"/>
      <c r="WBJ102" s="543"/>
      <c r="WBK102" s="543"/>
      <c r="WBL102" s="543"/>
      <c r="WBM102" s="543"/>
      <c r="WBN102" s="543"/>
      <c r="WBO102" s="543"/>
      <c r="WBP102" s="543"/>
      <c r="WBQ102" s="543"/>
      <c r="WBR102" s="543"/>
      <c r="WBS102" s="543"/>
      <c r="WBT102" s="543"/>
      <c r="WBU102" s="543"/>
      <c r="WBV102" s="543"/>
      <c r="WBW102" s="543"/>
      <c r="WBX102" s="543"/>
      <c r="WBY102" s="543"/>
      <c r="WBZ102" s="543"/>
      <c r="WCA102" s="543"/>
      <c r="WCB102" s="543"/>
      <c r="WCC102" s="543"/>
      <c r="WCD102" s="543"/>
      <c r="WCE102" s="543"/>
      <c r="WCF102" s="543"/>
      <c r="WCG102" s="543"/>
      <c r="WCH102" s="543"/>
      <c r="WCI102" s="543"/>
      <c r="WCJ102" s="543"/>
      <c r="WCK102" s="543"/>
      <c r="WCL102" s="543"/>
      <c r="WCM102" s="543"/>
      <c r="WCN102" s="543"/>
      <c r="WCO102" s="543"/>
      <c r="WCP102" s="543"/>
      <c r="WCQ102" s="543"/>
      <c r="WCR102" s="543"/>
      <c r="WCS102" s="543"/>
      <c r="WCT102" s="543"/>
      <c r="WCU102" s="543"/>
      <c r="WCV102" s="543"/>
      <c r="WCW102" s="543"/>
      <c r="WCX102" s="543"/>
      <c r="WCY102" s="543"/>
      <c r="WCZ102" s="543"/>
      <c r="WDA102" s="543"/>
      <c r="WDB102" s="543"/>
      <c r="WDC102" s="543"/>
      <c r="WDD102" s="543"/>
      <c r="WDE102" s="543"/>
      <c r="WDF102" s="543"/>
      <c r="WDG102" s="543"/>
      <c r="WDH102" s="543"/>
      <c r="WDI102" s="543"/>
      <c r="WDJ102" s="543"/>
      <c r="WDK102" s="543"/>
      <c r="WDL102" s="543"/>
      <c r="WDM102" s="543"/>
      <c r="WDN102" s="543"/>
      <c r="WDO102" s="543"/>
      <c r="WDP102" s="543"/>
      <c r="WDQ102" s="543"/>
      <c r="WDR102" s="543"/>
      <c r="WDS102" s="543"/>
      <c r="WDT102" s="543"/>
      <c r="WDU102" s="543"/>
      <c r="WDV102" s="543"/>
      <c r="WDW102" s="543"/>
      <c r="WDX102" s="543"/>
      <c r="WDY102" s="543"/>
      <c r="WDZ102" s="543"/>
      <c r="WEA102" s="543"/>
      <c r="WEB102" s="543"/>
      <c r="WEC102" s="543"/>
      <c r="WED102" s="543"/>
      <c r="WEE102" s="543"/>
      <c r="WEF102" s="543"/>
      <c r="WEG102" s="543"/>
      <c r="WEH102" s="543"/>
      <c r="WEI102" s="543"/>
      <c r="WEJ102" s="543"/>
      <c r="WEK102" s="543"/>
      <c r="WEL102" s="543"/>
      <c r="WEM102" s="543"/>
      <c r="WEN102" s="543"/>
      <c r="WEO102" s="543"/>
      <c r="WEP102" s="543"/>
      <c r="WEQ102" s="543"/>
      <c r="WER102" s="543"/>
      <c r="WES102" s="543"/>
      <c r="WET102" s="543"/>
      <c r="WEU102" s="543"/>
      <c r="WEV102" s="543"/>
      <c r="WEW102" s="543"/>
      <c r="WEX102" s="543"/>
      <c r="WEY102" s="543"/>
      <c r="WEZ102" s="543"/>
      <c r="WFA102" s="543"/>
      <c r="WFB102" s="543"/>
      <c r="WFC102" s="543"/>
      <c r="WFD102" s="543"/>
      <c r="WFE102" s="543"/>
      <c r="WFF102" s="543"/>
      <c r="WFG102" s="543"/>
      <c r="WFH102" s="543"/>
      <c r="WFI102" s="543"/>
      <c r="WFJ102" s="543"/>
      <c r="WFK102" s="543"/>
      <c r="WFL102" s="543"/>
      <c r="WFM102" s="543"/>
      <c r="WFN102" s="543"/>
      <c r="WFO102" s="543"/>
      <c r="WFP102" s="543"/>
      <c r="WFQ102" s="543"/>
      <c r="WFR102" s="543"/>
      <c r="WFS102" s="543"/>
      <c r="WFT102" s="543"/>
      <c r="WFU102" s="543"/>
      <c r="WFV102" s="543"/>
      <c r="WFW102" s="543"/>
      <c r="WFX102" s="543"/>
      <c r="WFY102" s="543"/>
      <c r="WFZ102" s="543"/>
      <c r="WGA102" s="543"/>
      <c r="WGB102" s="543"/>
      <c r="WGC102" s="543"/>
      <c r="WGD102" s="543"/>
      <c r="WGE102" s="543"/>
      <c r="WGF102" s="543"/>
      <c r="WGG102" s="543"/>
      <c r="WGH102" s="543"/>
      <c r="WGI102" s="543"/>
      <c r="WGJ102" s="543"/>
      <c r="WGK102" s="543"/>
      <c r="WGL102" s="543"/>
      <c r="WGM102" s="543"/>
      <c r="WGN102" s="543"/>
      <c r="WGO102" s="543"/>
      <c r="WGP102" s="543"/>
      <c r="WGQ102" s="543"/>
      <c r="WGR102" s="543"/>
      <c r="WGS102" s="543"/>
      <c r="WGT102" s="543"/>
      <c r="WGU102" s="543"/>
      <c r="WGV102" s="543"/>
      <c r="WGW102" s="543"/>
      <c r="WGX102" s="543"/>
      <c r="WGY102" s="543"/>
      <c r="WGZ102" s="543"/>
      <c r="WHA102" s="543"/>
      <c r="WHB102" s="543"/>
      <c r="WHC102" s="543"/>
      <c r="WHD102" s="543"/>
      <c r="WHE102" s="543"/>
      <c r="WHF102" s="543"/>
      <c r="WHG102" s="543"/>
      <c r="WHH102" s="543"/>
      <c r="WHI102" s="543"/>
      <c r="WHJ102" s="543"/>
      <c r="WHK102" s="543"/>
      <c r="WHL102" s="543"/>
      <c r="WHM102" s="543"/>
      <c r="WHN102" s="543"/>
      <c r="WHO102" s="543"/>
      <c r="WHP102" s="543"/>
      <c r="WHQ102" s="543"/>
      <c r="WHR102" s="543"/>
      <c r="WHS102" s="543"/>
      <c r="WHT102" s="543"/>
      <c r="WHU102" s="543"/>
      <c r="WHV102" s="543"/>
      <c r="WHW102" s="543"/>
      <c r="WHX102" s="543"/>
      <c r="WHY102" s="543"/>
      <c r="WHZ102" s="543"/>
      <c r="WIA102" s="543"/>
      <c r="WIB102" s="543"/>
      <c r="WIC102" s="543"/>
      <c r="WID102" s="543"/>
      <c r="WIE102" s="543"/>
      <c r="WIF102" s="543"/>
      <c r="WIG102" s="543"/>
      <c r="WIH102" s="543"/>
      <c r="WII102" s="543"/>
      <c r="WIJ102" s="543"/>
      <c r="WIK102" s="543"/>
      <c r="WIL102" s="543"/>
      <c r="WIM102" s="543"/>
      <c r="WIN102" s="543"/>
      <c r="WIO102" s="543"/>
      <c r="WIP102" s="543"/>
      <c r="WIQ102" s="543"/>
      <c r="WIR102" s="543"/>
      <c r="WIS102" s="543"/>
      <c r="WIT102" s="543"/>
      <c r="WIU102" s="543"/>
      <c r="WIV102" s="543"/>
      <c r="WIW102" s="543"/>
      <c r="WIX102" s="543"/>
      <c r="WIY102" s="543"/>
      <c r="WIZ102" s="543"/>
      <c r="WJA102" s="543"/>
      <c r="WJB102" s="543"/>
      <c r="WJC102" s="543"/>
      <c r="WJD102" s="543"/>
      <c r="WJE102" s="543"/>
      <c r="WJF102" s="543"/>
      <c r="WJG102" s="543"/>
      <c r="WJH102" s="543"/>
      <c r="WJI102" s="543"/>
      <c r="WJJ102" s="543"/>
      <c r="WJK102" s="543"/>
      <c r="WJL102" s="543"/>
      <c r="WJM102" s="543"/>
      <c r="WJN102" s="543"/>
      <c r="WJO102" s="543"/>
      <c r="WJP102" s="543"/>
      <c r="WJQ102" s="543"/>
      <c r="WJR102" s="543"/>
      <c r="WJS102" s="543"/>
      <c r="WJT102" s="543"/>
      <c r="WJU102" s="543"/>
      <c r="WJV102" s="543"/>
      <c r="WJW102" s="543"/>
      <c r="WJX102" s="543"/>
      <c r="WJY102" s="543"/>
      <c r="WJZ102" s="543"/>
      <c r="WKA102" s="543"/>
      <c r="WKB102" s="543"/>
      <c r="WKC102" s="543"/>
      <c r="WKD102" s="543"/>
      <c r="WKE102" s="543"/>
      <c r="WKF102" s="543"/>
      <c r="WKG102" s="543"/>
      <c r="WKH102" s="543"/>
      <c r="WKI102" s="543"/>
      <c r="WKJ102" s="543"/>
      <c r="WKK102" s="543"/>
      <c r="WKL102" s="543"/>
      <c r="WKM102" s="543"/>
      <c r="WKN102" s="543"/>
      <c r="WKO102" s="543"/>
      <c r="WKP102" s="543"/>
      <c r="WKQ102" s="543"/>
      <c r="WKR102" s="543"/>
      <c r="WKS102" s="543"/>
      <c r="WKT102" s="543"/>
      <c r="WKU102" s="543"/>
      <c r="WKV102" s="543"/>
      <c r="WKW102" s="543"/>
      <c r="WKX102" s="543"/>
      <c r="WKY102" s="543"/>
      <c r="WKZ102" s="543"/>
      <c r="WLA102" s="543"/>
      <c r="WLB102" s="543"/>
      <c r="WLC102" s="543"/>
      <c r="WLD102" s="543"/>
      <c r="WLE102" s="543"/>
      <c r="WLF102" s="543"/>
      <c r="WLG102" s="543"/>
      <c r="WLH102" s="543"/>
      <c r="WLI102" s="543"/>
      <c r="WLJ102" s="543"/>
      <c r="WLK102" s="543"/>
      <c r="WLL102" s="543"/>
      <c r="WLM102" s="543"/>
      <c r="WLN102" s="543"/>
      <c r="WLO102" s="543"/>
      <c r="WLP102" s="543"/>
      <c r="WLQ102" s="543"/>
      <c r="WLR102" s="543"/>
      <c r="WLS102" s="543"/>
      <c r="WLT102" s="543"/>
      <c r="WLU102" s="543"/>
      <c r="WLV102" s="543"/>
      <c r="WLW102" s="543"/>
      <c r="WLX102" s="543"/>
      <c r="WLY102" s="543"/>
      <c r="WLZ102" s="543"/>
      <c r="WMA102" s="543"/>
      <c r="WMB102" s="543"/>
      <c r="WMC102" s="543"/>
      <c r="WMD102" s="543"/>
      <c r="WME102" s="543"/>
      <c r="WMF102" s="543"/>
      <c r="WMG102" s="543"/>
      <c r="WMH102" s="543"/>
      <c r="WMI102" s="543"/>
      <c r="WMJ102" s="543"/>
      <c r="WMK102" s="543"/>
      <c r="WML102" s="543"/>
      <c r="WMM102" s="543"/>
      <c r="WMN102" s="543"/>
      <c r="WMO102" s="543"/>
      <c r="WMP102" s="543"/>
      <c r="WMQ102" s="543"/>
      <c r="WMR102" s="543"/>
      <c r="WMS102" s="543"/>
      <c r="WMT102" s="543"/>
      <c r="WMU102" s="543"/>
      <c r="WMV102" s="543"/>
      <c r="WMW102" s="543"/>
      <c r="WMX102" s="543"/>
      <c r="WMY102" s="543"/>
      <c r="WMZ102" s="543"/>
      <c r="WNA102" s="543"/>
      <c r="WNB102" s="543"/>
      <c r="WNC102" s="543"/>
      <c r="WND102" s="543"/>
      <c r="WNE102" s="543"/>
      <c r="WNF102" s="543"/>
      <c r="WNG102" s="543"/>
      <c r="WNH102" s="543"/>
      <c r="WNI102" s="543"/>
      <c r="WNJ102" s="543"/>
      <c r="WNK102" s="543"/>
      <c r="WNL102" s="543"/>
      <c r="WNM102" s="543"/>
      <c r="WNN102" s="543"/>
      <c r="WNO102" s="543"/>
      <c r="WNP102" s="543"/>
      <c r="WNQ102" s="543"/>
      <c r="WNR102" s="543"/>
      <c r="WNS102" s="543"/>
      <c r="WNT102" s="543"/>
      <c r="WNU102" s="543"/>
      <c r="WNV102" s="543"/>
      <c r="WNW102" s="543"/>
      <c r="WNX102" s="543"/>
      <c r="WNY102" s="543"/>
      <c r="WNZ102" s="543"/>
      <c r="WOA102" s="543"/>
      <c r="WOB102" s="543"/>
      <c r="WOC102" s="543"/>
      <c r="WOD102" s="543"/>
      <c r="WOE102" s="543"/>
      <c r="WOF102" s="543"/>
      <c r="WOG102" s="543"/>
      <c r="WOH102" s="543"/>
      <c r="WOI102" s="543"/>
      <c r="WOJ102" s="543"/>
      <c r="WOK102" s="543"/>
      <c r="WOL102" s="543"/>
      <c r="WOM102" s="543"/>
      <c r="WON102" s="543"/>
      <c r="WOO102" s="543"/>
      <c r="WOP102" s="543"/>
      <c r="WOQ102" s="543"/>
      <c r="WOR102" s="543"/>
      <c r="WOS102" s="543"/>
      <c r="WOT102" s="543"/>
      <c r="WOU102" s="543"/>
      <c r="WOV102" s="543"/>
      <c r="WOW102" s="543"/>
      <c r="WOX102" s="543"/>
      <c r="WOY102" s="543"/>
      <c r="WOZ102" s="543"/>
      <c r="WPA102" s="543"/>
      <c r="WPB102" s="543"/>
      <c r="WPC102" s="543"/>
      <c r="WPD102" s="543"/>
      <c r="WPE102" s="543"/>
      <c r="WPF102" s="543"/>
      <c r="WPG102" s="543"/>
      <c r="WPH102" s="543"/>
      <c r="WPI102" s="543"/>
      <c r="WPJ102" s="543"/>
      <c r="WPK102" s="543"/>
      <c r="WPL102" s="543"/>
      <c r="WPM102" s="543"/>
      <c r="WPN102" s="543"/>
      <c r="WPO102" s="543"/>
      <c r="WPP102" s="543"/>
      <c r="WPQ102" s="543"/>
      <c r="WPR102" s="543"/>
      <c r="WPS102" s="543"/>
      <c r="WPT102" s="543"/>
      <c r="WPU102" s="543"/>
      <c r="WPV102" s="543"/>
      <c r="WPW102" s="543"/>
      <c r="WPX102" s="543"/>
      <c r="WPY102" s="543"/>
      <c r="WPZ102" s="543"/>
      <c r="WQA102" s="543"/>
      <c r="WQB102" s="543"/>
      <c r="WQC102" s="543"/>
      <c r="WQD102" s="543"/>
      <c r="WQE102" s="543"/>
      <c r="WQF102" s="543"/>
      <c r="WQG102" s="543"/>
      <c r="WQH102" s="543"/>
      <c r="WQI102" s="543"/>
      <c r="WQJ102" s="543"/>
      <c r="WQK102" s="543"/>
      <c r="WQL102" s="543"/>
      <c r="WQM102" s="543"/>
      <c r="WQN102" s="543"/>
      <c r="WQO102" s="543"/>
      <c r="WQP102" s="543"/>
      <c r="WQQ102" s="543"/>
      <c r="WQR102" s="543"/>
      <c r="WQS102" s="543"/>
      <c r="WQT102" s="543"/>
      <c r="WQU102" s="543"/>
      <c r="WQV102" s="543"/>
      <c r="WQW102" s="543"/>
      <c r="WQX102" s="543"/>
      <c r="WQY102" s="543"/>
      <c r="WQZ102" s="543"/>
      <c r="WRA102" s="543"/>
      <c r="WRB102" s="543"/>
      <c r="WRC102" s="543"/>
      <c r="WRD102" s="543"/>
      <c r="WRE102" s="543"/>
      <c r="WRF102" s="543"/>
      <c r="WRG102" s="543"/>
      <c r="WRH102" s="543"/>
      <c r="WRI102" s="543"/>
      <c r="WRJ102" s="543"/>
      <c r="WRK102" s="543"/>
      <c r="WRL102" s="543"/>
      <c r="WRM102" s="543"/>
      <c r="WRN102" s="543"/>
      <c r="WRO102" s="543"/>
      <c r="WRP102" s="543"/>
      <c r="WRQ102" s="543"/>
      <c r="WRR102" s="543"/>
      <c r="WRS102" s="543"/>
      <c r="WRT102" s="543"/>
      <c r="WRU102" s="543"/>
      <c r="WRV102" s="543"/>
      <c r="WRW102" s="543"/>
      <c r="WRX102" s="543"/>
      <c r="WRY102" s="543"/>
      <c r="WRZ102" s="543"/>
      <c r="WSA102" s="543"/>
      <c r="WSB102" s="543"/>
      <c r="WSC102" s="543"/>
      <c r="WSD102" s="543"/>
      <c r="WSE102" s="543"/>
      <c r="WSF102" s="543"/>
      <c r="WSG102" s="543"/>
      <c r="WSH102" s="543"/>
      <c r="WSI102" s="543"/>
      <c r="WSJ102" s="543"/>
      <c r="WSK102" s="543"/>
      <c r="WSL102" s="543"/>
      <c r="WSM102" s="543"/>
      <c r="WSN102" s="543"/>
      <c r="WSO102" s="543"/>
      <c r="WSP102" s="543"/>
      <c r="WSQ102" s="543"/>
      <c r="WSR102" s="543"/>
      <c r="WSS102" s="543"/>
      <c r="WST102" s="543"/>
      <c r="WSU102" s="543"/>
      <c r="WSV102" s="543"/>
      <c r="WSW102" s="543"/>
      <c r="WSX102" s="543"/>
      <c r="WSY102" s="543"/>
      <c r="WSZ102" s="543"/>
      <c r="WTA102" s="543"/>
      <c r="WTB102" s="543"/>
      <c r="WTC102" s="543"/>
      <c r="WTD102" s="543"/>
      <c r="WTE102" s="543"/>
      <c r="WTF102" s="543"/>
      <c r="WTG102" s="543"/>
      <c r="WTH102" s="543"/>
      <c r="WTI102" s="543"/>
      <c r="WTJ102" s="543"/>
      <c r="WTK102" s="543"/>
      <c r="WTL102" s="543"/>
      <c r="WTM102" s="543"/>
      <c r="WTN102" s="543"/>
      <c r="WTO102" s="543"/>
      <c r="WTP102" s="543"/>
      <c r="WTQ102" s="543"/>
      <c r="WTR102" s="543"/>
      <c r="WTS102" s="543"/>
      <c r="WTT102" s="543"/>
      <c r="WTU102" s="543"/>
      <c r="WTV102" s="543"/>
      <c r="WTW102" s="543"/>
      <c r="WTX102" s="543"/>
      <c r="WTY102" s="543"/>
      <c r="WTZ102" s="543"/>
      <c r="WUA102" s="543"/>
      <c r="WUB102" s="543"/>
      <c r="WUC102" s="543"/>
      <c r="WUD102" s="543"/>
      <c r="WUE102" s="543"/>
      <c r="WUF102" s="543"/>
      <c r="WUG102" s="543"/>
      <c r="WUH102" s="543"/>
      <c r="WUI102" s="543"/>
      <c r="WUJ102" s="543"/>
      <c r="WUK102" s="543"/>
      <c r="WUL102" s="543"/>
      <c r="WUM102" s="543"/>
      <c r="WUN102" s="543"/>
      <c r="WUO102" s="543"/>
      <c r="WUP102" s="543"/>
      <c r="WUQ102" s="543"/>
      <c r="WUR102" s="543"/>
      <c r="WUS102" s="543"/>
      <c r="WUT102" s="543"/>
      <c r="WUU102" s="543"/>
      <c r="WUV102" s="543"/>
      <c r="WUW102" s="543"/>
      <c r="WUX102" s="543"/>
      <c r="WUY102" s="543"/>
      <c r="WUZ102" s="543"/>
      <c r="WVA102" s="543"/>
      <c r="WVB102" s="543"/>
      <c r="WVC102" s="543"/>
      <c r="WVD102" s="543"/>
      <c r="WVE102" s="543"/>
      <c r="WVF102" s="543"/>
      <c r="WVG102" s="543"/>
      <c r="WVH102" s="543"/>
      <c r="WVI102" s="543"/>
      <c r="WVJ102" s="543"/>
      <c r="WVK102" s="543"/>
      <c r="WVL102" s="543"/>
      <c r="WVM102" s="543"/>
      <c r="WVN102" s="543"/>
      <c r="WVO102" s="543"/>
      <c r="WVP102" s="543"/>
      <c r="WVQ102" s="543"/>
      <c r="WVR102" s="543"/>
      <c r="WVS102" s="543"/>
      <c r="WVT102" s="543"/>
      <c r="WVU102" s="543"/>
      <c r="WVV102" s="543"/>
      <c r="WVW102" s="543"/>
      <c r="WVX102" s="543"/>
      <c r="WVY102" s="543"/>
      <c r="WVZ102" s="543"/>
      <c r="WWA102" s="543"/>
      <c r="WWB102" s="543"/>
      <c r="WWC102" s="543"/>
      <c r="WWD102" s="543"/>
      <c r="WWE102" s="543"/>
      <c r="WWF102" s="543"/>
      <c r="WWG102" s="543"/>
      <c r="WWH102" s="543"/>
      <c r="WWI102" s="543"/>
      <c r="WWJ102" s="543"/>
      <c r="WWK102" s="543"/>
      <c r="WWL102" s="543"/>
      <c r="WWM102" s="543"/>
      <c r="WWN102" s="543"/>
      <c r="WWO102" s="543"/>
      <c r="WWP102" s="543"/>
      <c r="WWQ102" s="543"/>
      <c r="WWR102" s="543"/>
      <c r="WWS102" s="543"/>
      <c r="WWT102" s="543"/>
      <c r="WWU102" s="543"/>
      <c r="WWV102" s="543"/>
      <c r="WWW102" s="543"/>
      <c r="WWX102" s="543"/>
      <c r="WWY102" s="543"/>
      <c r="WWZ102" s="543"/>
      <c r="WXA102" s="543"/>
      <c r="WXB102" s="543"/>
      <c r="WXC102" s="543"/>
      <c r="WXD102" s="543"/>
      <c r="WXE102" s="543"/>
      <c r="WXF102" s="543"/>
      <c r="WXG102" s="543"/>
      <c r="WXH102" s="543"/>
      <c r="WXI102" s="543"/>
      <c r="WXJ102" s="543"/>
      <c r="WXK102" s="543"/>
      <c r="WXL102" s="543"/>
      <c r="WXM102" s="543"/>
      <c r="WXN102" s="543"/>
      <c r="WXO102" s="543"/>
      <c r="WXP102" s="543"/>
      <c r="WXQ102" s="543"/>
      <c r="WXR102" s="543"/>
      <c r="WXS102" s="543"/>
      <c r="WXT102" s="543"/>
      <c r="WXU102" s="543"/>
      <c r="WXV102" s="543"/>
      <c r="WXW102" s="543"/>
      <c r="WXX102" s="543"/>
      <c r="WXY102" s="543"/>
      <c r="WXZ102" s="543"/>
      <c r="WYA102" s="543"/>
      <c r="WYB102" s="543"/>
      <c r="WYC102" s="543"/>
      <c r="WYD102" s="543"/>
      <c r="WYE102" s="543"/>
      <c r="WYF102" s="543"/>
      <c r="WYG102" s="543"/>
      <c r="WYH102" s="543"/>
      <c r="WYI102" s="543"/>
      <c r="WYJ102" s="543"/>
      <c r="WYK102" s="543"/>
      <c r="WYL102" s="543"/>
      <c r="WYM102" s="543"/>
      <c r="WYN102" s="543"/>
      <c r="WYO102" s="543"/>
      <c r="WYP102" s="543"/>
      <c r="WYQ102" s="543"/>
      <c r="WYR102" s="543"/>
      <c r="WYS102" s="543"/>
      <c r="WYT102" s="543"/>
      <c r="WYU102" s="543"/>
      <c r="WYV102" s="543"/>
      <c r="WYW102" s="543"/>
      <c r="WYX102" s="543"/>
      <c r="WYY102" s="543"/>
      <c r="WYZ102" s="543"/>
      <c r="WZA102" s="543"/>
      <c r="WZB102" s="543"/>
      <c r="WZC102" s="543"/>
      <c r="WZD102" s="543"/>
      <c r="WZE102" s="543"/>
      <c r="WZF102" s="543"/>
      <c r="WZG102" s="543"/>
      <c r="WZH102" s="543"/>
      <c r="WZI102" s="543"/>
      <c r="WZJ102" s="543"/>
      <c r="WZK102" s="543"/>
      <c r="WZL102" s="543"/>
      <c r="WZM102" s="543"/>
      <c r="WZN102" s="543"/>
      <c r="WZO102" s="543"/>
      <c r="WZP102" s="543"/>
      <c r="WZQ102" s="543"/>
      <c r="WZR102" s="543"/>
      <c r="WZS102" s="543"/>
      <c r="WZT102" s="543"/>
      <c r="WZU102" s="543"/>
      <c r="WZV102" s="543"/>
      <c r="WZW102" s="543"/>
      <c r="WZX102" s="543"/>
      <c r="WZY102" s="543"/>
      <c r="WZZ102" s="543"/>
      <c r="XAA102" s="543"/>
      <c r="XAB102" s="543"/>
      <c r="XAC102" s="543"/>
      <c r="XAD102" s="543"/>
      <c r="XAE102" s="543"/>
      <c r="XAF102" s="543"/>
      <c r="XAG102" s="543"/>
      <c r="XAH102" s="543"/>
      <c r="XAI102" s="543"/>
      <c r="XAJ102" s="543"/>
      <c r="XAK102" s="543"/>
      <c r="XAL102" s="543"/>
      <c r="XAM102" s="543"/>
      <c r="XAN102" s="543"/>
      <c r="XAO102" s="543"/>
      <c r="XAP102" s="543"/>
      <c r="XAQ102" s="543"/>
      <c r="XAR102" s="543"/>
      <c r="XAS102" s="543"/>
      <c r="XAT102" s="543"/>
      <c r="XAU102" s="543"/>
      <c r="XAV102" s="543"/>
      <c r="XAW102" s="543"/>
      <c r="XAX102" s="543"/>
      <c r="XAY102" s="543"/>
      <c r="XAZ102" s="543"/>
      <c r="XBA102" s="543"/>
      <c r="XBB102" s="543"/>
      <c r="XBC102" s="543"/>
      <c r="XBD102" s="543"/>
      <c r="XBE102" s="543"/>
      <c r="XBF102" s="543"/>
      <c r="XBG102" s="543"/>
      <c r="XBH102" s="543"/>
      <c r="XBI102" s="543"/>
      <c r="XBJ102" s="543"/>
      <c r="XBK102" s="543"/>
      <c r="XBL102" s="543"/>
      <c r="XBM102" s="543"/>
      <c r="XBN102" s="543"/>
      <c r="XBO102" s="543"/>
      <c r="XBP102" s="543"/>
      <c r="XBQ102" s="543"/>
      <c r="XBR102" s="543"/>
      <c r="XBS102" s="543"/>
      <c r="XBT102" s="543"/>
      <c r="XBU102" s="543"/>
      <c r="XBV102" s="543"/>
      <c r="XBW102" s="543"/>
      <c r="XBX102" s="543"/>
      <c r="XBY102" s="543"/>
      <c r="XBZ102" s="543"/>
      <c r="XCA102" s="543"/>
      <c r="XCB102" s="543"/>
      <c r="XCC102" s="543"/>
      <c r="XCD102" s="543"/>
      <c r="XCE102" s="543"/>
      <c r="XCF102" s="543"/>
      <c r="XCG102" s="543"/>
      <c r="XCH102" s="543"/>
      <c r="XCI102" s="543"/>
      <c r="XCJ102" s="543"/>
      <c r="XCK102" s="543"/>
      <c r="XCL102" s="543"/>
      <c r="XCM102" s="543"/>
      <c r="XCN102" s="543"/>
      <c r="XCO102" s="543"/>
      <c r="XCP102" s="543"/>
      <c r="XCQ102" s="543"/>
      <c r="XCR102" s="543"/>
      <c r="XCS102" s="543"/>
      <c r="XCT102" s="543"/>
      <c r="XCU102" s="543"/>
      <c r="XCV102" s="543"/>
      <c r="XCW102" s="543"/>
      <c r="XCX102" s="543"/>
      <c r="XCY102" s="543"/>
      <c r="XCZ102" s="543"/>
      <c r="XDA102" s="543"/>
      <c r="XDB102" s="543"/>
      <c r="XDC102" s="543"/>
      <c r="XDD102" s="543"/>
      <c r="XDE102" s="543"/>
      <c r="XDF102" s="543"/>
      <c r="XDG102" s="543"/>
      <c r="XDH102" s="543"/>
      <c r="XDI102" s="543"/>
      <c r="XDJ102" s="543"/>
      <c r="XDK102" s="543"/>
      <c r="XDL102" s="543"/>
      <c r="XDM102" s="543"/>
      <c r="XDN102" s="543"/>
      <c r="XDO102" s="543"/>
      <c r="XDP102" s="543"/>
      <c r="XDQ102" s="543"/>
      <c r="XDR102" s="543"/>
      <c r="XDS102" s="543"/>
      <c r="XDT102" s="543"/>
      <c r="XDU102" s="543"/>
      <c r="XDV102" s="543"/>
      <c r="XDW102" s="543"/>
      <c r="XDX102" s="543"/>
      <c r="XDY102" s="543"/>
      <c r="XDZ102" s="543"/>
      <c r="XEA102" s="543"/>
      <c r="XEB102" s="543"/>
      <c r="XEC102" s="543"/>
      <c r="XED102" s="543"/>
      <c r="XEE102" s="543"/>
      <c r="XEF102" s="543"/>
      <c r="XEG102" s="543"/>
      <c r="XEH102" s="543"/>
      <c r="XEI102" s="543"/>
      <c r="XEJ102" s="543"/>
      <c r="XEK102" s="543"/>
      <c r="XEL102" s="543"/>
      <c r="XEM102" s="543"/>
      <c r="XEN102" s="543"/>
      <c r="XEO102" s="543"/>
      <c r="XEP102" s="543"/>
      <c r="XEQ102" s="543"/>
      <c r="XER102" s="543"/>
      <c r="XES102" s="543"/>
      <c r="XET102" s="543"/>
      <c r="XEU102" s="543"/>
      <c r="XEV102" s="543"/>
      <c r="XEW102" s="543"/>
      <c r="XEX102" s="543"/>
      <c r="XEY102" s="543"/>
      <c r="XEZ102" s="543"/>
      <c r="XFA102" s="543"/>
      <c r="XFB102" s="543"/>
      <c r="XFC102" s="543"/>
    </row>
    <row r="103" spans="1:16383" ht="183.6" hidden="1" x14ac:dyDescent="0.2">
      <c r="A103" s="428">
        <f t="shared" si="5"/>
        <v>94</v>
      </c>
      <c r="B103" s="569" t="s">
        <v>2398</v>
      </c>
      <c r="C103" s="475" t="s">
        <v>2801</v>
      </c>
      <c r="D103" s="549" t="s">
        <v>2802</v>
      </c>
      <c r="E103" s="513" t="s">
        <v>2803</v>
      </c>
      <c r="F103" s="570"/>
      <c r="G103" s="571"/>
      <c r="H103" s="477" t="s">
        <v>364</v>
      </c>
      <c r="I103" s="477" t="s">
        <v>364</v>
      </c>
      <c r="J103" s="477" t="s">
        <v>364</v>
      </c>
      <c r="K103" s="477" t="s">
        <v>364</v>
      </c>
      <c r="L103" s="433"/>
      <c r="M103" s="434"/>
      <c r="N103" s="548">
        <v>6</v>
      </c>
      <c r="O103" s="562">
        <v>1</v>
      </c>
      <c r="P103" s="562">
        <v>1</v>
      </c>
      <c r="Q103" s="562">
        <v>1</v>
      </c>
      <c r="R103" s="572">
        <f t="shared" si="7"/>
        <v>18</v>
      </c>
      <c r="S103" s="573"/>
      <c r="T103" s="476" t="s">
        <v>2393</v>
      </c>
      <c r="U103" s="563" t="s">
        <v>2804</v>
      </c>
      <c r="V103" s="574"/>
      <c r="W103" s="574"/>
      <c r="X103" s="575">
        <v>1</v>
      </c>
      <c r="Y103" s="575">
        <v>1</v>
      </c>
      <c r="Z103" s="575">
        <v>1</v>
      </c>
      <c r="AA103" s="575">
        <v>1</v>
      </c>
      <c r="AB103" s="573">
        <f t="shared" si="8"/>
        <v>3</v>
      </c>
      <c r="AC103" s="470" t="s">
        <v>2395</v>
      </c>
      <c r="AD103" s="564" t="s">
        <v>364</v>
      </c>
      <c r="AE103" s="428"/>
      <c r="AF103" s="428"/>
      <c r="AG103" s="428"/>
      <c r="AH103" s="428" t="s">
        <v>364</v>
      </c>
      <c r="AI103" s="428" t="s">
        <v>364</v>
      </c>
      <c r="AJ103" s="428"/>
      <c r="AK103" s="428" t="s">
        <v>364</v>
      </c>
      <c r="AL103" s="428"/>
      <c r="AM103" s="428"/>
      <c r="AN103" s="428"/>
      <c r="AO103" s="428"/>
      <c r="AP103" s="563" t="s">
        <v>2804</v>
      </c>
      <c r="AQ103" s="573"/>
      <c r="AR103" s="476" t="s">
        <v>2393</v>
      </c>
      <c r="AS103" s="474" t="s">
        <v>2805</v>
      </c>
      <c r="AT103" s="481"/>
      <c r="AU103" s="481"/>
      <c r="AV103" s="562">
        <v>1</v>
      </c>
      <c r="AW103" s="562">
        <v>1</v>
      </c>
      <c r="AX103" s="562">
        <v>1</v>
      </c>
      <c r="AY103" s="562">
        <v>1</v>
      </c>
      <c r="AZ103" s="573">
        <f t="shared" si="9"/>
        <v>3</v>
      </c>
      <c r="BA103" s="440"/>
      <c r="BB103" s="564" t="s">
        <v>364</v>
      </c>
      <c r="BC103" s="428"/>
      <c r="BD103" s="428"/>
      <c r="BE103" s="428"/>
      <c r="BF103" s="428" t="s">
        <v>364</v>
      </c>
      <c r="BG103" s="428" t="s">
        <v>364</v>
      </c>
      <c r="BH103" s="428"/>
      <c r="BI103" s="428" t="s">
        <v>364</v>
      </c>
      <c r="BJ103" s="428"/>
      <c r="BK103" s="428"/>
      <c r="BL103" s="428"/>
      <c r="BM103" s="428"/>
      <c r="BN103" s="576"/>
      <c r="BO103" s="573"/>
      <c r="BP103" s="467" t="s">
        <v>2397</v>
      </c>
      <c r="BQ103" s="577"/>
      <c r="BR103" s="577"/>
      <c r="BS103" s="571"/>
      <c r="BT103" s="571"/>
      <c r="BU103" s="571"/>
      <c r="BV103" s="578"/>
      <c r="BW103" s="577"/>
    </row>
    <row r="104" spans="1:16383" ht="102" hidden="1" x14ac:dyDescent="0.2">
      <c r="A104" s="428">
        <f t="shared" si="5"/>
        <v>95</v>
      </c>
      <c r="B104" s="508" t="s">
        <v>2398</v>
      </c>
      <c r="C104" s="475" t="s">
        <v>2787</v>
      </c>
      <c r="D104" s="549" t="s">
        <v>2802</v>
      </c>
      <c r="E104" s="513" t="s">
        <v>2803</v>
      </c>
      <c r="F104" s="570"/>
      <c r="G104" s="571"/>
      <c r="H104" s="477" t="s">
        <v>364</v>
      </c>
      <c r="I104" s="477" t="s">
        <v>364</v>
      </c>
      <c r="J104" s="477" t="s">
        <v>364</v>
      </c>
      <c r="K104" s="477" t="s">
        <v>364</v>
      </c>
      <c r="L104" s="433"/>
      <c r="M104" s="434"/>
      <c r="N104" s="548">
        <v>10</v>
      </c>
      <c r="O104" s="562">
        <v>1</v>
      </c>
      <c r="P104" s="562">
        <v>1</v>
      </c>
      <c r="Q104" s="562">
        <v>1</v>
      </c>
      <c r="R104" s="572">
        <f t="shared" si="7"/>
        <v>30</v>
      </c>
      <c r="S104" s="573"/>
      <c r="T104" s="476" t="s">
        <v>2393</v>
      </c>
      <c r="U104" s="563" t="s">
        <v>2806</v>
      </c>
      <c r="V104" s="479"/>
      <c r="W104" s="479"/>
      <c r="X104" s="562">
        <v>3</v>
      </c>
      <c r="Y104" s="562">
        <v>1</v>
      </c>
      <c r="Z104" s="562">
        <v>1</v>
      </c>
      <c r="AA104" s="562">
        <v>1</v>
      </c>
      <c r="AB104" s="573">
        <f t="shared" si="8"/>
        <v>9</v>
      </c>
      <c r="AC104" s="470" t="s">
        <v>2395</v>
      </c>
      <c r="AD104" s="564" t="s">
        <v>364</v>
      </c>
      <c r="AE104" s="428"/>
      <c r="AF104" s="428"/>
      <c r="AG104" s="428"/>
      <c r="AH104" s="428" t="s">
        <v>364</v>
      </c>
      <c r="AI104" s="428" t="s">
        <v>364</v>
      </c>
      <c r="AJ104" s="428"/>
      <c r="AK104" s="428" t="s">
        <v>364</v>
      </c>
      <c r="AL104" s="428"/>
      <c r="AM104" s="428"/>
      <c r="AN104" s="428"/>
      <c r="AO104" s="428"/>
      <c r="AP104" s="563" t="s">
        <v>2807</v>
      </c>
      <c r="AQ104" s="573"/>
      <c r="AR104" s="476" t="s">
        <v>2393</v>
      </c>
      <c r="AS104" s="474" t="s">
        <v>2807</v>
      </c>
      <c r="AT104" s="481"/>
      <c r="AU104" s="481"/>
      <c r="AV104" s="562">
        <v>3</v>
      </c>
      <c r="AW104" s="562">
        <v>1</v>
      </c>
      <c r="AX104" s="562">
        <v>1</v>
      </c>
      <c r="AY104" s="562">
        <v>1</v>
      </c>
      <c r="AZ104" s="573">
        <f t="shared" si="9"/>
        <v>9</v>
      </c>
      <c r="BA104" s="440"/>
      <c r="BB104" s="564" t="s">
        <v>364</v>
      </c>
      <c r="BC104" s="428"/>
      <c r="BD104" s="428"/>
      <c r="BE104" s="428"/>
      <c r="BF104" s="428" t="s">
        <v>364</v>
      </c>
      <c r="BG104" s="428" t="s">
        <v>364</v>
      </c>
      <c r="BH104" s="428"/>
      <c r="BI104" s="428" t="s">
        <v>364</v>
      </c>
      <c r="BJ104" s="428"/>
      <c r="BK104" s="428"/>
      <c r="BL104" s="428"/>
      <c r="BM104" s="428"/>
      <c r="BN104" s="576"/>
      <c r="BO104" s="573"/>
      <c r="BP104" s="467" t="s">
        <v>2397</v>
      </c>
      <c r="BQ104" s="577"/>
      <c r="BR104" s="577"/>
      <c r="BS104" s="571"/>
      <c r="BT104" s="571"/>
      <c r="BU104" s="571"/>
      <c r="BV104" s="578"/>
      <c r="BW104" s="577"/>
    </row>
    <row r="105" spans="1:16383" ht="102" hidden="1" x14ac:dyDescent="0.2">
      <c r="A105" s="428">
        <f t="shared" si="5"/>
        <v>96</v>
      </c>
      <c r="B105" s="579" t="s">
        <v>2808</v>
      </c>
      <c r="C105" s="475" t="s">
        <v>2787</v>
      </c>
      <c r="D105" s="580" t="s">
        <v>2809</v>
      </c>
      <c r="E105" s="581" t="s">
        <v>2810</v>
      </c>
      <c r="F105" s="582"/>
      <c r="G105" s="582"/>
      <c r="H105" s="583" t="s">
        <v>364</v>
      </c>
      <c r="I105" s="583" t="s">
        <v>364</v>
      </c>
      <c r="J105" s="583" t="s">
        <v>364</v>
      </c>
      <c r="K105" s="583" t="s">
        <v>364</v>
      </c>
      <c r="L105" s="584"/>
      <c r="M105" s="434"/>
      <c r="N105" s="585">
        <v>10</v>
      </c>
      <c r="O105" s="585">
        <v>1</v>
      </c>
      <c r="P105" s="585">
        <v>1</v>
      </c>
      <c r="Q105" s="585">
        <v>3</v>
      </c>
      <c r="R105" s="572">
        <f t="shared" si="7"/>
        <v>50</v>
      </c>
      <c r="S105" s="573"/>
      <c r="T105" s="476" t="s">
        <v>2393</v>
      </c>
      <c r="U105" s="515" t="s">
        <v>2811</v>
      </c>
      <c r="V105" s="515" t="s">
        <v>970</v>
      </c>
      <c r="W105" s="515"/>
      <c r="X105" s="515">
        <v>3</v>
      </c>
      <c r="Y105" s="515">
        <v>1</v>
      </c>
      <c r="Z105" s="515">
        <v>1</v>
      </c>
      <c r="AA105" s="515">
        <v>2</v>
      </c>
      <c r="AB105" s="576">
        <f t="shared" si="8"/>
        <v>12</v>
      </c>
      <c r="AC105" s="470" t="s">
        <v>2395</v>
      </c>
      <c r="AD105" s="428" t="s">
        <v>364</v>
      </c>
      <c r="AE105" s="515"/>
      <c r="AF105" s="515"/>
      <c r="AG105" s="515"/>
      <c r="AH105" s="515" t="s">
        <v>364</v>
      </c>
      <c r="AI105" s="515" t="s">
        <v>364</v>
      </c>
      <c r="AJ105" s="515"/>
      <c r="AK105" s="515" t="s">
        <v>364</v>
      </c>
      <c r="AL105" s="515" t="s">
        <v>364</v>
      </c>
      <c r="AM105" s="515"/>
      <c r="AN105" s="515"/>
      <c r="AO105" s="515"/>
      <c r="AP105" s="515" t="s">
        <v>2811</v>
      </c>
      <c r="AQ105" s="586"/>
      <c r="AR105" s="476" t="s">
        <v>2393</v>
      </c>
      <c r="AS105" s="474" t="s">
        <v>2812</v>
      </c>
      <c r="AT105" s="545" t="s">
        <v>970</v>
      </c>
      <c r="AU105" s="545"/>
      <c r="AV105" s="545">
        <v>3</v>
      </c>
      <c r="AW105" s="545">
        <v>1</v>
      </c>
      <c r="AX105" s="481">
        <v>1</v>
      </c>
      <c r="AY105" s="481">
        <v>2</v>
      </c>
      <c r="AZ105" s="572">
        <f t="shared" si="9"/>
        <v>12</v>
      </c>
      <c r="BA105" s="587" t="s">
        <v>2792</v>
      </c>
      <c r="BB105" s="428" t="s">
        <v>364</v>
      </c>
      <c r="BC105" s="515"/>
      <c r="BD105" s="515"/>
      <c r="BE105" s="515"/>
      <c r="BF105" s="515" t="s">
        <v>364</v>
      </c>
      <c r="BG105" s="515" t="s">
        <v>364</v>
      </c>
      <c r="BH105" s="515"/>
      <c r="BI105" s="515" t="s">
        <v>364</v>
      </c>
      <c r="BJ105" s="515" t="s">
        <v>364</v>
      </c>
      <c r="BK105" s="515"/>
      <c r="BL105" s="515"/>
      <c r="BM105" s="515"/>
      <c r="BN105" s="470" t="s">
        <v>2793</v>
      </c>
      <c r="BO105" s="588"/>
      <c r="BP105" s="467" t="s">
        <v>2397</v>
      </c>
      <c r="BQ105" s="588"/>
      <c r="BR105" s="588"/>
      <c r="BS105" s="571"/>
      <c r="BT105" s="571"/>
      <c r="BU105" s="571"/>
      <c r="BV105" s="588"/>
      <c r="BW105" s="588"/>
    </row>
    <row r="106" spans="1:16383" ht="102" hidden="1" x14ac:dyDescent="0.2">
      <c r="A106" s="428">
        <f t="shared" si="5"/>
        <v>97</v>
      </c>
      <c r="B106" s="569" t="s">
        <v>2813</v>
      </c>
      <c r="C106" s="509" t="s">
        <v>2664</v>
      </c>
      <c r="D106" s="580" t="s">
        <v>2814</v>
      </c>
      <c r="E106" s="581" t="s">
        <v>2815</v>
      </c>
      <c r="F106" s="582"/>
      <c r="G106" s="582"/>
      <c r="H106" s="583" t="s">
        <v>364</v>
      </c>
      <c r="I106" s="583" t="s">
        <v>364</v>
      </c>
      <c r="J106" s="583" t="s">
        <v>364</v>
      </c>
      <c r="K106" s="583" t="s">
        <v>364</v>
      </c>
      <c r="L106" s="584"/>
      <c r="M106" s="434"/>
      <c r="N106" s="585">
        <v>1</v>
      </c>
      <c r="O106" s="585">
        <v>1</v>
      </c>
      <c r="P106" s="585">
        <v>1</v>
      </c>
      <c r="Q106" s="585">
        <v>1</v>
      </c>
      <c r="R106" s="572">
        <f t="shared" si="7"/>
        <v>3</v>
      </c>
      <c r="S106" s="573"/>
      <c r="T106" s="476" t="s">
        <v>2393</v>
      </c>
      <c r="U106" s="515" t="s">
        <v>2816</v>
      </c>
      <c r="V106" s="515"/>
      <c r="W106" s="515"/>
      <c r="X106" s="515">
        <v>1</v>
      </c>
      <c r="Y106" s="515">
        <v>1</v>
      </c>
      <c r="Z106" s="515">
        <v>1</v>
      </c>
      <c r="AA106" s="515">
        <v>1</v>
      </c>
      <c r="AB106" s="576">
        <f t="shared" si="8"/>
        <v>3</v>
      </c>
      <c r="AC106" s="470" t="s">
        <v>2395</v>
      </c>
      <c r="AD106" s="515" t="s">
        <v>364</v>
      </c>
      <c r="AE106" s="515"/>
      <c r="AF106" s="515"/>
      <c r="AG106" s="515"/>
      <c r="AH106" s="515" t="s">
        <v>364</v>
      </c>
      <c r="AI106" s="515" t="s">
        <v>364</v>
      </c>
      <c r="AJ106" s="515"/>
      <c r="AK106" s="515" t="s">
        <v>364</v>
      </c>
      <c r="AL106" s="515"/>
      <c r="AM106" s="515"/>
      <c r="AN106" s="515"/>
      <c r="AO106" s="515"/>
      <c r="AP106" s="515" t="s">
        <v>2816</v>
      </c>
      <c r="AQ106" s="586"/>
      <c r="AR106" s="476" t="s">
        <v>2393</v>
      </c>
      <c r="AS106" s="474" t="s">
        <v>2817</v>
      </c>
      <c r="AT106" s="589"/>
      <c r="AU106" s="589"/>
      <c r="AV106" s="545">
        <v>1</v>
      </c>
      <c r="AW106" s="545">
        <v>1</v>
      </c>
      <c r="AX106" s="481">
        <v>1</v>
      </c>
      <c r="AY106" s="481">
        <v>1</v>
      </c>
      <c r="AZ106" s="572">
        <f t="shared" si="9"/>
        <v>3</v>
      </c>
      <c r="BA106" s="589"/>
      <c r="BB106" s="515" t="s">
        <v>364</v>
      </c>
      <c r="BC106" s="515"/>
      <c r="BD106" s="515"/>
      <c r="BE106" s="515"/>
      <c r="BF106" s="515" t="s">
        <v>364</v>
      </c>
      <c r="BG106" s="515" t="s">
        <v>364</v>
      </c>
      <c r="BH106" s="515"/>
      <c r="BI106" s="515" t="s">
        <v>364</v>
      </c>
      <c r="BJ106" s="515"/>
      <c r="BK106" s="515"/>
      <c r="BL106" s="515"/>
      <c r="BM106" s="515"/>
      <c r="BN106" s="588"/>
      <c r="BO106" s="588"/>
      <c r="BP106" s="467" t="s">
        <v>2397</v>
      </c>
      <c r="BQ106" s="588"/>
      <c r="BR106" s="588"/>
      <c r="BS106" s="571"/>
      <c r="BT106" s="571"/>
      <c r="BU106" s="571"/>
      <c r="BV106" s="588"/>
      <c r="BW106" s="588"/>
    </row>
    <row r="107" spans="1:16383" ht="102" hidden="1" x14ac:dyDescent="0.2">
      <c r="A107" s="428">
        <f t="shared" si="5"/>
        <v>98</v>
      </c>
      <c r="B107" s="508" t="s">
        <v>2813</v>
      </c>
      <c r="C107" s="486" t="s">
        <v>2818</v>
      </c>
      <c r="D107" s="580" t="s">
        <v>2814</v>
      </c>
      <c r="E107" s="486" t="s">
        <v>2819</v>
      </c>
      <c r="F107" s="511"/>
      <c r="G107" s="477"/>
      <c r="H107" s="477"/>
      <c r="I107" s="477"/>
      <c r="J107" s="477" t="s">
        <v>364</v>
      </c>
      <c r="K107" s="477" t="s">
        <v>364</v>
      </c>
      <c r="L107" s="477"/>
      <c r="M107" s="478"/>
      <c r="N107" s="467">
        <v>4</v>
      </c>
      <c r="O107" s="467">
        <v>2</v>
      </c>
      <c r="P107" s="467">
        <v>1</v>
      </c>
      <c r="Q107" s="467">
        <v>2</v>
      </c>
      <c r="R107" s="428">
        <f t="shared" si="7"/>
        <v>20</v>
      </c>
      <c r="S107" s="428"/>
      <c r="T107" s="467" t="s">
        <v>2820</v>
      </c>
      <c r="U107" s="470" t="s">
        <v>2821</v>
      </c>
      <c r="V107" s="514"/>
      <c r="W107" s="514"/>
      <c r="X107" s="514">
        <v>2</v>
      </c>
      <c r="Y107" s="514">
        <v>2</v>
      </c>
      <c r="Z107" s="514">
        <v>1</v>
      </c>
      <c r="AA107" s="514">
        <v>2</v>
      </c>
      <c r="AB107" s="428">
        <f t="shared" si="8"/>
        <v>10</v>
      </c>
      <c r="AC107" s="510" t="s">
        <v>2287</v>
      </c>
      <c r="AD107" s="467" t="s">
        <v>364</v>
      </c>
      <c r="AE107" s="515"/>
      <c r="AF107" s="515"/>
      <c r="AG107" s="515"/>
      <c r="AH107" s="515"/>
      <c r="AI107" s="515"/>
      <c r="AJ107" s="515"/>
      <c r="AK107" s="515"/>
      <c r="AL107" s="515"/>
      <c r="AM107" s="515"/>
      <c r="AN107" s="515"/>
      <c r="AO107" s="515"/>
      <c r="AP107" s="470"/>
      <c r="AQ107" s="428"/>
      <c r="AR107" s="467" t="s">
        <v>2692</v>
      </c>
      <c r="AS107" s="470" t="s">
        <v>2822</v>
      </c>
      <c r="AT107" s="514"/>
      <c r="AU107" s="514"/>
      <c r="AV107" s="514">
        <v>1</v>
      </c>
      <c r="AW107" s="514">
        <v>1</v>
      </c>
      <c r="AX107" s="514">
        <v>1</v>
      </c>
      <c r="AY107" s="514">
        <v>1</v>
      </c>
      <c r="AZ107" s="428">
        <f t="shared" si="9"/>
        <v>3</v>
      </c>
      <c r="BA107" s="510" t="s">
        <v>2823</v>
      </c>
      <c r="BB107" s="467"/>
      <c r="BC107" s="515"/>
      <c r="BD107" s="515"/>
      <c r="BE107" s="515"/>
      <c r="BF107" s="515" t="s">
        <v>364</v>
      </c>
      <c r="BG107" s="515"/>
      <c r="BH107" s="515"/>
      <c r="BI107" s="515" t="s">
        <v>364</v>
      </c>
      <c r="BJ107" s="515"/>
      <c r="BK107" s="515"/>
      <c r="BL107" s="515"/>
      <c r="BM107" s="515"/>
      <c r="BN107" s="470" t="s">
        <v>2824</v>
      </c>
      <c r="BO107" s="428"/>
      <c r="BP107" s="467" t="s">
        <v>2825</v>
      </c>
      <c r="BQ107" s="484"/>
      <c r="BR107" s="484"/>
      <c r="BS107" s="477"/>
      <c r="BT107" s="477"/>
      <c r="BU107" s="477"/>
      <c r="BV107" s="484"/>
      <c r="BW107" s="484"/>
    </row>
    <row r="108" spans="1:16383" ht="112.2" hidden="1" x14ac:dyDescent="0.2">
      <c r="A108" s="428">
        <f t="shared" ref="A108:A171" si="10">A107+1</f>
        <v>99</v>
      </c>
      <c r="B108" s="569" t="s">
        <v>2403</v>
      </c>
      <c r="C108" s="475" t="s">
        <v>2826</v>
      </c>
      <c r="D108" s="549" t="s">
        <v>2827</v>
      </c>
      <c r="E108" s="513" t="s">
        <v>2828</v>
      </c>
      <c r="F108" s="590"/>
      <c r="G108" s="571"/>
      <c r="H108" s="477" t="s">
        <v>364</v>
      </c>
      <c r="I108" s="477" t="s">
        <v>364</v>
      </c>
      <c r="J108" s="477" t="s">
        <v>364</v>
      </c>
      <c r="K108" s="477" t="s">
        <v>364</v>
      </c>
      <c r="L108" s="433"/>
      <c r="M108" s="434"/>
      <c r="N108" s="562">
        <v>6</v>
      </c>
      <c r="O108" s="562">
        <v>1</v>
      </c>
      <c r="P108" s="562">
        <v>1</v>
      </c>
      <c r="Q108" s="562">
        <v>2</v>
      </c>
      <c r="R108" s="572">
        <f t="shared" si="7"/>
        <v>24</v>
      </c>
      <c r="S108" s="573"/>
      <c r="T108" s="476" t="s">
        <v>2393</v>
      </c>
      <c r="U108" s="563" t="s">
        <v>2829</v>
      </c>
      <c r="V108" s="564"/>
      <c r="W108" s="564"/>
      <c r="X108" s="562">
        <v>3</v>
      </c>
      <c r="Y108" s="562">
        <v>1</v>
      </c>
      <c r="Z108" s="562">
        <v>1</v>
      </c>
      <c r="AA108" s="562">
        <v>2</v>
      </c>
      <c r="AB108" s="573">
        <f t="shared" si="8"/>
        <v>12</v>
      </c>
      <c r="AC108" s="470" t="s">
        <v>2395</v>
      </c>
      <c r="AD108" s="467" t="s">
        <v>364</v>
      </c>
      <c r="AE108" s="428"/>
      <c r="AF108" s="428"/>
      <c r="AG108" s="428"/>
      <c r="AH108" s="428" t="s">
        <v>364</v>
      </c>
      <c r="AI108" s="428" t="s">
        <v>364</v>
      </c>
      <c r="AJ108" s="428"/>
      <c r="AK108" s="428" t="s">
        <v>364</v>
      </c>
      <c r="AL108" s="428" t="s">
        <v>364</v>
      </c>
      <c r="AM108" s="428" t="s">
        <v>364</v>
      </c>
      <c r="AN108" s="428" t="s">
        <v>364</v>
      </c>
      <c r="AO108" s="428" t="s">
        <v>364</v>
      </c>
      <c r="AP108" s="563" t="s">
        <v>2830</v>
      </c>
      <c r="AQ108" s="573"/>
      <c r="AR108" s="476" t="s">
        <v>2393</v>
      </c>
      <c r="AS108" s="591" t="s">
        <v>2831</v>
      </c>
      <c r="AT108" s="442"/>
      <c r="AU108" s="481"/>
      <c r="AV108" s="562">
        <v>3</v>
      </c>
      <c r="AW108" s="562">
        <v>1</v>
      </c>
      <c r="AX108" s="562">
        <v>1</v>
      </c>
      <c r="AY108" s="562">
        <v>2</v>
      </c>
      <c r="AZ108" s="573">
        <f t="shared" si="9"/>
        <v>12</v>
      </c>
      <c r="BA108" s="440"/>
      <c r="BB108" s="467" t="s">
        <v>364</v>
      </c>
      <c r="BC108" s="428"/>
      <c r="BD108" s="428"/>
      <c r="BE108" s="428"/>
      <c r="BF108" s="428" t="s">
        <v>364</v>
      </c>
      <c r="BG108" s="428" t="s">
        <v>364</v>
      </c>
      <c r="BH108" s="428"/>
      <c r="BI108" s="428" t="s">
        <v>364</v>
      </c>
      <c r="BJ108" s="428" t="s">
        <v>364</v>
      </c>
      <c r="BK108" s="428" t="s">
        <v>364</v>
      </c>
      <c r="BL108" s="428" t="s">
        <v>364</v>
      </c>
      <c r="BM108" s="428" t="s">
        <v>364</v>
      </c>
      <c r="BN108" s="576"/>
      <c r="BO108" s="573"/>
      <c r="BP108" s="467" t="s">
        <v>2397</v>
      </c>
      <c r="BQ108" s="577"/>
      <c r="BR108" s="577"/>
      <c r="BS108" s="571"/>
      <c r="BT108" s="571"/>
      <c r="BU108" s="571"/>
      <c r="BV108" s="578"/>
      <c r="BW108" s="577"/>
    </row>
    <row r="109" spans="1:16383" ht="163.19999999999999" hidden="1" x14ac:dyDescent="0.2">
      <c r="A109" s="428">
        <f t="shared" si="10"/>
        <v>100</v>
      </c>
      <c r="B109" s="592" t="s">
        <v>2403</v>
      </c>
      <c r="C109" s="475" t="s">
        <v>2787</v>
      </c>
      <c r="D109" s="549" t="s">
        <v>2832</v>
      </c>
      <c r="E109" s="513" t="s">
        <v>2828</v>
      </c>
      <c r="F109" s="582"/>
      <c r="G109" s="582"/>
      <c r="H109" s="583" t="s">
        <v>364</v>
      </c>
      <c r="I109" s="583" t="s">
        <v>364</v>
      </c>
      <c r="J109" s="583" t="s">
        <v>364</v>
      </c>
      <c r="K109" s="583" t="s">
        <v>364</v>
      </c>
      <c r="L109" s="584"/>
      <c r="M109" s="434"/>
      <c r="N109" s="585">
        <v>8</v>
      </c>
      <c r="O109" s="585">
        <v>1</v>
      </c>
      <c r="P109" s="585">
        <v>1</v>
      </c>
      <c r="Q109" s="585">
        <v>2</v>
      </c>
      <c r="R109" s="572">
        <f t="shared" si="7"/>
        <v>32</v>
      </c>
      <c r="S109" s="573"/>
      <c r="T109" s="476" t="s">
        <v>2393</v>
      </c>
      <c r="U109" s="563" t="s">
        <v>2829</v>
      </c>
      <c r="V109" s="515"/>
      <c r="W109" s="515"/>
      <c r="X109" s="467">
        <v>3</v>
      </c>
      <c r="Y109" s="467">
        <v>1</v>
      </c>
      <c r="Z109" s="467">
        <v>1</v>
      </c>
      <c r="AA109" s="467">
        <v>2</v>
      </c>
      <c r="AB109" s="576">
        <f t="shared" si="8"/>
        <v>12</v>
      </c>
      <c r="AC109" s="470" t="s">
        <v>2395</v>
      </c>
      <c r="AD109" s="515" t="s">
        <v>364</v>
      </c>
      <c r="AE109" s="515"/>
      <c r="AF109" s="515"/>
      <c r="AG109" s="515"/>
      <c r="AH109" s="515" t="s">
        <v>364</v>
      </c>
      <c r="AI109" s="515" t="s">
        <v>364</v>
      </c>
      <c r="AJ109" s="515"/>
      <c r="AK109" s="515" t="s">
        <v>364</v>
      </c>
      <c r="AL109" s="515" t="s">
        <v>364</v>
      </c>
      <c r="AM109" s="515" t="s">
        <v>364</v>
      </c>
      <c r="AN109" s="515" t="s">
        <v>364</v>
      </c>
      <c r="AO109" s="515" t="s">
        <v>364</v>
      </c>
      <c r="AP109" s="563" t="s">
        <v>2833</v>
      </c>
      <c r="AQ109" s="586"/>
      <c r="AR109" s="476" t="s">
        <v>2393</v>
      </c>
      <c r="AS109" s="591" t="s">
        <v>2834</v>
      </c>
      <c r="AT109" s="593"/>
      <c r="AU109" s="594"/>
      <c r="AV109" s="595">
        <v>3</v>
      </c>
      <c r="AW109" s="595">
        <v>1</v>
      </c>
      <c r="AX109" s="595">
        <v>1</v>
      </c>
      <c r="AY109" s="595">
        <v>2</v>
      </c>
      <c r="AZ109" s="573">
        <f t="shared" si="9"/>
        <v>12</v>
      </c>
      <c r="BA109" s="431"/>
      <c r="BB109" s="515" t="s">
        <v>364</v>
      </c>
      <c r="BC109" s="515"/>
      <c r="BD109" s="515"/>
      <c r="BE109" s="515"/>
      <c r="BF109" s="515" t="s">
        <v>364</v>
      </c>
      <c r="BG109" s="515" t="s">
        <v>364</v>
      </c>
      <c r="BH109" s="515"/>
      <c r="BI109" s="515" t="s">
        <v>364</v>
      </c>
      <c r="BJ109" s="515" t="s">
        <v>364</v>
      </c>
      <c r="BK109" s="515" t="s">
        <v>364</v>
      </c>
      <c r="BL109" s="515" t="s">
        <v>364</v>
      </c>
      <c r="BM109" s="515" t="s">
        <v>364</v>
      </c>
      <c r="BN109" s="588"/>
      <c r="BO109" s="588"/>
      <c r="BP109" s="467" t="s">
        <v>2397</v>
      </c>
      <c r="BQ109" s="588"/>
      <c r="BR109" s="588"/>
      <c r="BS109" s="571"/>
      <c r="BT109" s="571"/>
      <c r="BU109" s="571"/>
      <c r="BV109" s="588"/>
      <c r="BW109" s="588"/>
    </row>
    <row r="110" spans="1:16383" ht="46.5" hidden="1" customHeight="1" x14ac:dyDescent="0.2">
      <c r="A110" s="428">
        <f t="shared" si="10"/>
        <v>101</v>
      </c>
      <c r="B110" s="508" t="s">
        <v>2403</v>
      </c>
      <c r="C110" s="486" t="s">
        <v>2818</v>
      </c>
      <c r="D110" s="549" t="s">
        <v>2832</v>
      </c>
      <c r="E110" s="486" t="s">
        <v>2835</v>
      </c>
      <c r="F110" s="511"/>
      <c r="G110" s="477"/>
      <c r="H110" s="477"/>
      <c r="I110" s="477" t="s">
        <v>364</v>
      </c>
      <c r="J110" s="477" t="s">
        <v>364</v>
      </c>
      <c r="K110" s="477" t="s">
        <v>364</v>
      </c>
      <c r="L110" s="477" t="s">
        <v>364</v>
      </c>
      <c r="M110" s="478"/>
      <c r="N110" s="467">
        <v>9</v>
      </c>
      <c r="O110" s="467">
        <v>2</v>
      </c>
      <c r="P110" s="467">
        <v>3</v>
      </c>
      <c r="Q110" s="467">
        <v>1</v>
      </c>
      <c r="R110" s="428">
        <f t="shared" si="7"/>
        <v>54</v>
      </c>
      <c r="S110" s="428"/>
      <c r="T110" s="467" t="s">
        <v>2820</v>
      </c>
      <c r="U110" s="470" t="s">
        <v>2836</v>
      </c>
      <c r="V110" s="514"/>
      <c r="W110" s="514"/>
      <c r="X110" s="514">
        <v>2</v>
      </c>
      <c r="Y110" s="514">
        <v>2</v>
      </c>
      <c r="Z110" s="514">
        <v>1</v>
      </c>
      <c r="AA110" s="514">
        <v>2</v>
      </c>
      <c r="AB110" s="428">
        <f t="shared" si="8"/>
        <v>10</v>
      </c>
      <c r="AC110" s="510" t="s">
        <v>2287</v>
      </c>
      <c r="AD110" s="467"/>
      <c r="AE110" s="515"/>
      <c r="AF110" s="515"/>
      <c r="AG110" s="515"/>
      <c r="AH110" s="515" t="s">
        <v>364</v>
      </c>
      <c r="AI110" s="515"/>
      <c r="AJ110" s="515"/>
      <c r="AK110" s="515"/>
      <c r="AL110" s="515"/>
      <c r="AM110" s="515" t="s">
        <v>364</v>
      </c>
      <c r="AN110" s="515"/>
      <c r="AO110" s="515"/>
      <c r="AP110" s="470"/>
      <c r="AQ110" s="428"/>
      <c r="AR110" s="467" t="s">
        <v>2820</v>
      </c>
      <c r="AS110" s="470" t="s">
        <v>2837</v>
      </c>
      <c r="AT110" s="514"/>
      <c r="AU110" s="514"/>
      <c r="AV110" s="514">
        <v>1</v>
      </c>
      <c r="AW110" s="514">
        <v>1</v>
      </c>
      <c r="AX110" s="514">
        <v>1</v>
      </c>
      <c r="AY110" s="514">
        <v>1</v>
      </c>
      <c r="AZ110" s="428">
        <f t="shared" si="9"/>
        <v>3</v>
      </c>
      <c r="BA110" s="510" t="s">
        <v>2838</v>
      </c>
      <c r="BB110" s="467" t="s">
        <v>364</v>
      </c>
      <c r="BC110" s="515"/>
      <c r="BD110" s="515"/>
      <c r="BE110" s="515"/>
      <c r="BF110" s="515"/>
      <c r="BG110" s="515"/>
      <c r="BH110" s="515"/>
      <c r="BI110" s="515"/>
      <c r="BJ110" s="515"/>
      <c r="BK110" s="515"/>
      <c r="BL110" s="515"/>
      <c r="BM110" s="515"/>
      <c r="BN110" s="470"/>
      <c r="BO110" s="428"/>
      <c r="BP110" s="467" t="s">
        <v>2820</v>
      </c>
      <c r="BQ110" s="484"/>
      <c r="BR110" s="484"/>
      <c r="BS110" s="477"/>
      <c r="BT110" s="477"/>
      <c r="BU110" s="477"/>
      <c r="BV110" s="484"/>
      <c r="BW110" s="484"/>
    </row>
    <row r="111" spans="1:16383" ht="20.399999999999999" hidden="1" x14ac:dyDescent="0.2">
      <c r="A111" s="428">
        <f t="shared" si="10"/>
        <v>102</v>
      </c>
      <c r="B111" s="579" t="s">
        <v>2839</v>
      </c>
      <c r="C111" s="475" t="s">
        <v>2840</v>
      </c>
      <c r="D111" s="596" t="s">
        <v>2841</v>
      </c>
      <c r="E111" s="488" t="s">
        <v>2842</v>
      </c>
      <c r="F111" s="584"/>
      <c r="G111" s="584"/>
      <c r="H111" s="583"/>
      <c r="I111" s="583" t="s">
        <v>364</v>
      </c>
      <c r="J111" s="583"/>
      <c r="K111" s="583"/>
      <c r="L111" s="584"/>
      <c r="M111" s="434"/>
      <c r="N111" s="585">
        <v>8</v>
      </c>
      <c r="O111" s="489"/>
      <c r="P111" s="585">
        <v>3</v>
      </c>
      <c r="Q111" s="585">
        <v>3</v>
      </c>
      <c r="R111" s="428">
        <f t="shared" si="7"/>
        <v>48</v>
      </c>
      <c r="S111" s="437"/>
      <c r="T111" s="467" t="s">
        <v>2367</v>
      </c>
      <c r="U111" s="490" t="s">
        <v>2843</v>
      </c>
      <c r="V111" s="515"/>
      <c r="W111" s="515"/>
      <c r="X111" s="467">
        <v>8</v>
      </c>
      <c r="Y111" s="489"/>
      <c r="Z111" s="467">
        <v>1</v>
      </c>
      <c r="AA111" s="467">
        <v>2</v>
      </c>
      <c r="AB111" s="438">
        <f t="shared" si="8"/>
        <v>24</v>
      </c>
      <c r="AC111" s="470"/>
      <c r="AD111" s="515"/>
      <c r="AE111" s="515"/>
      <c r="AF111" s="515"/>
      <c r="AG111" s="515"/>
      <c r="AH111" s="515"/>
      <c r="AI111" s="515"/>
      <c r="AJ111" s="515"/>
      <c r="AK111" s="515"/>
      <c r="AL111" s="515"/>
      <c r="AM111" s="515"/>
      <c r="AN111" s="515"/>
      <c r="AO111" s="515"/>
      <c r="AP111" s="563"/>
      <c r="AQ111" s="443"/>
      <c r="AR111" s="476"/>
      <c r="AS111" s="597"/>
      <c r="AT111" s="589"/>
      <c r="AU111" s="589"/>
      <c r="AV111" s="438"/>
      <c r="AW111" s="438"/>
      <c r="AX111" s="438"/>
      <c r="AY111" s="438"/>
      <c r="AZ111" s="437">
        <f t="shared" si="9"/>
        <v>0</v>
      </c>
      <c r="BA111" s="431"/>
      <c r="BB111" s="589"/>
      <c r="BC111" s="589"/>
      <c r="BD111" s="589"/>
      <c r="BE111" s="589"/>
      <c r="BF111" s="589"/>
      <c r="BG111" s="589"/>
      <c r="BH111" s="589"/>
      <c r="BI111" s="589"/>
      <c r="BJ111" s="589"/>
      <c r="BK111" s="589"/>
      <c r="BL111" s="589"/>
      <c r="BM111" s="589"/>
      <c r="BN111" s="598"/>
      <c r="BO111" s="598"/>
      <c r="BP111" s="442"/>
      <c r="BQ111" s="598"/>
      <c r="BR111" s="598"/>
      <c r="BS111" s="433"/>
      <c r="BT111" s="433"/>
      <c r="BU111" s="433"/>
      <c r="BV111" s="598"/>
      <c r="BW111" s="598"/>
    </row>
    <row r="112" spans="1:16383" ht="75.75" hidden="1" customHeight="1" x14ac:dyDescent="0.2">
      <c r="A112" s="428">
        <f t="shared" si="10"/>
        <v>103</v>
      </c>
      <c r="B112" s="508" t="s">
        <v>2839</v>
      </c>
      <c r="C112" s="486" t="s">
        <v>2696</v>
      </c>
      <c r="D112" s="513" t="s">
        <v>2844</v>
      </c>
      <c r="E112" s="486" t="s">
        <v>2845</v>
      </c>
      <c r="F112" s="511" t="s">
        <v>364</v>
      </c>
      <c r="G112" s="477"/>
      <c r="H112" s="477" t="s">
        <v>364</v>
      </c>
      <c r="I112" s="477" t="s">
        <v>364</v>
      </c>
      <c r="J112" s="477" t="s">
        <v>364</v>
      </c>
      <c r="K112" s="477" t="s">
        <v>364</v>
      </c>
      <c r="L112" s="477" t="s">
        <v>364</v>
      </c>
      <c r="M112" s="478"/>
      <c r="N112" s="467">
        <v>8</v>
      </c>
      <c r="O112" s="467">
        <v>1</v>
      </c>
      <c r="P112" s="467">
        <v>3</v>
      </c>
      <c r="Q112" s="467">
        <v>2</v>
      </c>
      <c r="R112" s="428">
        <f t="shared" si="7"/>
        <v>48</v>
      </c>
      <c r="S112" s="428"/>
      <c r="T112" s="467" t="s">
        <v>2507</v>
      </c>
      <c r="U112" s="470" t="s">
        <v>2846</v>
      </c>
      <c r="V112" s="514"/>
      <c r="W112" s="514"/>
      <c r="X112" s="514">
        <v>4</v>
      </c>
      <c r="Y112" s="514">
        <v>1</v>
      </c>
      <c r="Z112" s="514">
        <v>3</v>
      </c>
      <c r="AA112" s="514">
        <v>3</v>
      </c>
      <c r="AB112" s="428">
        <f t="shared" si="8"/>
        <v>28</v>
      </c>
      <c r="AC112" s="530" t="s">
        <v>2847</v>
      </c>
      <c r="AD112" s="467"/>
      <c r="AE112" s="515"/>
      <c r="AF112" s="515"/>
      <c r="AG112" s="515"/>
      <c r="AH112" s="515"/>
      <c r="AI112" s="515"/>
      <c r="AJ112" s="515"/>
      <c r="AK112" s="515"/>
      <c r="AL112" s="515"/>
      <c r="AM112" s="515"/>
      <c r="AN112" s="515"/>
      <c r="AO112" s="515"/>
      <c r="AP112" s="470"/>
      <c r="AQ112" s="428"/>
      <c r="AR112" s="467"/>
      <c r="AS112" s="470"/>
      <c r="AT112" s="514"/>
      <c r="AU112" s="514"/>
      <c r="AV112" s="514"/>
      <c r="AW112" s="514"/>
      <c r="AX112" s="514"/>
      <c r="AY112" s="514"/>
      <c r="AZ112" s="428">
        <f t="shared" si="9"/>
        <v>0</v>
      </c>
      <c r="BA112" s="510"/>
      <c r="BB112" s="467"/>
      <c r="BC112" s="515"/>
      <c r="BD112" s="515"/>
      <c r="BE112" s="515"/>
      <c r="BF112" s="515"/>
      <c r="BG112" s="515"/>
      <c r="BH112" s="515"/>
      <c r="BI112" s="515"/>
      <c r="BJ112" s="515"/>
      <c r="BK112" s="515"/>
      <c r="BL112" s="515"/>
      <c r="BM112" s="515"/>
      <c r="BN112" s="470"/>
      <c r="BO112" s="428"/>
      <c r="BP112" s="467"/>
      <c r="BQ112" s="484"/>
      <c r="BR112" s="484"/>
      <c r="BS112" s="477"/>
      <c r="BT112" s="477"/>
      <c r="BU112" s="477"/>
      <c r="BV112" s="484"/>
      <c r="BW112" s="484"/>
    </row>
    <row r="113" spans="1:75" ht="55.5" hidden="1" customHeight="1" x14ac:dyDescent="0.2">
      <c r="A113" s="428">
        <f>A112+1</f>
        <v>104</v>
      </c>
      <c r="B113" s="508" t="s">
        <v>2839</v>
      </c>
      <c r="C113" s="486" t="s">
        <v>2848</v>
      </c>
      <c r="D113" s="513" t="s">
        <v>2849</v>
      </c>
      <c r="E113" s="486" t="s">
        <v>2850</v>
      </c>
      <c r="F113" s="511"/>
      <c r="G113" s="477"/>
      <c r="H113" s="477" t="s">
        <v>364</v>
      </c>
      <c r="I113" s="477" t="s">
        <v>364</v>
      </c>
      <c r="J113" s="477" t="s">
        <v>364</v>
      </c>
      <c r="K113" s="477" t="s">
        <v>364</v>
      </c>
      <c r="L113" s="477" t="s">
        <v>364</v>
      </c>
      <c r="M113" s="478"/>
      <c r="N113" s="467">
        <v>5</v>
      </c>
      <c r="O113" s="467">
        <v>1</v>
      </c>
      <c r="P113" s="467">
        <v>3</v>
      </c>
      <c r="Q113" s="467">
        <v>2</v>
      </c>
      <c r="R113" s="428">
        <f t="shared" si="7"/>
        <v>30</v>
      </c>
      <c r="S113" s="428"/>
      <c r="T113" s="467" t="s">
        <v>2507</v>
      </c>
      <c r="U113" s="470" t="s">
        <v>2851</v>
      </c>
      <c r="V113" s="514"/>
      <c r="W113" s="514"/>
      <c r="X113" s="514">
        <v>1</v>
      </c>
      <c r="Y113" s="514">
        <v>1</v>
      </c>
      <c r="Z113" s="514">
        <v>1</v>
      </c>
      <c r="AA113" s="514">
        <v>3</v>
      </c>
      <c r="AB113" s="428">
        <f t="shared" si="8"/>
        <v>5</v>
      </c>
      <c r="AC113" s="530" t="s">
        <v>2852</v>
      </c>
      <c r="AD113" s="467"/>
      <c r="AE113" s="515"/>
      <c r="AF113" s="515"/>
      <c r="AG113" s="515"/>
      <c r="AH113" s="515"/>
      <c r="AI113" s="515"/>
      <c r="AJ113" s="515"/>
      <c r="AK113" s="515"/>
      <c r="AL113" s="515"/>
      <c r="AM113" s="515"/>
      <c r="AN113" s="515"/>
      <c r="AO113" s="515"/>
      <c r="AP113" s="470"/>
      <c r="AQ113" s="428"/>
      <c r="AR113" s="467"/>
      <c r="AS113" s="470"/>
      <c r="AT113" s="514"/>
      <c r="AU113" s="514"/>
      <c r="AV113" s="514"/>
      <c r="AW113" s="514"/>
      <c r="AX113" s="514"/>
      <c r="AY113" s="514"/>
      <c r="AZ113" s="428">
        <f t="shared" si="9"/>
        <v>0</v>
      </c>
      <c r="BA113" s="510"/>
      <c r="BB113" s="467"/>
      <c r="BC113" s="515"/>
      <c r="BD113" s="515"/>
      <c r="BE113" s="515"/>
      <c r="BF113" s="515"/>
      <c r="BG113" s="515"/>
      <c r="BH113" s="515"/>
      <c r="BI113" s="515"/>
      <c r="BJ113" s="515"/>
      <c r="BK113" s="515"/>
      <c r="BL113" s="515"/>
      <c r="BM113" s="515"/>
      <c r="BN113" s="470"/>
      <c r="BO113" s="428"/>
      <c r="BP113" s="467"/>
      <c r="BQ113" s="484"/>
      <c r="BR113" s="484"/>
      <c r="BS113" s="477"/>
      <c r="BT113" s="477"/>
      <c r="BU113" s="477"/>
      <c r="BV113" s="484"/>
      <c r="BW113" s="484"/>
    </row>
    <row r="114" spans="1:75" ht="120" hidden="1" customHeight="1" x14ac:dyDescent="0.2">
      <c r="A114" s="428">
        <f t="shared" si="10"/>
        <v>105</v>
      </c>
      <c r="B114" s="508" t="s">
        <v>2853</v>
      </c>
      <c r="C114" s="509" t="s">
        <v>2452</v>
      </c>
      <c r="D114" s="509" t="s">
        <v>2854</v>
      </c>
      <c r="E114" s="486" t="s">
        <v>2855</v>
      </c>
      <c r="F114" s="476"/>
      <c r="G114" s="477"/>
      <c r="H114" s="477" t="s">
        <v>364</v>
      </c>
      <c r="I114" s="477" t="s">
        <v>364</v>
      </c>
      <c r="J114" s="477" t="s">
        <v>364</v>
      </c>
      <c r="K114" s="477" t="s">
        <v>364</v>
      </c>
      <c r="L114" s="477"/>
      <c r="M114" s="478"/>
      <c r="N114" s="467">
        <v>6</v>
      </c>
      <c r="O114" s="467">
        <v>2</v>
      </c>
      <c r="P114" s="467">
        <v>3</v>
      </c>
      <c r="Q114" s="467">
        <v>2</v>
      </c>
      <c r="R114" s="428">
        <f t="shared" si="7"/>
        <v>42</v>
      </c>
      <c r="S114" s="428"/>
      <c r="T114" s="464" t="s">
        <v>2446</v>
      </c>
      <c r="U114" s="547" t="s">
        <v>2856</v>
      </c>
      <c r="V114" s="467"/>
      <c r="W114" s="467"/>
      <c r="X114" s="467">
        <v>2</v>
      </c>
      <c r="Y114" s="467">
        <v>1</v>
      </c>
      <c r="Z114" s="467">
        <v>1</v>
      </c>
      <c r="AA114" s="467">
        <v>1</v>
      </c>
      <c r="AB114" s="428">
        <f t="shared" si="8"/>
        <v>6</v>
      </c>
      <c r="AC114" s="470" t="s">
        <v>2857</v>
      </c>
      <c r="AD114" s="481"/>
      <c r="AE114" s="428"/>
      <c r="AF114" s="428"/>
      <c r="AG114" s="428"/>
      <c r="AH114" s="428" t="s">
        <v>2478</v>
      </c>
      <c r="AI114" s="428" t="s">
        <v>2858</v>
      </c>
      <c r="AJ114" s="428"/>
      <c r="AK114" s="428"/>
      <c r="AL114" s="428"/>
      <c r="AM114" s="428" t="s">
        <v>1352</v>
      </c>
      <c r="AN114" s="428"/>
      <c r="AO114" s="428"/>
      <c r="AP114" s="467"/>
      <c r="AQ114" s="428"/>
      <c r="AR114" s="467" t="s">
        <v>2448</v>
      </c>
      <c r="AS114" s="547"/>
      <c r="AT114" s="481"/>
      <c r="AU114" s="481"/>
      <c r="AV114" s="467"/>
      <c r="AW114" s="467"/>
      <c r="AX114" s="467"/>
      <c r="AY114" s="467"/>
      <c r="AZ114" s="428">
        <f t="shared" si="9"/>
        <v>0</v>
      </c>
      <c r="BA114" s="470"/>
      <c r="BB114" s="481"/>
      <c r="BC114" s="428"/>
      <c r="BD114" s="428"/>
      <c r="BE114" s="428"/>
      <c r="BF114" s="428"/>
      <c r="BG114" s="428"/>
      <c r="BH114" s="428"/>
      <c r="BI114" s="428"/>
      <c r="BJ114" s="428"/>
      <c r="BK114" s="428"/>
      <c r="BL114" s="428"/>
      <c r="BM114" s="428"/>
      <c r="BN114" s="467"/>
      <c r="BO114" s="428"/>
      <c r="BP114" s="467"/>
      <c r="BQ114" s="484"/>
      <c r="BR114" s="484"/>
      <c r="BS114" s="477"/>
      <c r="BT114" s="477"/>
      <c r="BU114" s="477"/>
      <c r="BV114" s="485"/>
      <c r="BW114" s="484"/>
    </row>
    <row r="115" spans="1:75" ht="36" hidden="1" customHeight="1" x14ac:dyDescent="0.2">
      <c r="A115" s="428">
        <f t="shared" si="10"/>
        <v>106</v>
      </c>
      <c r="B115" s="508" t="s">
        <v>2853</v>
      </c>
      <c r="C115" s="475" t="s">
        <v>2859</v>
      </c>
      <c r="D115" s="549" t="s">
        <v>2860</v>
      </c>
      <c r="E115" s="599" t="s">
        <v>2861</v>
      </c>
      <c r="F115" s="476"/>
      <c r="G115" s="477"/>
      <c r="H115" s="477"/>
      <c r="I115" s="477" t="s">
        <v>364</v>
      </c>
      <c r="J115" s="477" t="s">
        <v>364</v>
      </c>
      <c r="K115" s="477"/>
      <c r="L115" s="477"/>
      <c r="M115" s="478"/>
      <c r="N115" s="467">
        <v>6</v>
      </c>
      <c r="O115" s="467">
        <v>2</v>
      </c>
      <c r="P115" s="467">
        <v>5</v>
      </c>
      <c r="Q115" s="467">
        <v>2</v>
      </c>
      <c r="R115" s="428">
        <f t="shared" si="7"/>
        <v>54</v>
      </c>
      <c r="S115" s="428"/>
      <c r="T115" s="464" t="s">
        <v>2446</v>
      </c>
      <c r="U115" s="549" t="s">
        <v>2862</v>
      </c>
      <c r="V115" s="514"/>
      <c r="W115" s="514"/>
      <c r="X115" s="467">
        <v>1</v>
      </c>
      <c r="Y115" s="467">
        <v>2</v>
      </c>
      <c r="Z115" s="467">
        <v>5</v>
      </c>
      <c r="AA115" s="467">
        <v>2</v>
      </c>
      <c r="AB115" s="467">
        <f t="shared" si="8"/>
        <v>9</v>
      </c>
      <c r="AC115" s="600" t="s">
        <v>2863</v>
      </c>
      <c r="AD115" s="481"/>
      <c r="AE115" s="428"/>
      <c r="AF115" s="428"/>
      <c r="AG115" s="428"/>
      <c r="AH115" s="428" t="s">
        <v>2478</v>
      </c>
      <c r="AI115" s="428"/>
      <c r="AJ115" s="428"/>
      <c r="AK115" s="428"/>
      <c r="AL115" s="428"/>
      <c r="AM115" s="428" t="s">
        <v>1352</v>
      </c>
      <c r="AN115" s="428"/>
      <c r="AO115" s="428"/>
      <c r="AP115" s="470"/>
      <c r="AQ115" s="428"/>
      <c r="AR115" s="467" t="s">
        <v>2448</v>
      </c>
      <c r="AS115" s="549"/>
      <c r="AT115" s="481"/>
      <c r="AU115" s="481"/>
      <c r="AV115" s="467"/>
      <c r="AW115" s="467"/>
      <c r="AX115" s="467"/>
      <c r="AY115" s="467"/>
      <c r="AZ115" s="428">
        <f t="shared" si="9"/>
        <v>0</v>
      </c>
      <c r="BA115" s="600"/>
      <c r="BB115" s="481"/>
      <c r="BC115" s="428"/>
      <c r="BD115" s="428"/>
      <c r="BE115" s="428"/>
      <c r="BF115" s="428"/>
      <c r="BG115" s="428"/>
      <c r="BH115" s="428"/>
      <c r="BI115" s="428"/>
      <c r="BJ115" s="428"/>
      <c r="BK115" s="428"/>
      <c r="BL115" s="428"/>
      <c r="BM115" s="428"/>
      <c r="BN115" s="470"/>
      <c r="BO115" s="428"/>
      <c r="BP115" s="467"/>
      <c r="BQ115" s="484"/>
      <c r="BR115" s="484"/>
      <c r="BS115" s="477"/>
      <c r="BT115" s="477"/>
      <c r="BU115" s="477"/>
      <c r="BV115" s="485"/>
      <c r="BW115" s="484"/>
    </row>
    <row r="116" spans="1:75" ht="36" hidden="1" customHeight="1" x14ac:dyDescent="0.2">
      <c r="A116" s="428">
        <f t="shared" si="10"/>
        <v>107</v>
      </c>
      <c r="B116" s="508" t="s">
        <v>2853</v>
      </c>
      <c r="C116" s="475" t="s">
        <v>2859</v>
      </c>
      <c r="D116" s="549" t="s">
        <v>2860</v>
      </c>
      <c r="E116" s="549" t="s">
        <v>2864</v>
      </c>
      <c r="F116" s="476"/>
      <c r="G116" s="477"/>
      <c r="H116" s="477" t="s">
        <v>364</v>
      </c>
      <c r="I116" s="477" t="s">
        <v>364</v>
      </c>
      <c r="J116" s="477" t="s">
        <v>364</v>
      </c>
      <c r="K116" s="477"/>
      <c r="L116" s="477"/>
      <c r="M116" s="478"/>
      <c r="N116" s="467">
        <v>5</v>
      </c>
      <c r="O116" s="467">
        <v>1</v>
      </c>
      <c r="P116" s="467">
        <v>1</v>
      </c>
      <c r="Q116" s="467">
        <v>2</v>
      </c>
      <c r="R116" s="428">
        <f t="shared" si="7"/>
        <v>20</v>
      </c>
      <c r="S116" s="428"/>
      <c r="T116" s="464" t="s">
        <v>2446</v>
      </c>
      <c r="U116" s="533" t="s">
        <v>2865</v>
      </c>
      <c r="V116" s="514"/>
      <c r="W116" s="514"/>
      <c r="X116" s="467">
        <v>2</v>
      </c>
      <c r="Y116" s="467">
        <v>1</v>
      </c>
      <c r="Z116" s="467">
        <v>1</v>
      </c>
      <c r="AA116" s="467">
        <v>1</v>
      </c>
      <c r="AB116" s="467">
        <f t="shared" si="8"/>
        <v>6</v>
      </c>
      <c r="AC116" s="600" t="s">
        <v>2866</v>
      </c>
      <c r="AD116" s="481"/>
      <c r="AE116" s="428"/>
      <c r="AF116" s="428"/>
      <c r="AG116" s="428"/>
      <c r="AH116" s="428" t="s">
        <v>2478</v>
      </c>
      <c r="AI116" s="428"/>
      <c r="AJ116" s="428"/>
      <c r="AK116" s="428"/>
      <c r="AL116" s="428"/>
      <c r="AM116" s="428" t="s">
        <v>1352</v>
      </c>
      <c r="AN116" s="428"/>
      <c r="AO116" s="428"/>
      <c r="AP116" s="470"/>
      <c r="AQ116" s="428"/>
      <c r="AR116" s="467" t="s">
        <v>2448</v>
      </c>
      <c r="AS116" s="549"/>
      <c r="AT116" s="481"/>
      <c r="AU116" s="481"/>
      <c r="AV116" s="467"/>
      <c r="AW116" s="467"/>
      <c r="AX116" s="467"/>
      <c r="AY116" s="467"/>
      <c r="AZ116" s="428">
        <f t="shared" si="9"/>
        <v>0</v>
      </c>
      <c r="BA116" s="600"/>
      <c r="BB116" s="481"/>
      <c r="BC116" s="428"/>
      <c r="BD116" s="428"/>
      <c r="BE116" s="428"/>
      <c r="BF116" s="428"/>
      <c r="BG116" s="428"/>
      <c r="BH116" s="428"/>
      <c r="BI116" s="428"/>
      <c r="BJ116" s="428"/>
      <c r="BK116" s="428"/>
      <c r="BL116" s="428"/>
      <c r="BM116" s="428"/>
      <c r="BN116" s="470"/>
      <c r="BO116" s="428"/>
      <c r="BP116" s="467"/>
      <c r="BQ116" s="484"/>
      <c r="BR116" s="484"/>
      <c r="BS116" s="477"/>
      <c r="BT116" s="477"/>
      <c r="BU116" s="477"/>
      <c r="BV116" s="484"/>
      <c r="BW116" s="484"/>
    </row>
    <row r="117" spans="1:75" ht="36" customHeight="1" x14ac:dyDescent="0.2">
      <c r="A117" s="428">
        <f t="shared" si="10"/>
        <v>108</v>
      </c>
      <c r="B117" s="508" t="s">
        <v>2853</v>
      </c>
      <c r="C117" s="486" t="s">
        <v>2867</v>
      </c>
      <c r="D117" s="549" t="s">
        <v>2860</v>
      </c>
      <c r="E117" s="486" t="s">
        <v>2861</v>
      </c>
      <c r="F117" s="511"/>
      <c r="G117" s="477"/>
      <c r="H117" s="477"/>
      <c r="I117" s="477"/>
      <c r="J117" s="477" t="s">
        <v>364</v>
      </c>
      <c r="K117" s="477" t="s">
        <v>364</v>
      </c>
      <c r="L117" s="477"/>
      <c r="M117" s="478"/>
      <c r="N117" s="467">
        <v>6</v>
      </c>
      <c r="O117" s="467">
        <v>2</v>
      </c>
      <c r="P117" s="467">
        <v>5</v>
      </c>
      <c r="Q117" s="467">
        <v>2</v>
      </c>
      <c r="R117" s="428">
        <f t="shared" si="7"/>
        <v>54</v>
      </c>
      <c r="S117" s="428"/>
      <c r="T117" s="467" t="s">
        <v>2482</v>
      </c>
      <c r="U117" s="470" t="s">
        <v>2868</v>
      </c>
      <c r="V117" s="514"/>
      <c r="W117" s="514"/>
      <c r="X117" s="514">
        <v>1</v>
      </c>
      <c r="Y117" s="514">
        <v>2</v>
      </c>
      <c r="Z117" s="514">
        <v>5</v>
      </c>
      <c r="AA117" s="514">
        <v>2</v>
      </c>
      <c r="AB117" s="428">
        <f t="shared" si="8"/>
        <v>9</v>
      </c>
      <c r="AC117" s="510" t="s">
        <v>2652</v>
      </c>
      <c r="AD117" s="467" t="s">
        <v>364</v>
      </c>
      <c r="AE117" s="515"/>
      <c r="AF117" s="515"/>
      <c r="AG117" s="515"/>
      <c r="AH117" s="515" t="s">
        <v>364</v>
      </c>
      <c r="AI117" s="515"/>
      <c r="AJ117" s="515"/>
      <c r="AK117" s="515"/>
      <c r="AL117" s="515"/>
      <c r="AM117" s="515" t="s">
        <v>364</v>
      </c>
      <c r="AN117" s="515"/>
      <c r="AO117" s="515"/>
      <c r="AP117" s="470"/>
      <c r="AQ117" s="428"/>
      <c r="AR117" s="467" t="s">
        <v>2484</v>
      </c>
      <c r="AS117" s="470" t="s">
        <v>2869</v>
      </c>
      <c r="AT117" s="514"/>
      <c r="AU117" s="514"/>
      <c r="AV117" s="514">
        <v>1</v>
      </c>
      <c r="AW117" s="514">
        <v>2</v>
      </c>
      <c r="AX117" s="514">
        <v>5</v>
      </c>
      <c r="AY117" s="514">
        <v>2</v>
      </c>
      <c r="AZ117" s="428">
        <f t="shared" si="9"/>
        <v>9</v>
      </c>
      <c r="BA117" s="510" t="s">
        <v>2870</v>
      </c>
      <c r="BB117" s="467" t="s">
        <v>364</v>
      </c>
      <c r="BC117" s="515"/>
      <c r="BD117" s="515"/>
      <c r="BE117" s="515"/>
      <c r="BF117" s="515" t="s">
        <v>364</v>
      </c>
      <c r="BG117" s="515"/>
      <c r="BH117" s="515"/>
      <c r="BI117" s="515"/>
      <c r="BJ117" s="515"/>
      <c r="BK117" s="515" t="s">
        <v>364</v>
      </c>
      <c r="BL117" s="515"/>
      <c r="BM117" s="515"/>
      <c r="BN117" s="470"/>
      <c r="BO117" s="428"/>
      <c r="BP117" s="467" t="s">
        <v>2871</v>
      </c>
      <c r="BQ117" s="484"/>
      <c r="BR117" s="484"/>
      <c r="BS117" s="477"/>
      <c r="BT117" s="477"/>
      <c r="BU117" s="477"/>
      <c r="BV117" s="484"/>
      <c r="BW117" s="484"/>
    </row>
    <row r="118" spans="1:75" ht="40.799999999999997" x14ac:dyDescent="0.2">
      <c r="A118" s="428">
        <f t="shared" si="10"/>
        <v>109</v>
      </c>
      <c r="B118" s="508" t="s">
        <v>2853</v>
      </c>
      <c r="C118" s="486" t="s">
        <v>2867</v>
      </c>
      <c r="D118" s="549" t="s">
        <v>2860</v>
      </c>
      <c r="E118" s="486" t="s">
        <v>2864</v>
      </c>
      <c r="F118" s="511"/>
      <c r="G118" s="477"/>
      <c r="H118" s="477"/>
      <c r="I118" s="477"/>
      <c r="J118" s="477" t="s">
        <v>364</v>
      </c>
      <c r="K118" s="477" t="s">
        <v>364</v>
      </c>
      <c r="L118" s="477"/>
      <c r="M118" s="478"/>
      <c r="N118" s="467">
        <v>5</v>
      </c>
      <c r="O118" s="467">
        <v>1</v>
      </c>
      <c r="P118" s="467">
        <v>1</v>
      </c>
      <c r="Q118" s="467">
        <v>2</v>
      </c>
      <c r="R118" s="428">
        <f t="shared" si="7"/>
        <v>20</v>
      </c>
      <c r="S118" s="428"/>
      <c r="T118" s="467" t="s">
        <v>2482</v>
      </c>
      <c r="U118" s="470" t="s">
        <v>2872</v>
      </c>
      <c r="V118" s="514"/>
      <c r="W118" s="514"/>
      <c r="X118" s="514">
        <v>2</v>
      </c>
      <c r="Y118" s="514">
        <v>1</v>
      </c>
      <c r="Z118" s="514">
        <v>1</v>
      </c>
      <c r="AA118" s="514">
        <v>1</v>
      </c>
      <c r="AB118" s="428">
        <f t="shared" si="8"/>
        <v>6</v>
      </c>
      <c r="AC118" s="510" t="s">
        <v>2287</v>
      </c>
      <c r="AD118" s="467" t="s">
        <v>364</v>
      </c>
      <c r="AE118" s="515"/>
      <c r="AF118" s="515"/>
      <c r="AG118" s="515"/>
      <c r="AH118" s="515"/>
      <c r="AI118" s="515"/>
      <c r="AJ118" s="515"/>
      <c r="AK118" s="515"/>
      <c r="AL118" s="515"/>
      <c r="AM118" s="515" t="s">
        <v>364</v>
      </c>
      <c r="AN118" s="515"/>
      <c r="AO118" s="515"/>
      <c r="AP118" s="470"/>
      <c r="AQ118" s="428"/>
      <c r="AR118" s="467" t="s">
        <v>2448</v>
      </c>
      <c r="AS118" s="470" t="s">
        <v>2873</v>
      </c>
      <c r="AT118" s="514"/>
      <c r="AU118" s="514"/>
      <c r="AV118" s="514">
        <v>2</v>
      </c>
      <c r="AW118" s="514">
        <v>1</v>
      </c>
      <c r="AX118" s="514">
        <v>1</v>
      </c>
      <c r="AY118" s="514">
        <v>1</v>
      </c>
      <c r="AZ118" s="428">
        <f t="shared" si="9"/>
        <v>6</v>
      </c>
      <c r="BA118" s="510" t="s">
        <v>2870</v>
      </c>
      <c r="BB118" s="467" t="s">
        <v>364</v>
      </c>
      <c r="BC118" s="515"/>
      <c r="BD118" s="515"/>
      <c r="BE118" s="515"/>
      <c r="BF118" s="515"/>
      <c r="BG118" s="515"/>
      <c r="BH118" s="515"/>
      <c r="BI118" s="515"/>
      <c r="BJ118" s="515"/>
      <c r="BK118" s="515" t="s">
        <v>364</v>
      </c>
      <c r="BL118" s="515"/>
      <c r="BM118" s="515"/>
      <c r="BN118" s="470"/>
      <c r="BO118" s="428"/>
      <c r="BP118" s="467" t="s">
        <v>2484</v>
      </c>
      <c r="BQ118" s="484"/>
      <c r="BR118" s="484"/>
      <c r="BS118" s="477"/>
      <c r="BT118" s="477"/>
      <c r="BU118" s="477"/>
      <c r="BV118" s="484"/>
      <c r="BW118" s="484"/>
    </row>
    <row r="119" spans="1:75" ht="112.2" hidden="1" x14ac:dyDescent="0.2">
      <c r="A119" s="428">
        <f t="shared" si="10"/>
        <v>110</v>
      </c>
      <c r="B119" s="508" t="s">
        <v>2874</v>
      </c>
      <c r="C119" s="509" t="s">
        <v>2875</v>
      </c>
      <c r="D119" s="509" t="s">
        <v>2876</v>
      </c>
      <c r="E119" s="486" t="s">
        <v>2877</v>
      </c>
      <c r="F119" s="476"/>
      <c r="G119" s="477"/>
      <c r="H119" s="477" t="s">
        <v>364</v>
      </c>
      <c r="I119" s="477" t="s">
        <v>364</v>
      </c>
      <c r="J119" s="477" t="s">
        <v>364</v>
      </c>
      <c r="K119" s="477" t="s">
        <v>364</v>
      </c>
      <c r="L119" s="477"/>
      <c r="M119" s="478"/>
      <c r="N119" s="467">
        <v>8</v>
      </c>
      <c r="O119" s="467">
        <v>2</v>
      </c>
      <c r="P119" s="467">
        <v>3</v>
      </c>
      <c r="Q119" s="467">
        <v>2</v>
      </c>
      <c r="R119" s="428">
        <f t="shared" si="7"/>
        <v>56</v>
      </c>
      <c r="S119" s="428"/>
      <c r="T119" s="464" t="s">
        <v>2446</v>
      </c>
      <c r="U119" s="547" t="s">
        <v>2878</v>
      </c>
      <c r="V119" s="467"/>
      <c r="W119" s="467"/>
      <c r="X119" s="467">
        <v>2</v>
      </c>
      <c r="Y119" s="467">
        <v>1</v>
      </c>
      <c r="Z119" s="467">
        <v>1</v>
      </c>
      <c r="AA119" s="467">
        <v>1</v>
      </c>
      <c r="AB119" s="428">
        <f t="shared" si="8"/>
        <v>6</v>
      </c>
      <c r="AC119" s="470" t="s">
        <v>2879</v>
      </c>
      <c r="AD119" s="481"/>
      <c r="AE119" s="428"/>
      <c r="AF119" s="428"/>
      <c r="AG119" s="428"/>
      <c r="AH119" s="428" t="s">
        <v>2478</v>
      </c>
      <c r="AI119" s="428"/>
      <c r="AJ119" s="428"/>
      <c r="AK119" s="428" t="s">
        <v>2260</v>
      </c>
      <c r="AL119" s="428"/>
      <c r="AM119" s="428"/>
      <c r="AN119" s="428"/>
      <c r="AO119" s="428"/>
      <c r="AP119" s="470" t="s">
        <v>2880</v>
      </c>
      <c r="AQ119" s="428"/>
      <c r="AR119" s="467" t="s">
        <v>2448</v>
      </c>
      <c r="AS119" s="547"/>
      <c r="AT119" s="481"/>
      <c r="AU119" s="481"/>
      <c r="AV119" s="428"/>
      <c r="AW119" s="428"/>
      <c r="AX119" s="428"/>
      <c r="AY119" s="428"/>
      <c r="AZ119" s="428">
        <f t="shared" si="9"/>
        <v>0</v>
      </c>
      <c r="BA119" s="470"/>
      <c r="BB119" s="481"/>
      <c r="BC119" s="428"/>
      <c r="BD119" s="428"/>
      <c r="BE119" s="428"/>
      <c r="BF119" s="428"/>
      <c r="BG119" s="428"/>
      <c r="BH119" s="428"/>
      <c r="BI119" s="428"/>
      <c r="BJ119" s="428"/>
      <c r="BK119" s="428"/>
      <c r="BL119" s="428"/>
      <c r="BM119" s="428"/>
      <c r="BN119" s="470"/>
      <c r="BO119" s="484"/>
      <c r="BP119" s="467"/>
      <c r="BQ119" s="484"/>
      <c r="BR119" s="484"/>
      <c r="BS119" s="477"/>
      <c r="BT119" s="477"/>
      <c r="BU119" s="477"/>
      <c r="BV119" s="485"/>
      <c r="BW119" s="484"/>
    </row>
    <row r="120" spans="1:75" ht="122.4" hidden="1" x14ac:dyDescent="0.2">
      <c r="A120" s="428">
        <f t="shared" si="10"/>
        <v>111</v>
      </c>
      <c r="B120" s="508" t="s">
        <v>2874</v>
      </c>
      <c r="C120" s="509" t="s">
        <v>2881</v>
      </c>
      <c r="D120" s="509" t="s">
        <v>2882</v>
      </c>
      <c r="E120" s="486" t="s">
        <v>2883</v>
      </c>
      <c r="F120" s="476"/>
      <c r="G120" s="477"/>
      <c r="H120" s="477" t="s">
        <v>364</v>
      </c>
      <c r="I120" s="477" t="s">
        <v>364</v>
      </c>
      <c r="J120" s="477" t="s">
        <v>364</v>
      </c>
      <c r="K120" s="477" t="s">
        <v>364</v>
      </c>
      <c r="L120" s="477"/>
      <c r="M120" s="601"/>
      <c r="N120" s="467">
        <v>8</v>
      </c>
      <c r="O120" s="467">
        <v>2</v>
      </c>
      <c r="P120" s="467">
        <v>3</v>
      </c>
      <c r="Q120" s="467">
        <v>2</v>
      </c>
      <c r="R120" s="428">
        <f t="shared" si="7"/>
        <v>56</v>
      </c>
      <c r="S120" s="428"/>
      <c r="T120" s="464" t="s">
        <v>2446</v>
      </c>
      <c r="U120" s="547" t="s">
        <v>2884</v>
      </c>
      <c r="V120" s="467"/>
      <c r="W120" s="467"/>
      <c r="X120" s="467">
        <v>2</v>
      </c>
      <c r="Y120" s="467">
        <v>1</v>
      </c>
      <c r="Z120" s="467">
        <v>1</v>
      </c>
      <c r="AA120" s="467">
        <v>1</v>
      </c>
      <c r="AB120" s="428">
        <f t="shared" si="8"/>
        <v>6</v>
      </c>
      <c r="AC120" s="470" t="s">
        <v>2879</v>
      </c>
      <c r="AD120" s="481"/>
      <c r="AE120" s="428"/>
      <c r="AF120" s="428"/>
      <c r="AG120" s="428"/>
      <c r="AH120" s="428" t="s">
        <v>2478</v>
      </c>
      <c r="AI120" s="428"/>
      <c r="AJ120" s="428"/>
      <c r="AK120" s="428" t="s">
        <v>2260</v>
      </c>
      <c r="AL120" s="428"/>
      <c r="AM120" s="428" t="s">
        <v>1352</v>
      </c>
      <c r="AN120" s="428"/>
      <c r="AO120" s="428"/>
      <c r="AP120" s="470" t="s">
        <v>2880</v>
      </c>
      <c r="AQ120" s="428"/>
      <c r="AR120" s="467" t="s">
        <v>2448</v>
      </c>
      <c r="AS120" s="547"/>
      <c r="AT120" s="481"/>
      <c r="AU120" s="481"/>
      <c r="AV120" s="467"/>
      <c r="AW120" s="467"/>
      <c r="AX120" s="467"/>
      <c r="AY120" s="467"/>
      <c r="AZ120" s="428">
        <f t="shared" si="9"/>
        <v>0</v>
      </c>
      <c r="BA120" s="600"/>
      <c r="BB120" s="481"/>
      <c r="BC120" s="428"/>
      <c r="BD120" s="428"/>
      <c r="BE120" s="428"/>
      <c r="BF120" s="428"/>
      <c r="BG120" s="428"/>
      <c r="BH120" s="428"/>
      <c r="BI120" s="428"/>
      <c r="BJ120" s="428"/>
      <c r="BK120" s="428"/>
      <c r="BL120" s="428"/>
      <c r="BM120" s="428"/>
      <c r="BN120" s="470"/>
      <c r="BO120" s="428"/>
      <c r="BP120" s="467"/>
      <c r="BQ120" s="484"/>
      <c r="BR120" s="484"/>
      <c r="BS120" s="477"/>
      <c r="BT120" s="477"/>
      <c r="BU120" s="477"/>
      <c r="BV120" s="484"/>
      <c r="BW120" s="484"/>
    </row>
    <row r="121" spans="1:75" ht="51" hidden="1" x14ac:dyDescent="0.2">
      <c r="A121" s="428">
        <f t="shared" si="10"/>
        <v>112</v>
      </c>
      <c r="B121" s="508" t="s">
        <v>2885</v>
      </c>
      <c r="C121" s="509" t="s">
        <v>2452</v>
      </c>
      <c r="D121" s="509" t="s">
        <v>2886</v>
      </c>
      <c r="E121" s="486" t="s">
        <v>2887</v>
      </c>
      <c r="F121" s="476"/>
      <c r="G121" s="477"/>
      <c r="H121" s="477" t="s">
        <v>364</v>
      </c>
      <c r="I121" s="477" t="s">
        <v>364</v>
      </c>
      <c r="J121" s="477"/>
      <c r="K121" s="477"/>
      <c r="L121" s="477"/>
      <c r="M121" s="478"/>
      <c r="N121" s="467">
        <v>6</v>
      </c>
      <c r="O121" s="467">
        <v>2</v>
      </c>
      <c r="P121" s="467">
        <v>3</v>
      </c>
      <c r="Q121" s="467">
        <v>2</v>
      </c>
      <c r="R121" s="428">
        <f t="shared" si="7"/>
        <v>42</v>
      </c>
      <c r="S121" s="428"/>
      <c r="T121" s="464" t="s">
        <v>2446</v>
      </c>
      <c r="U121" s="602" t="s">
        <v>2888</v>
      </c>
      <c r="V121" s="467"/>
      <c r="W121" s="467"/>
      <c r="X121" s="467">
        <v>2</v>
      </c>
      <c r="Y121" s="467">
        <v>1</v>
      </c>
      <c r="Z121" s="467">
        <v>1</v>
      </c>
      <c r="AA121" s="467">
        <v>1</v>
      </c>
      <c r="AB121" s="428">
        <f t="shared" si="8"/>
        <v>6</v>
      </c>
      <c r="AC121" s="514" t="s">
        <v>2889</v>
      </c>
      <c r="AD121" s="481"/>
      <c r="AE121" s="428"/>
      <c r="AF121" s="428"/>
      <c r="AG121" s="428"/>
      <c r="AH121" s="428" t="s">
        <v>2478</v>
      </c>
      <c r="AI121" s="428"/>
      <c r="AJ121" s="428"/>
      <c r="AK121" s="428"/>
      <c r="AL121" s="428"/>
      <c r="AM121" s="428" t="s">
        <v>1352</v>
      </c>
      <c r="AN121" s="428"/>
      <c r="AO121" s="428"/>
      <c r="AP121" s="470" t="s">
        <v>2890</v>
      </c>
      <c r="AQ121" s="428"/>
      <c r="AR121" s="467" t="s">
        <v>2448</v>
      </c>
      <c r="AS121" s="547"/>
      <c r="AT121" s="481"/>
      <c r="AU121" s="481"/>
      <c r="AV121" s="467"/>
      <c r="AW121" s="467"/>
      <c r="AX121" s="467"/>
      <c r="AY121" s="467"/>
      <c r="AZ121" s="428">
        <f t="shared" si="9"/>
        <v>0</v>
      </c>
      <c r="BA121" s="470"/>
      <c r="BB121" s="481"/>
      <c r="BC121" s="428"/>
      <c r="BD121" s="428"/>
      <c r="BE121" s="428"/>
      <c r="BF121" s="428"/>
      <c r="BG121" s="428"/>
      <c r="BH121" s="428"/>
      <c r="BI121" s="428"/>
      <c r="BJ121" s="428"/>
      <c r="BK121" s="428"/>
      <c r="BL121" s="428"/>
      <c r="BM121" s="428"/>
      <c r="BN121" s="470"/>
      <c r="BO121" s="428"/>
      <c r="BP121" s="467"/>
      <c r="BQ121" s="484"/>
      <c r="BR121" s="484"/>
      <c r="BS121" s="477"/>
      <c r="BT121" s="477"/>
      <c r="BU121" s="477"/>
      <c r="BV121" s="485"/>
      <c r="BW121" s="484"/>
    </row>
    <row r="122" spans="1:75" ht="81.599999999999994" hidden="1" x14ac:dyDescent="0.2">
      <c r="A122" s="428">
        <f t="shared" si="10"/>
        <v>113</v>
      </c>
      <c r="B122" s="508" t="s">
        <v>2885</v>
      </c>
      <c r="C122" s="509" t="s">
        <v>2891</v>
      </c>
      <c r="D122" s="509" t="s">
        <v>2886</v>
      </c>
      <c r="E122" s="486" t="s">
        <v>2892</v>
      </c>
      <c r="F122" s="476"/>
      <c r="G122" s="477"/>
      <c r="H122" s="477" t="s">
        <v>364</v>
      </c>
      <c r="I122" s="477" t="s">
        <v>364</v>
      </c>
      <c r="J122" s="477"/>
      <c r="K122" s="477"/>
      <c r="L122" s="477"/>
      <c r="M122" s="478"/>
      <c r="N122" s="467">
        <v>8</v>
      </c>
      <c r="O122" s="467">
        <v>2</v>
      </c>
      <c r="P122" s="467">
        <v>3</v>
      </c>
      <c r="Q122" s="467">
        <v>2</v>
      </c>
      <c r="R122" s="428">
        <f t="shared" si="7"/>
        <v>56</v>
      </c>
      <c r="S122" s="428"/>
      <c r="T122" s="464" t="s">
        <v>2446</v>
      </c>
      <c r="U122" s="547" t="s">
        <v>2893</v>
      </c>
      <c r="V122" s="467"/>
      <c r="W122" s="467"/>
      <c r="X122" s="467">
        <v>2</v>
      </c>
      <c r="Y122" s="467">
        <v>1</v>
      </c>
      <c r="Z122" s="467">
        <v>1</v>
      </c>
      <c r="AA122" s="467">
        <v>1</v>
      </c>
      <c r="AB122" s="428">
        <f t="shared" si="8"/>
        <v>6</v>
      </c>
      <c r="AC122" s="514" t="s">
        <v>2889</v>
      </c>
      <c r="AD122" s="481"/>
      <c r="AE122" s="428"/>
      <c r="AF122" s="428"/>
      <c r="AG122" s="428"/>
      <c r="AH122" s="428" t="s">
        <v>2478</v>
      </c>
      <c r="AI122" s="428"/>
      <c r="AJ122" s="428"/>
      <c r="AK122" s="428"/>
      <c r="AL122" s="428"/>
      <c r="AM122" s="428" t="s">
        <v>1352</v>
      </c>
      <c r="AN122" s="428"/>
      <c r="AO122" s="428"/>
      <c r="AP122" s="470" t="s">
        <v>2890</v>
      </c>
      <c r="AQ122" s="428"/>
      <c r="AR122" s="467" t="s">
        <v>2448</v>
      </c>
      <c r="AS122" s="547"/>
      <c r="AT122" s="481"/>
      <c r="AU122" s="481"/>
      <c r="AV122" s="467"/>
      <c r="AW122" s="467"/>
      <c r="AX122" s="467"/>
      <c r="AY122" s="467"/>
      <c r="AZ122" s="428">
        <f t="shared" si="9"/>
        <v>0</v>
      </c>
      <c r="BA122" s="514"/>
      <c r="BB122" s="481"/>
      <c r="BC122" s="428"/>
      <c r="BD122" s="428"/>
      <c r="BE122" s="428"/>
      <c r="BF122" s="428"/>
      <c r="BG122" s="428"/>
      <c r="BH122" s="428"/>
      <c r="BI122" s="428"/>
      <c r="BJ122" s="428"/>
      <c r="BK122" s="428"/>
      <c r="BL122" s="428"/>
      <c r="BM122" s="428"/>
      <c r="BN122" s="470"/>
      <c r="BO122" s="428"/>
      <c r="BP122" s="467"/>
      <c r="BQ122" s="484"/>
      <c r="BR122" s="484"/>
      <c r="BS122" s="477"/>
      <c r="BT122" s="477"/>
      <c r="BU122" s="477"/>
      <c r="BV122" s="485"/>
      <c r="BW122" s="484"/>
    </row>
    <row r="123" spans="1:75" ht="81.599999999999994" hidden="1" x14ac:dyDescent="0.2">
      <c r="A123" s="428">
        <f t="shared" si="10"/>
        <v>114</v>
      </c>
      <c r="B123" s="508" t="s">
        <v>2894</v>
      </c>
      <c r="C123" s="518" t="s">
        <v>2895</v>
      </c>
      <c r="D123" s="603" t="s">
        <v>2896</v>
      </c>
      <c r="E123" s="518" t="s">
        <v>2897</v>
      </c>
      <c r="F123" s="511"/>
      <c r="G123" s="477"/>
      <c r="H123" s="477" t="s">
        <v>364</v>
      </c>
      <c r="I123" s="477" t="s">
        <v>364</v>
      </c>
      <c r="J123" s="477" t="s">
        <v>364</v>
      </c>
      <c r="K123" s="477" t="s">
        <v>364</v>
      </c>
      <c r="L123" s="477"/>
      <c r="M123" s="478"/>
      <c r="N123" s="467">
        <v>10</v>
      </c>
      <c r="O123" s="467">
        <v>2</v>
      </c>
      <c r="P123" s="467">
        <v>3</v>
      </c>
      <c r="Q123" s="467">
        <v>2</v>
      </c>
      <c r="R123" s="428">
        <f t="shared" si="7"/>
        <v>70</v>
      </c>
      <c r="S123" s="428"/>
      <c r="T123" s="464" t="s">
        <v>2446</v>
      </c>
      <c r="U123" s="518" t="s">
        <v>2898</v>
      </c>
      <c r="V123" s="548"/>
      <c r="W123" s="548"/>
      <c r="X123" s="467">
        <v>10</v>
      </c>
      <c r="Y123" s="467">
        <v>1</v>
      </c>
      <c r="Z123" s="467">
        <v>1</v>
      </c>
      <c r="AA123" s="467">
        <v>1</v>
      </c>
      <c r="AB123" s="428">
        <f t="shared" si="8"/>
        <v>30</v>
      </c>
      <c r="AC123" s="467"/>
      <c r="AD123" s="467" t="s">
        <v>364</v>
      </c>
      <c r="AE123" s="428"/>
      <c r="AF123" s="428"/>
      <c r="AG123" s="428"/>
      <c r="AH123" s="428" t="s">
        <v>364</v>
      </c>
      <c r="AI123" s="428"/>
      <c r="AJ123" s="428" t="s">
        <v>364</v>
      </c>
      <c r="AK123" s="428" t="s">
        <v>364</v>
      </c>
      <c r="AL123" s="428"/>
      <c r="AM123" s="428"/>
      <c r="AN123" s="428" t="s">
        <v>364</v>
      </c>
      <c r="AO123" s="428"/>
      <c r="AP123" s="467"/>
      <c r="AQ123" s="428"/>
      <c r="AR123" s="467" t="s">
        <v>2448</v>
      </c>
      <c r="AS123" s="518"/>
      <c r="AT123" s="481"/>
      <c r="AU123" s="481"/>
      <c r="AV123" s="467"/>
      <c r="AW123" s="467"/>
      <c r="AX123" s="467"/>
      <c r="AY123" s="467"/>
      <c r="AZ123" s="428">
        <f t="shared" si="9"/>
        <v>0</v>
      </c>
      <c r="BA123" s="467"/>
      <c r="BB123" s="467"/>
      <c r="BC123" s="428"/>
      <c r="BD123" s="428"/>
      <c r="BE123" s="428"/>
      <c r="BF123" s="428"/>
      <c r="BG123" s="428"/>
      <c r="BH123" s="428"/>
      <c r="BI123" s="428"/>
      <c r="BJ123" s="428"/>
      <c r="BK123" s="428"/>
      <c r="BL123" s="428"/>
      <c r="BM123" s="428"/>
      <c r="BN123" s="467"/>
      <c r="BO123" s="428"/>
      <c r="BP123" s="467"/>
      <c r="BQ123" s="484"/>
      <c r="BR123" s="484"/>
      <c r="BS123" s="477"/>
      <c r="BT123" s="477"/>
      <c r="BU123" s="477"/>
      <c r="BV123" s="485"/>
      <c r="BW123" s="484"/>
    </row>
    <row r="124" spans="1:75" ht="67.5" hidden="1" customHeight="1" x14ac:dyDescent="0.2">
      <c r="A124" s="428">
        <f t="shared" si="10"/>
        <v>115</v>
      </c>
      <c r="B124" s="508" t="s">
        <v>2894</v>
      </c>
      <c r="C124" s="486" t="s">
        <v>2899</v>
      </c>
      <c r="D124" s="603" t="s">
        <v>2896</v>
      </c>
      <c r="E124" s="486" t="s">
        <v>2900</v>
      </c>
      <c r="F124" s="511"/>
      <c r="G124" s="477"/>
      <c r="H124" s="477"/>
      <c r="I124" s="477"/>
      <c r="J124" s="477" t="s">
        <v>364</v>
      </c>
      <c r="K124" s="477" t="s">
        <v>364</v>
      </c>
      <c r="L124" s="477"/>
      <c r="M124" s="478"/>
      <c r="N124" s="467">
        <v>9</v>
      </c>
      <c r="O124" s="467">
        <v>2</v>
      </c>
      <c r="P124" s="467">
        <v>3</v>
      </c>
      <c r="Q124" s="467">
        <v>1</v>
      </c>
      <c r="R124" s="428">
        <f t="shared" si="7"/>
        <v>54</v>
      </c>
      <c r="S124" s="428"/>
      <c r="T124" s="467" t="s">
        <v>2820</v>
      </c>
      <c r="U124" s="470" t="s">
        <v>2901</v>
      </c>
      <c r="V124" s="514"/>
      <c r="W124" s="514"/>
      <c r="X124" s="514">
        <v>1</v>
      </c>
      <c r="Y124" s="514">
        <v>1</v>
      </c>
      <c r="Z124" s="514">
        <v>1</v>
      </c>
      <c r="AA124" s="514">
        <v>1</v>
      </c>
      <c r="AB124" s="428">
        <f t="shared" si="8"/>
        <v>3</v>
      </c>
      <c r="AC124" s="510" t="s">
        <v>2691</v>
      </c>
      <c r="AD124" s="467"/>
      <c r="AE124" s="515"/>
      <c r="AF124" s="515"/>
      <c r="AG124" s="515"/>
      <c r="AH124" s="515" t="s">
        <v>364</v>
      </c>
      <c r="AI124" s="515"/>
      <c r="AJ124" s="515"/>
      <c r="AK124" s="515" t="s">
        <v>364</v>
      </c>
      <c r="AL124" s="515"/>
      <c r="AM124" s="515"/>
      <c r="AN124" s="515"/>
      <c r="AO124" s="515"/>
      <c r="AP124" s="470"/>
      <c r="AQ124" s="428"/>
      <c r="AR124" s="467" t="s">
        <v>2692</v>
      </c>
      <c r="AS124" s="470" t="s">
        <v>2902</v>
      </c>
      <c r="AT124" s="514"/>
      <c r="AU124" s="514"/>
      <c r="AV124" s="514">
        <v>1</v>
      </c>
      <c r="AW124" s="514">
        <v>1</v>
      </c>
      <c r="AX124" s="514">
        <v>1</v>
      </c>
      <c r="AY124" s="514">
        <v>1</v>
      </c>
      <c r="AZ124" s="428">
        <f t="shared" si="9"/>
        <v>3</v>
      </c>
      <c r="BA124" s="510" t="s">
        <v>2903</v>
      </c>
      <c r="BB124" s="467"/>
      <c r="BC124" s="515"/>
      <c r="BD124" s="515"/>
      <c r="BE124" s="515"/>
      <c r="BF124" s="515" t="s">
        <v>364</v>
      </c>
      <c r="BG124" s="515"/>
      <c r="BH124" s="515"/>
      <c r="BI124" s="515" t="s">
        <v>364</v>
      </c>
      <c r="BJ124" s="515"/>
      <c r="BK124" s="515"/>
      <c r="BL124" s="515"/>
      <c r="BM124" s="515"/>
      <c r="BN124" s="470"/>
      <c r="BO124" s="428"/>
      <c r="BP124" s="467" t="s">
        <v>2825</v>
      </c>
      <c r="BQ124" s="484"/>
      <c r="BR124" s="484"/>
      <c r="BS124" s="477"/>
      <c r="BT124" s="477"/>
      <c r="BU124" s="477"/>
      <c r="BV124" s="484"/>
      <c r="BW124" s="484"/>
    </row>
    <row r="125" spans="1:75" ht="73.5" hidden="1" customHeight="1" x14ac:dyDescent="0.2">
      <c r="A125" s="428">
        <f t="shared" si="10"/>
        <v>116</v>
      </c>
      <c r="B125" s="508" t="s">
        <v>2904</v>
      </c>
      <c r="C125" s="604" t="s">
        <v>2905</v>
      </c>
      <c r="D125" s="549" t="s">
        <v>2906</v>
      </c>
      <c r="E125" s="486" t="s">
        <v>2907</v>
      </c>
      <c r="F125" s="511"/>
      <c r="G125" s="477" t="s">
        <v>364</v>
      </c>
      <c r="H125" s="477" t="s">
        <v>364</v>
      </c>
      <c r="I125" s="477"/>
      <c r="J125" s="477"/>
      <c r="K125" s="477"/>
      <c r="L125" s="477" t="s">
        <v>364</v>
      </c>
      <c r="M125" s="478"/>
      <c r="N125" s="467">
        <v>10</v>
      </c>
      <c r="O125" s="467">
        <v>2</v>
      </c>
      <c r="P125" s="467">
        <v>3</v>
      </c>
      <c r="Q125" s="467">
        <v>2</v>
      </c>
      <c r="R125" s="428">
        <f t="shared" si="7"/>
        <v>70</v>
      </c>
      <c r="S125" s="428"/>
      <c r="T125" s="464" t="s">
        <v>2446</v>
      </c>
      <c r="U125" s="529" t="s">
        <v>2908</v>
      </c>
      <c r="V125" s="467"/>
      <c r="W125" s="467"/>
      <c r="X125" s="467">
        <v>1</v>
      </c>
      <c r="Y125" s="467">
        <v>1</v>
      </c>
      <c r="Z125" s="467">
        <v>1</v>
      </c>
      <c r="AA125" s="467">
        <v>1</v>
      </c>
      <c r="AB125" s="428">
        <f t="shared" si="8"/>
        <v>3</v>
      </c>
      <c r="AC125" s="470" t="s">
        <v>2909</v>
      </c>
      <c r="AD125" s="548" t="s">
        <v>364</v>
      </c>
      <c r="AE125" s="428"/>
      <c r="AF125" s="428"/>
      <c r="AG125" s="428"/>
      <c r="AH125" s="428" t="s">
        <v>2478</v>
      </c>
      <c r="AI125" s="428"/>
      <c r="AJ125" s="428"/>
      <c r="AK125" s="428" t="s">
        <v>2260</v>
      </c>
      <c r="AL125" s="428"/>
      <c r="AM125" s="428"/>
      <c r="AN125" s="428"/>
      <c r="AO125" s="428"/>
      <c r="AP125" s="467"/>
      <c r="AQ125" s="428"/>
      <c r="AR125" s="467" t="s">
        <v>2448</v>
      </c>
      <c r="AS125" s="529"/>
      <c r="AT125" s="481"/>
      <c r="AU125" s="481"/>
      <c r="AV125" s="467"/>
      <c r="AW125" s="467"/>
      <c r="AX125" s="467"/>
      <c r="AY125" s="467"/>
      <c r="AZ125" s="428">
        <f t="shared" si="9"/>
        <v>0</v>
      </c>
      <c r="BA125" s="600"/>
      <c r="BB125" s="481"/>
      <c r="BC125" s="428"/>
      <c r="BD125" s="428"/>
      <c r="BE125" s="428"/>
      <c r="BF125" s="428"/>
      <c r="BG125" s="428"/>
      <c r="BH125" s="428"/>
      <c r="BI125" s="428"/>
      <c r="BJ125" s="428"/>
      <c r="BK125" s="428"/>
      <c r="BL125" s="428"/>
      <c r="BM125" s="428"/>
      <c r="BN125" s="470"/>
      <c r="BO125" s="428"/>
      <c r="BP125" s="467"/>
      <c r="BQ125" s="484"/>
      <c r="BR125" s="484"/>
      <c r="BS125" s="477"/>
      <c r="BT125" s="477"/>
      <c r="BU125" s="477"/>
      <c r="BV125" s="484"/>
      <c r="BW125" s="484"/>
    </row>
    <row r="126" spans="1:75" ht="61.2" hidden="1" x14ac:dyDescent="0.2">
      <c r="A126" s="428">
        <f t="shared" si="10"/>
        <v>117</v>
      </c>
      <c r="B126" s="508" t="s">
        <v>2904</v>
      </c>
      <c r="C126" s="510" t="s">
        <v>2910</v>
      </c>
      <c r="D126" s="549" t="s">
        <v>2906</v>
      </c>
      <c r="E126" s="486" t="s">
        <v>2907</v>
      </c>
      <c r="F126" s="511"/>
      <c r="G126" s="477"/>
      <c r="H126" s="477"/>
      <c r="I126" s="477" t="s">
        <v>364</v>
      </c>
      <c r="J126" s="477" t="s">
        <v>364</v>
      </c>
      <c r="K126" s="477" t="s">
        <v>364</v>
      </c>
      <c r="L126" s="477"/>
      <c r="M126" s="478"/>
      <c r="N126" s="467">
        <v>10</v>
      </c>
      <c r="O126" s="467">
        <v>2</v>
      </c>
      <c r="P126" s="467">
        <v>5</v>
      </c>
      <c r="Q126" s="467">
        <v>2</v>
      </c>
      <c r="R126" s="428">
        <f t="shared" si="7"/>
        <v>90</v>
      </c>
      <c r="S126" s="428"/>
      <c r="T126" s="464" t="s">
        <v>2446</v>
      </c>
      <c r="U126" s="470" t="s">
        <v>2901</v>
      </c>
      <c r="V126" s="467"/>
      <c r="W126" s="467"/>
      <c r="X126" s="467">
        <v>1</v>
      </c>
      <c r="Y126" s="467">
        <v>1</v>
      </c>
      <c r="Z126" s="467">
        <v>1</v>
      </c>
      <c r="AA126" s="467">
        <v>1</v>
      </c>
      <c r="AB126" s="428">
        <f t="shared" si="8"/>
        <v>3</v>
      </c>
      <c r="AC126" s="509" t="s">
        <v>2911</v>
      </c>
      <c r="AD126" s="467" t="s">
        <v>364</v>
      </c>
      <c r="AE126" s="428"/>
      <c r="AF126" s="428"/>
      <c r="AG126" s="428"/>
      <c r="AH126" s="428" t="s">
        <v>2478</v>
      </c>
      <c r="AI126" s="428"/>
      <c r="AJ126" s="428"/>
      <c r="AK126" s="428" t="s">
        <v>2260</v>
      </c>
      <c r="AL126" s="428"/>
      <c r="AM126" s="428"/>
      <c r="AN126" s="428"/>
      <c r="AO126" s="428"/>
      <c r="AP126" s="467"/>
      <c r="AQ126" s="428"/>
      <c r="AR126" s="467" t="s">
        <v>2448</v>
      </c>
      <c r="AS126" s="470"/>
      <c r="AT126" s="481"/>
      <c r="AU126" s="481"/>
      <c r="AV126" s="428"/>
      <c r="AW126" s="428"/>
      <c r="AX126" s="428"/>
      <c r="AY126" s="428"/>
      <c r="AZ126" s="428">
        <f t="shared" si="9"/>
        <v>0</v>
      </c>
      <c r="BA126" s="509"/>
      <c r="BB126" s="481"/>
      <c r="BC126" s="428"/>
      <c r="BD126" s="428"/>
      <c r="BE126" s="428"/>
      <c r="BF126" s="428"/>
      <c r="BG126" s="428"/>
      <c r="BH126" s="428"/>
      <c r="BI126" s="428"/>
      <c r="BJ126" s="428"/>
      <c r="BK126" s="428"/>
      <c r="BL126" s="428"/>
      <c r="BM126" s="428"/>
      <c r="BN126" s="470"/>
      <c r="BO126" s="484"/>
      <c r="BP126" s="467"/>
      <c r="BQ126" s="484"/>
      <c r="BR126" s="484"/>
      <c r="BS126" s="477"/>
      <c r="BT126" s="477"/>
      <c r="BU126" s="477"/>
      <c r="BV126" s="485"/>
      <c r="BW126" s="484"/>
    </row>
    <row r="127" spans="1:75" ht="61.2" x14ac:dyDescent="0.2">
      <c r="A127" s="428">
        <f t="shared" si="10"/>
        <v>118</v>
      </c>
      <c r="B127" s="508" t="s">
        <v>2904</v>
      </c>
      <c r="C127" s="510" t="s">
        <v>2910</v>
      </c>
      <c r="D127" s="549" t="s">
        <v>2906</v>
      </c>
      <c r="E127" s="486" t="s">
        <v>2907</v>
      </c>
      <c r="F127" s="511"/>
      <c r="G127" s="477"/>
      <c r="H127" s="477"/>
      <c r="I127" s="477" t="s">
        <v>364</v>
      </c>
      <c r="J127" s="477" t="s">
        <v>364</v>
      </c>
      <c r="K127" s="477" t="s">
        <v>364</v>
      </c>
      <c r="L127" s="477"/>
      <c r="M127" s="478"/>
      <c r="N127" s="467">
        <v>9</v>
      </c>
      <c r="O127" s="467">
        <v>2</v>
      </c>
      <c r="P127" s="467">
        <v>5</v>
      </c>
      <c r="Q127" s="467">
        <v>2</v>
      </c>
      <c r="R127" s="428">
        <f t="shared" si="7"/>
        <v>81</v>
      </c>
      <c r="S127" s="428"/>
      <c r="T127" s="467" t="s">
        <v>2482</v>
      </c>
      <c r="U127" s="470" t="s">
        <v>2901</v>
      </c>
      <c r="V127" s="514"/>
      <c r="W127" s="514"/>
      <c r="X127" s="514">
        <v>1</v>
      </c>
      <c r="Y127" s="514">
        <v>1</v>
      </c>
      <c r="Z127" s="514">
        <v>1</v>
      </c>
      <c r="AA127" s="514">
        <v>1</v>
      </c>
      <c r="AB127" s="428">
        <f t="shared" si="8"/>
        <v>3</v>
      </c>
      <c r="AC127" s="510" t="s">
        <v>2691</v>
      </c>
      <c r="AD127" s="467"/>
      <c r="AE127" s="515"/>
      <c r="AF127" s="515"/>
      <c r="AG127" s="515"/>
      <c r="AH127" s="515" t="s">
        <v>364</v>
      </c>
      <c r="AI127" s="515"/>
      <c r="AJ127" s="515"/>
      <c r="AK127" s="515" t="s">
        <v>364</v>
      </c>
      <c r="AL127" s="515"/>
      <c r="AM127" s="515"/>
      <c r="AN127" s="515"/>
      <c r="AO127" s="515"/>
      <c r="AP127" s="470"/>
      <c r="AQ127" s="428"/>
      <c r="AR127" s="467" t="s">
        <v>2484</v>
      </c>
      <c r="AS127" s="470" t="s">
        <v>2901</v>
      </c>
      <c r="AT127" s="514"/>
      <c r="AU127" s="514"/>
      <c r="AV127" s="514">
        <v>1</v>
      </c>
      <c r="AW127" s="514">
        <v>1</v>
      </c>
      <c r="AX127" s="514">
        <v>1</v>
      </c>
      <c r="AY127" s="514">
        <v>1</v>
      </c>
      <c r="AZ127" s="428">
        <f t="shared" si="9"/>
        <v>3</v>
      </c>
      <c r="BA127" s="510" t="s">
        <v>2912</v>
      </c>
      <c r="BB127" s="467"/>
      <c r="BC127" s="515"/>
      <c r="BD127" s="515"/>
      <c r="BE127" s="515"/>
      <c r="BF127" s="515" t="s">
        <v>364</v>
      </c>
      <c r="BG127" s="515"/>
      <c r="BH127" s="515"/>
      <c r="BI127" s="515" t="s">
        <v>364</v>
      </c>
      <c r="BJ127" s="515"/>
      <c r="BK127" s="515"/>
      <c r="BL127" s="515"/>
      <c r="BM127" s="515"/>
      <c r="BN127" s="470"/>
      <c r="BO127" s="428"/>
      <c r="BP127" s="467" t="s">
        <v>2871</v>
      </c>
      <c r="BQ127" s="484"/>
      <c r="BR127" s="484"/>
      <c r="BS127" s="477"/>
      <c r="BT127" s="477"/>
      <c r="BU127" s="477"/>
      <c r="BV127" s="484"/>
      <c r="BW127" s="484"/>
    </row>
    <row r="128" spans="1:75" ht="36" hidden="1" customHeight="1" x14ac:dyDescent="0.2">
      <c r="A128" s="428">
        <f t="shared" si="10"/>
        <v>119</v>
      </c>
      <c r="B128" s="508" t="s">
        <v>2913</v>
      </c>
      <c r="C128" s="510" t="s">
        <v>2914</v>
      </c>
      <c r="D128" s="528" t="s">
        <v>2915</v>
      </c>
      <c r="E128" s="486" t="s">
        <v>2916</v>
      </c>
      <c r="F128" s="511"/>
      <c r="G128" s="477"/>
      <c r="H128" s="477" t="s">
        <v>364</v>
      </c>
      <c r="I128" s="477" t="s">
        <v>364</v>
      </c>
      <c r="J128" s="477" t="s">
        <v>364</v>
      </c>
      <c r="K128" s="477"/>
      <c r="L128" s="477"/>
      <c r="M128" s="478"/>
      <c r="N128" s="467">
        <v>8</v>
      </c>
      <c r="O128" s="467">
        <v>1</v>
      </c>
      <c r="P128" s="467">
        <v>3</v>
      </c>
      <c r="Q128" s="467">
        <v>2</v>
      </c>
      <c r="R128" s="428">
        <f t="shared" si="7"/>
        <v>48</v>
      </c>
      <c r="S128" s="428"/>
      <c r="T128" s="464" t="s">
        <v>2446</v>
      </c>
      <c r="U128" s="518" t="s">
        <v>2917</v>
      </c>
      <c r="V128" s="481"/>
      <c r="W128" s="481"/>
      <c r="X128" s="467">
        <v>2</v>
      </c>
      <c r="Y128" s="467">
        <v>1</v>
      </c>
      <c r="Z128" s="467">
        <v>3</v>
      </c>
      <c r="AA128" s="467">
        <v>1</v>
      </c>
      <c r="AB128" s="428">
        <f t="shared" si="8"/>
        <v>10</v>
      </c>
      <c r="AC128" s="470" t="s">
        <v>2918</v>
      </c>
      <c r="AD128" s="481"/>
      <c r="AE128" s="428"/>
      <c r="AF128" s="428"/>
      <c r="AG128" s="428"/>
      <c r="AH128" s="428" t="s">
        <v>2478</v>
      </c>
      <c r="AI128" s="428"/>
      <c r="AJ128" s="428"/>
      <c r="AK128" s="428" t="s">
        <v>2260</v>
      </c>
      <c r="AL128" s="428"/>
      <c r="AM128" s="428" t="s">
        <v>1352</v>
      </c>
      <c r="AN128" s="428"/>
      <c r="AO128" s="428"/>
      <c r="AP128" s="467"/>
      <c r="AQ128" s="428"/>
      <c r="AR128" s="467" t="s">
        <v>2448</v>
      </c>
      <c r="AS128" s="518"/>
      <c r="AT128" s="481"/>
      <c r="AU128" s="481"/>
      <c r="AV128" s="467"/>
      <c r="AW128" s="467"/>
      <c r="AX128" s="467"/>
      <c r="AY128" s="467"/>
      <c r="AZ128" s="428">
        <f t="shared" si="9"/>
        <v>0</v>
      </c>
      <c r="BA128" s="470"/>
      <c r="BB128" s="481"/>
      <c r="BC128" s="428"/>
      <c r="BD128" s="428"/>
      <c r="BE128" s="428"/>
      <c r="BF128" s="428"/>
      <c r="BG128" s="428"/>
      <c r="BH128" s="428"/>
      <c r="BI128" s="428"/>
      <c r="BJ128" s="428"/>
      <c r="BK128" s="428"/>
      <c r="BL128" s="428"/>
      <c r="BM128" s="428"/>
      <c r="BN128" s="467"/>
      <c r="BO128" s="428"/>
      <c r="BP128" s="467"/>
      <c r="BQ128" s="484"/>
      <c r="BR128" s="484"/>
      <c r="BS128" s="477"/>
      <c r="BT128" s="477"/>
      <c r="BU128" s="477"/>
      <c r="BV128" s="485"/>
      <c r="BW128" s="484"/>
    </row>
    <row r="129" spans="1:75" ht="36" hidden="1" customHeight="1" x14ac:dyDescent="0.2">
      <c r="A129" s="428">
        <f t="shared" si="10"/>
        <v>120</v>
      </c>
      <c r="B129" s="605" t="s">
        <v>2919</v>
      </c>
      <c r="C129" s="606"/>
      <c r="D129" s="606" t="s">
        <v>2920</v>
      </c>
      <c r="E129" s="607" t="s">
        <v>2921</v>
      </c>
      <c r="F129" s="570"/>
      <c r="G129" s="571"/>
      <c r="H129" s="571" t="s">
        <v>364</v>
      </c>
      <c r="I129" s="571" t="s">
        <v>364</v>
      </c>
      <c r="J129" s="571" t="s">
        <v>364</v>
      </c>
      <c r="K129" s="571" t="s">
        <v>364</v>
      </c>
      <c r="L129" s="571"/>
      <c r="M129" s="608"/>
      <c r="N129" s="576">
        <v>8</v>
      </c>
      <c r="O129" s="576">
        <v>1</v>
      </c>
      <c r="P129" s="576">
        <v>1</v>
      </c>
      <c r="Q129" s="576">
        <v>2</v>
      </c>
      <c r="R129" s="573">
        <f t="shared" si="7"/>
        <v>32</v>
      </c>
      <c r="S129" s="573"/>
      <c r="T129" s="576" t="s">
        <v>2446</v>
      </c>
      <c r="U129" s="609" t="s">
        <v>2922</v>
      </c>
      <c r="V129" s="576"/>
      <c r="W129" s="576"/>
      <c r="X129" s="576">
        <v>3</v>
      </c>
      <c r="Y129" s="576">
        <v>1</v>
      </c>
      <c r="Z129" s="576">
        <v>3</v>
      </c>
      <c r="AA129" s="576">
        <v>1</v>
      </c>
      <c r="AB129" s="573">
        <f t="shared" si="8"/>
        <v>15</v>
      </c>
      <c r="AC129" s="609" t="s">
        <v>2923</v>
      </c>
      <c r="AD129" s="576" t="s">
        <v>364</v>
      </c>
      <c r="AE129" s="573"/>
      <c r="AF129" s="573"/>
      <c r="AG129" s="573"/>
      <c r="AH129" s="573" t="s">
        <v>364</v>
      </c>
      <c r="AI129" s="573"/>
      <c r="AJ129" s="573"/>
      <c r="AK129" s="573" t="s">
        <v>364</v>
      </c>
      <c r="AL129" s="573"/>
      <c r="AM129" s="573"/>
      <c r="AN129" s="573"/>
      <c r="AO129" s="573"/>
      <c r="AP129" s="576"/>
      <c r="AQ129" s="573"/>
      <c r="AR129" s="467"/>
      <c r="AS129" s="609"/>
      <c r="AT129" s="610"/>
      <c r="AU129" s="610"/>
      <c r="AV129" s="576"/>
      <c r="AW129" s="576"/>
      <c r="AX129" s="576"/>
      <c r="AY129" s="576"/>
      <c r="AZ129" s="573">
        <f t="shared" si="9"/>
        <v>0</v>
      </c>
      <c r="BA129" s="609"/>
      <c r="BB129" s="610"/>
      <c r="BC129" s="573"/>
      <c r="BD129" s="573"/>
      <c r="BE129" s="573"/>
      <c r="BF129" s="573"/>
      <c r="BG129" s="573"/>
      <c r="BH129" s="573"/>
      <c r="BI129" s="573"/>
      <c r="BJ129" s="573"/>
      <c r="BK129" s="573"/>
      <c r="BL129" s="573"/>
      <c r="BM129" s="573"/>
      <c r="BN129" s="609"/>
      <c r="BO129" s="573"/>
      <c r="BP129" s="576"/>
      <c r="BQ129" s="577"/>
      <c r="BR129" s="577"/>
      <c r="BS129" s="571"/>
      <c r="BT129" s="571"/>
      <c r="BU129" s="571"/>
      <c r="BV129" s="578"/>
      <c r="BW129" s="577"/>
    </row>
    <row r="130" spans="1:75" ht="36" hidden="1" customHeight="1" x14ac:dyDescent="0.2">
      <c r="A130" s="428">
        <f t="shared" si="10"/>
        <v>121</v>
      </c>
      <c r="B130" s="429" t="s">
        <v>2407</v>
      </c>
      <c r="C130" s="611" t="s">
        <v>2924</v>
      </c>
      <c r="D130" s="611" t="s">
        <v>2925</v>
      </c>
      <c r="E130" s="612" t="s">
        <v>2926</v>
      </c>
      <c r="F130" s="432"/>
      <c r="G130" s="433"/>
      <c r="H130" s="433" t="s">
        <v>364</v>
      </c>
      <c r="I130" s="433"/>
      <c r="J130" s="433" t="s">
        <v>364</v>
      </c>
      <c r="K130" s="433" t="s">
        <v>364</v>
      </c>
      <c r="L130" s="433"/>
      <c r="M130" s="434"/>
      <c r="N130" s="438">
        <v>8</v>
      </c>
      <c r="O130" s="438">
        <v>1</v>
      </c>
      <c r="P130" s="438">
        <v>3</v>
      </c>
      <c r="Q130" s="438">
        <v>3</v>
      </c>
      <c r="R130" s="437">
        <f t="shared" si="7"/>
        <v>56</v>
      </c>
      <c r="S130" s="437"/>
      <c r="T130" s="438" t="s">
        <v>2448</v>
      </c>
      <c r="U130" s="597" t="s">
        <v>2927</v>
      </c>
      <c r="V130" s="438"/>
      <c r="W130" s="438"/>
      <c r="X130" s="438">
        <v>3</v>
      </c>
      <c r="Y130" s="438">
        <v>2</v>
      </c>
      <c r="Z130" s="438">
        <v>1</v>
      </c>
      <c r="AA130" s="438">
        <v>3</v>
      </c>
      <c r="AB130" s="437">
        <f t="shared" si="8"/>
        <v>18</v>
      </c>
      <c r="AC130" s="611" t="s">
        <v>2928</v>
      </c>
      <c r="AD130" s="442" t="s">
        <v>2569</v>
      </c>
      <c r="AE130" s="443"/>
      <c r="AF130" s="443"/>
      <c r="AG130" s="443"/>
      <c r="AH130" s="443" t="s">
        <v>2478</v>
      </c>
      <c r="AI130" s="443"/>
      <c r="AJ130" s="443"/>
      <c r="AK130" s="443"/>
      <c r="AL130" s="443" t="s">
        <v>2644</v>
      </c>
      <c r="AM130" s="443" t="s">
        <v>1352</v>
      </c>
      <c r="AN130" s="443"/>
      <c r="AO130" s="443"/>
      <c r="AP130" s="613" t="s">
        <v>2929</v>
      </c>
      <c r="AQ130" s="437"/>
      <c r="AR130" s="438"/>
      <c r="AS130" s="614"/>
      <c r="AT130" s="442"/>
      <c r="AU130" s="442"/>
      <c r="AV130" s="438"/>
      <c r="AW130" s="438"/>
      <c r="AX130" s="438"/>
      <c r="AY130" s="438"/>
      <c r="AZ130" s="437">
        <f t="shared" si="9"/>
        <v>0</v>
      </c>
      <c r="BA130" s="611"/>
      <c r="BB130" s="442"/>
      <c r="BC130" s="437"/>
      <c r="BD130" s="437"/>
      <c r="BE130" s="437"/>
      <c r="BF130" s="437"/>
      <c r="BG130" s="437"/>
      <c r="BH130" s="437"/>
      <c r="BI130" s="437"/>
      <c r="BJ130" s="437"/>
      <c r="BK130" s="437"/>
      <c r="BL130" s="437"/>
      <c r="BM130" s="437"/>
      <c r="BN130" s="440"/>
      <c r="BO130" s="437"/>
      <c r="BP130" s="438"/>
      <c r="BQ130" s="445"/>
      <c r="BR130" s="445"/>
      <c r="BS130" s="433"/>
      <c r="BT130" s="433"/>
      <c r="BU130" s="433"/>
      <c r="BV130" s="445"/>
      <c r="BW130" s="445"/>
    </row>
    <row r="131" spans="1:75" ht="36" hidden="1" customHeight="1" x14ac:dyDescent="0.2">
      <c r="A131" s="428">
        <f t="shared" si="10"/>
        <v>122</v>
      </c>
      <c r="B131" s="579" t="s">
        <v>2407</v>
      </c>
      <c r="C131" s="615" t="s">
        <v>2930</v>
      </c>
      <c r="D131" s="616" t="s">
        <v>2931</v>
      </c>
      <c r="E131" s="615" t="s">
        <v>2932</v>
      </c>
      <c r="F131" s="583"/>
      <c r="G131" s="477"/>
      <c r="H131" s="477" t="s">
        <v>364</v>
      </c>
      <c r="I131" s="477" t="s">
        <v>364</v>
      </c>
      <c r="J131" s="477" t="s">
        <v>364</v>
      </c>
      <c r="K131" s="477" t="s">
        <v>364</v>
      </c>
      <c r="L131" s="477"/>
      <c r="M131" s="585"/>
      <c r="N131" s="585">
        <v>10</v>
      </c>
      <c r="O131" s="585">
        <v>1</v>
      </c>
      <c r="P131" s="585">
        <v>2</v>
      </c>
      <c r="Q131" s="585">
        <v>3</v>
      </c>
      <c r="R131" s="428">
        <f t="shared" si="7"/>
        <v>60</v>
      </c>
      <c r="S131" s="467"/>
      <c r="T131" s="464" t="s">
        <v>2446</v>
      </c>
      <c r="U131" s="617" t="s">
        <v>2933</v>
      </c>
      <c r="V131" s="617"/>
      <c r="W131" s="617"/>
      <c r="X131" s="617">
        <v>8</v>
      </c>
      <c r="Y131" s="617">
        <v>1</v>
      </c>
      <c r="Z131" s="617">
        <v>1</v>
      </c>
      <c r="AA131" s="514">
        <v>1</v>
      </c>
      <c r="AB131" s="428">
        <f t="shared" si="8"/>
        <v>24</v>
      </c>
      <c r="AC131" s="428" t="s">
        <v>2934</v>
      </c>
      <c r="AD131" s="515" t="s">
        <v>2569</v>
      </c>
      <c r="AE131" s="515"/>
      <c r="AF131" s="515"/>
      <c r="AG131" s="515"/>
      <c r="AH131" s="515" t="s">
        <v>2478</v>
      </c>
      <c r="AI131" s="515"/>
      <c r="AJ131" s="515"/>
      <c r="AK131" s="515"/>
      <c r="AL131" s="515" t="s">
        <v>2639</v>
      </c>
      <c r="AM131" s="515"/>
      <c r="AN131" s="515"/>
      <c r="AO131" s="514"/>
      <c r="AP131" s="428"/>
      <c r="AQ131" s="467"/>
      <c r="AR131" s="467" t="s">
        <v>2448</v>
      </c>
      <c r="AS131" s="481"/>
      <c r="AT131" s="481"/>
      <c r="AU131" s="617"/>
      <c r="AV131" s="617"/>
      <c r="AW131" s="617"/>
      <c r="AX131" s="617"/>
      <c r="AY131" s="588"/>
      <c r="AZ131" s="428">
        <f t="shared" si="9"/>
        <v>0</v>
      </c>
      <c r="BA131" s="564"/>
      <c r="BB131" s="515"/>
      <c r="BC131" s="515"/>
      <c r="BD131" s="515"/>
      <c r="BE131" s="515"/>
      <c r="BF131" s="515"/>
      <c r="BG131" s="515"/>
      <c r="BH131" s="515"/>
      <c r="BI131" s="515"/>
      <c r="BJ131" s="515"/>
      <c r="BK131" s="515"/>
      <c r="BL131" s="515"/>
      <c r="BM131" s="618"/>
      <c r="BN131" s="428"/>
      <c r="BO131" s="467"/>
      <c r="BP131" s="484"/>
      <c r="BQ131" s="484"/>
      <c r="BR131" s="477"/>
      <c r="BS131" s="477"/>
      <c r="BT131" s="477"/>
      <c r="BU131" s="484"/>
      <c r="BV131" s="484"/>
      <c r="BW131" s="533"/>
    </row>
    <row r="132" spans="1:75" ht="36" hidden="1" customHeight="1" x14ac:dyDescent="0.2">
      <c r="A132" s="428">
        <f t="shared" si="10"/>
        <v>123</v>
      </c>
      <c r="B132" s="605" t="s">
        <v>2407</v>
      </c>
      <c r="C132" s="606" t="s">
        <v>2935</v>
      </c>
      <c r="D132" s="606" t="s">
        <v>2936</v>
      </c>
      <c r="E132" s="607" t="s">
        <v>2937</v>
      </c>
      <c r="F132" s="570"/>
      <c r="G132" s="571"/>
      <c r="H132" s="571" t="s">
        <v>364</v>
      </c>
      <c r="I132" s="571" t="s">
        <v>364</v>
      </c>
      <c r="J132" s="571" t="s">
        <v>364</v>
      </c>
      <c r="K132" s="571" t="s">
        <v>364</v>
      </c>
      <c r="L132" s="571"/>
      <c r="M132" s="608"/>
      <c r="N132" s="576">
        <v>8</v>
      </c>
      <c r="O132" s="576">
        <v>1</v>
      </c>
      <c r="P132" s="576">
        <v>2</v>
      </c>
      <c r="Q132" s="576">
        <v>3</v>
      </c>
      <c r="R132" s="573">
        <f t="shared" si="7"/>
        <v>48</v>
      </c>
      <c r="S132" s="573"/>
      <c r="T132" s="576" t="s">
        <v>2446</v>
      </c>
      <c r="U132" s="609" t="s">
        <v>2938</v>
      </c>
      <c r="V132" s="576"/>
      <c r="W132" s="576"/>
      <c r="X132" s="576">
        <v>8</v>
      </c>
      <c r="Y132" s="576">
        <v>1</v>
      </c>
      <c r="Z132" s="576">
        <v>1</v>
      </c>
      <c r="AA132" s="576">
        <v>1</v>
      </c>
      <c r="AB132" s="573">
        <f t="shared" si="8"/>
        <v>24</v>
      </c>
      <c r="AC132" s="609" t="s">
        <v>2934</v>
      </c>
      <c r="AD132" s="576" t="s">
        <v>2569</v>
      </c>
      <c r="AE132" s="573"/>
      <c r="AF132" s="573"/>
      <c r="AG132" s="573"/>
      <c r="AH132" s="573" t="s">
        <v>2478</v>
      </c>
      <c r="AI132" s="573"/>
      <c r="AJ132" s="573"/>
      <c r="AK132" s="573"/>
      <c r="AL132" s="573" t="s">
        <v>2639</v>
      </c>
      <c r="AM132" s="573"/>
      <c r="AN132" s="573"/>
      <c r="AO132" s="573"/>
      <c r="AP132" s="609" t="s">
        <v>2939</v>
      </c>
      <c r="AQ132" s="573"/>
      <c r="AR132" s="467" t="s">
        <v>2448</v>
      </c>
      <c r="AS132" s="609"/>
      <c r="AT132" s="610"/>
      <c r="AU132" s="610"/>
      <c r="AV132" s="576"/>
      <c r="AW132" s="576"/>
      <c r="AX132" s="576"/>
      <c r="AY132" s="576"/>
      <c r="AZ132" s="573">
        <f t="shared" si="9"/>
        <v>0</v>
      </c>
      <c r="BA132" s="609"/>
      <c r="BB132" s="610"/>
      <c r="BC132" s="573"/>
      <c r="BD132" s="573"/>
      <c r="BE132" s="573"/>
      <c r="BF132" s="573"/>
      <c r="BG132" s="573"/>
      <c r="BH132" s="573"/>
      <c r="BI132" s="573"/>
      <c r="BJ132" s="573"/>
      <c r="BK132" s="573"/>
      <c r="BL132" s="573"/>
      <c r="BM132" s="573"/>
      <c r="BN132" s="609"/>
      <c r="BO132" s="573"/>
      <c r="BP132" s="576"/>
      <c r="BQ132" s="577"/>
      <c r="BR132" s="577"/>
      <c r="BS132" s="571"/>
      <c r="BT132" s="571"/>
      <c r="BU132" s="571"/>
      <c r="BV132" s="578"/>
      <c r="BW132" s="577"/>
    </row>
    <row r="133" spans="1:75" ht="60" hidden="1" customHeight="1" x14ac:dyDescent="0.2">
      <c r="A133" s="428">
        <f t="shared" si="10"/>
        <v>124</v>
      </c>
      <c r="B133" s="508" t="s">
        <v>2407</v>
      </c>
      <c r="C133" s="484" t="s">
        <v>2408</v>
      </c>
      <c r="D133" s="487" t="s">
        <v>2940</v>
      </c>
      <c r="E133" s="488" t="s">
        <v>2941</v>
      </c>
      <c r="F133" s="511"/>
      <c r="G133" s="477"/>
      <c r="H133" s="477" t="s">
        <v>364</v>
      </c>
      <c r="I133" s="477" t="s">
        <v>364</v>
      </c>
      <c r="J133" s="477" t="s">
        <v>364</v>
      </c>
      <c r="K133" s="477" t="s">
        <v>364</v>
      </c>
      <c r="L133" s="477" t="s">
        <v>364</v>
      </c>
      <c r="M133" s="478"/>
      <c r="N133" s="467">
        <v>6</v>
      </c>
      <c r="O133" s="561"/>
      <c r="P133" s="467">
        <v>3</v>
      </c>
      <c r="Q133" s="467">
        <v>3</v>
      </c>
      <c r="R133" s="573">
        <f t="shared" si="7"/>
        <v>36</v>
      </c>
      <c r="S133" s="428"/>
      <c r="T133" s="467" t="s">
        <v>2367</v>
      </c>
      <c r="U133" s="490" t="s">
        <v>2942</v>
      </c>
      <c r="V133" s="467"/>
      <c r="W133" s="467"/>
      <c r="X133" s="467">
        <v>6</v>
      </c>
      <c r="Y133" s="561"/>
      <c r="Z133" s="467">
        <v>1</v>
      </c>
      <c r="AA133" s="467">
        <v>2</v>
      </c>
      <c r="AB133" s="573">
        <f t="shared" si="8"/>
        <v>18</v>
      </c>
      <c r="AC133" s="470"/>
      <c r="AD133" s="467"/>
      <c r="AE133" s="428"/>
      <c r="AF133" s="428"/>
      <c r="AG133" s="428"/>
      <c r="AH133" s="428"/>
      <c r="AI133" s="428"/>
      <c r="AJ133" s="428"/>
      <c r="AK133" s="428"/>
      <c r="AL133" s="428"/>
      <c r="AM133" s="428"/>
      <c r="AN133" s="428"/>
      <c r="AO133" s="428"/>
      <c r="AP133" s="467"/>
      <c r="AQ133" s="428"/>
      <c r="AR133" s="467"/>
      <c r="AS133" s="470"/>
      <c r="AT133" s="481"/>
      <c r="AU133" s="481"/>
      <c r="AV133" s="467"/>
      <c r="AW133" s="467"/>
      <c r="AX133" s="467"/>
      <c r="AY133" s="467"/>
      <c r="AZ133" s="573">
        <f t="shared" si="9"/>
        <v>0</v>
      </c>
      <c r="BA133" s="470"/>
      <c r="BB133" s="481"/>
      <c r="BC133" s="428"/>
      <c r="BD133" s="428"/>
      <c r="BE133" s="428"/>
      <c r="BF133" s="428"/>
      <c r="BG133" s="428"/>
      <c r="BH133" s="428"/>
      <c r="BI133" s="428"/>
      <c r="BJ133" s="428"/>
      <c r="BK133" s="428"/>
      <c r="BL133" s="428"/>
      <c r="BM133" s="428"/>
      <c r="BN133" s="470"/>
      <c r="BO133" s="428"/>
      <c r="BP133" s="467"/>
      <c r="BQ133" s="484"/>
      <c r="BR133" s="484"/>
      <c r="BS133" s="477"/>
      <c r="BT133" s="477"/>
      <c r="BU133" s="477"/>
      <c r="BV133" s="484"/>
      <c r="BW133" s="484"/>
    </row>
    <row r="134" spans="1:75" ht="61.2" hidden="1" x14ac:dyDescent="0.2">
      <c r="A134" s="428">
        <f t="shared" si="10"/>
        <v>125</v>
      </c>
      <c r="B134" s="508" t="s">
        <v>2407</v>
      </c>
      <c r="C134" s="510" t="s">
        <v>2943</v>
      </c>
      <c r="D134" s="549" t="s">
        <v>2940</v>
      </c>
      <c r="E134" s="549" t="s">
        <v>2944</v>
      </c>
      <c r="F134" s="511"/>
      <c r="G134" s="477"/>
      <c r="H134" s="477"/>
      <c r="I134" s="477"/>
      <c r="J134" s="477" t="s">
        <v>364</v>
      </c>
      <c r="K134" s="477" t="s">
        <v>364</v>
      </c>
      <c r="L134" s="477" t="s">
        <v>364</v>
      </c>
      <c r="M134" s="478"/>
      <c r="N134" s="467">
        <v>7</v>
      </c>
      <c r="O134" s="467">
        <v>1</v>
      </c>
      <c r="P134" s="467">
        <v>3</v>
      </c>
      <c r="Q134" s="467">
        <v>2</v>
      </c>
      <c r="R134" s="428">
        <f t="shared" si="7"/>
        <v>42</v>
      </c>
      <c r="S134" s="428"/>
      <c r="T134" s="467"/>
      <c r="U134" s="549" t="s">
        <v>2945</v>
      </c>
      <c r="V134" s="467"/>
      <c r="W134" s="467"/>
      <c r="X134" s="467">
        <v>1</v>
      </c>
      <c r="Y134" s="467">
        <v>1</v>
      </c>
      <c r="Z134" s="467">
        <v>1</v>
      </c>
      <c r="AA134" s="467">
        <v>1</v>
      </c>
      <c r="AB134" s="428">
        <f t="shared" si="8"/>
        <v>3</v>
      </c>
      <c r="AC134" s="619" t="s">
        <v>2946</v>
      </c>
      <c r="AD134" s="481"/>
      <c r="AE134" s="428"/>
      <c r="AF134" s="428"/>
      <c r="AG134" s="428"/>
      <c r="AH134" s="428" t="s">
        <v>2478</v>
      </c>
      <c r="AI134" s="428"/>
      <c r="AJ134" s="428"/>
      <c r="AK134" s="428"/>
      <c r="AL134" s="428"/>
      <c r="AM134" s="428"/>
      <c r="AN134" s="428"/>
      <c r="AO134" s="428"/>
      <c r="AP134" s="549" t="s">
        <v>2945</v>
      </c>
      <c r="AQ134" s="428"/>
      <c r="AR134" s="467"/>
      <c r="AS134" s="549"/>
      <c r="AT134" s="481"/>
      <c r="AU134" s="481"/>
      <c r="AV134" s="467"/>
      <c r="AW134" s="467"/>
      <c r="AX134" s="467"/>
      <c r="AY134" s="467"/>
      <c r="AZ134" s="428">
        <f t="shared" si="9"/>
        <v>0</v>
      </c>
      <c r="BA134" s="600"/>
      <c r="BB134" s="481"/>
      <c r="BC134" s="428"/>
      <c r="BD134" s="428"/>
      <c r="BE134" s="428"/>
      <c r="BF134" s="428"/>
      <c r="BG134" s="428"/>
      <c r="BH134" s="428"/>
      <c r="BI134" s="428"/>
      <c r="BJ134" s="428"/>
      <c r="BK134" s="428"/>
      <c r="BL134" s="428"/>
      <c r="BM134" s="428"/>
      <c r="BN134" s="470"/>
      <c r="BO134" s="428"/>
      <c r="BP134" s="467"/>
      <c r="BQ134" s="484"/>
      <c r="BR134" s="484"/>
      <c r="BS134" s="477"/>
      <c r="BT134" s="477"/>
      <c r="BU134" s="477"/>
      <c r="BV134" s="485"/>
      <c r="BW134" s="484"/>
    </row>
    <row r="135" spans="1:75" ht="40.799999999999997" x14ac:dyDescent="0.2">
      <c r="A135" s="428">
        <f t="shared" si="10"/>
        <v>126</v>
      </c>
      <c r="B135" s="508" t="s">
        <v>2407</v>
      </c>
      <c r="C135" s="486" t="s">
        <v>2947</v>
      </c>
      <c r="D135" s="549" t="s">
        <v>2940</v>
      </c>
      <c r="E135" s="549" t="s">
        <v>2944</v>
      </c>
      <c r="F135" s="511"/>
      <c r="G135" s="477"/>
      <c r="H135" s="477"/>
      <c r="I135" s="477"/>
      <c r="J135" s="477" t="s">
        <v>364</v>
      </c>
      <c r="K135" s="477" t="s">
        <v>364</v>
      </c>
      <c r="L135" s="477" t="s">
        <v>364</v>
      </c>
      <c r="M135" s="478"/>
      <c r="N135" s="467">
        <v>7</v>
      </c>
      <c r="O135" s="467">
        <v>1</v>
      </c>
      <c r="P135" s="467">
        <v>3</v>
      </c>
      <c r="Q135" s="467">
        <v>2</v>
      </c>
      <c r="R135" s="428">
        <f t="shared" si="7"/>
        <v>42</v>
      </c>
      <c r="S135" s="428"/>
      <c r="T135" s="467" t="s">
        <v>2482</v>
      </c>
      <c r="U135" s="549" t="s">
        <v>2945</v>
      </c>
      <c r="V135" s="514"/>
      <c r="W135" s="514"/>
      <c r="X135" s="514">
        <v>1</v>
      </c>
      <c r="Y135" s="514">
        <v>1</v>
      </c>
      <c r="Z135" s="514">
        <v>1</v>
      </c>
      <c r="AA135" s="514">
        <v>1</v>
      </c>
      <c r="AB135" s="428">
        <f t="shared" si="8"/>
        <v>3</v>
      </c>
      <c r="AC135" s="510" t="s">
        <v>2287</v>
      </c>
      <c r="AD135" s="467"/>
      <c r="AE135" s="515"/>
      <c r="AF135" s="515"/>
      <c r="AG135" s="515"/>
      <c r="AH135" s="515" t="s">
        <v>364</v>
      </c>
      <c r="AI135" s="515"/>
      <c r="AJ135" s="515"/>
      <c r="AK135" s="515"/>
      <c r="AL135" s="515"/>
      <c r="AM135" s="515"/>
      <c r="AN135" s="515"/>
      <c r="AO135" s="515"/>
      <c r="AP135" s="470"/>
      <c r="AQ135" s="428"/>
      <c r="AR135" s="467" t="s">
        <v>2484</v>
      </c>
      <c r="AS135" s="549" t="s">
        <v>2945</v>
      </c>
      <c r="AT135" s="514"/>
      <c r="AU135" s="514"/>
      <c r="AV135" s="514">
        <v>1</v>
      </c>
      <c r="AW135" s="514">
        <v>1</v>
      </c>
      <c r="AX135" s="514">
        <v>1</v>
      </c>
      <c r="AY135" s="514">
        <v>1</v>
      </c>
      <c r="AZ135" s="428">
        <f t="shared" si="9"/>
        <v>3</v>
      </c>
      <c r="BA135" s="510" t="s">
        <v>2948</v>
      </c>
      <c r="BB135" s="467"/>
      <c r="BC135" s="515"/>
      <c r="BD135" s="515"/>
      <c r="BE135" s="515"/>
      <c r="BF135" s="515" t="s">
        <v>364</v>
      </c>
      <c r="BG135" s="515"/>
      <c r="BH135" s="515"/>
      <c r="BI135" s="515"/>
      <c r="BJ135" s="515"/>
      <c r="BK135" s="515"/>
      <c r="BL135" s="515"/>
      <c r="BM135" s="515"/>
      <c r="BN135" s="470"/>
      <c r="BO135" s="428"/>
      <c r="BP135" s="467" t="s">
        <v>2949</v>
      </c>
      <c r="BQ135" s="484"/>
      <c r="BR135" s="484"/>
      <c r="BS135" s="477"/>
      <c r="BT135" s="477"/>
      <c r="BU135" s="477"/>
      <c r="BV135" s="484"/>
      <c r="BW135" s="484"/>
    </row>
    <row r="136" spans="1:75" ht="52.5" customHeight="1" x14ac:dyDescent="0.2">
      <c r="A136" s="428">
        <f t="shared" si="10"/>
        <v>127</v>
      </c>
      <c r="B136" s="508" t="s">
        <v>2407</v>
      </c>
      <c r="C136" s="486" t="s">
        <v>2818</v>
      </c>
      <c r="D136" s="549" t="s">
        <v>2940</v>
      </c>
      <c r="E136" s="486" t="s">
        <v>2950</v>
      </c>
      <c r="F136" s="511"/>
      <c r="G136" s="477"/>
      <c r="H136" s="477"/>
      <c r="I136" s="477"/>
      <c r="J136" s="477" t="s">
        <v>364</v>
      </c>
      <c r="K136" s="477" t="s">
        <v>364</v>
      </c>
      <c r="L136" s="477" t="s">
        <v>364</v>
      </c>
      <c r="M136" s="478"/>
      <c r="N136" s="467">
        <v>8</v>
      </c>
      <c r="O136" s="467">
        <v>1</v>
      </c>
      <c r="P136" s="467">
        <v>3</v>
      </c>
      <c r="Q136" s="467">
        <v>2</v>
      </c>
      <c r="R136" s="428">
        <f t="shared" si="7"/>
        <v>48</v>
      </c>
      <c r="S136" s="428"/>
      <c r="T136" s="467" t="s">
        <v>2482</v>
      </c>
      <c r="U136" s="470" t="s">
        <v>2951</v>
      </c>
      <c r="V136" s="514"/>
      <c r="W136" s="514"/>
      <c r="X136" s="514">
        <v>2</v>
      </c>
      <c r="Y136" s="514">
        <v>1</v>
      </c>
      <c r="Z136" s="514">
        <v>2</v>
      </c>
      <c r="AA136" s="514">
        <v>1</v>
      </c>
      <c r="AB136" s="428">
        <f t="shared" si="8"/>
        <v>8</v>
      </c>
      <c r="AC136" s="510" t="s">
        <v>2287</v>
      </c>
      <c r="AD136" s="467"/>
      <c r="AE136" s="515"/>
      <c r="AF136" s="515"/>
      <c r="AG136" s="515"/>
      <c r="AH136" s="515"/>
      <c r="AI136" s="515"/>
      <c r="AJ136" s="515"/>
      <c r="AK136" s="515"/>
      <c r="AL136" s="515" t="s">
        <v>364</v>
      </c>
      <c r="AM136" s="515"/>
      <c r="AN136" s="515"/>
      <c r="AO136" s="515"/>
      <c r="AP136" s="470"/>
      <c r="AQ136" s="428"/>
      <c r="AR136" s="467" t="s">
        <v>2484</v>
      </c>
      <c r="AS136" s="470" t="s">
        <v>2951</v>
      </c>
      <c r="AT136" s="514"/>
      <c r="AU136" s="514"/>
      <c r="AV136" s="514">
        <v>2</v>
      </c>
      <c r="AW136" s="514">
        <v>1</v>
      </c>
      <c r="AX136" s="514">
        <v>2</v>
      </c>
      <c r="AY136" s="514">
        <v>1</v>
      </c>
      <c r="AZ136" s="428">
        <f t="shared" si="9"/>
        <v>8</v>
      </c>
      <c r="BA136" s="510" t="s">
        <v>2952</v>
      </c>
      <c r="BB136" s="467"/>
      <c r="BC136" s="515"/>
      <c r="BD136" s="515"/>
      <c r="BE136" s="515"/>
      <c r="BF136" s="515"/>
      <c r="BG136" s="515"/>
      <c r="BH136" s="515"/>
      <c r="BI136" s="515"/>
      <c r="BJ136" s="515"/>
      <c r="BK136" s="515" t="s">
        <v>364</v>
      </c>
      <c r="BL136" s="515"/>
      <c r="BM136" s="515"/>
      <c r="BN136" s="470"/>
      <c r="BO136" s="428"/>
      <c r="BP136" s="467" t="s">
        <v>2484</v>
      </c>
      <c r="BQ136" s="484"/>
      <c r="BR136" s="484"/>
      <c r="BS136" s="477"/>
      <c r="BT136" s="477"/>
      <c r="BU136" s="477"/>
      <c r="BV136" s="484"/>
      <c r="BW136" s="484"/>
    </row>
    <row r="137" spans="1:75" ht="52.5" customHeight="1" x14ac:dyDescent="0.2">
      <c r="A137" s="428">
        <f t="shared" si="10"/>
        <v>128</v>
      </c>
      <c r="B137" s="508" t="s">
        <v>2953</v>
      </c>
      <c r="C137" s="486" t="s">
        <v>2954</v>
      </c>
      <c r="D137" s="513" t="s">
        <v>2955</v>
      </c>
      <c r="E137" s="486" t="s">
        <v>2956</v>
      </c>
      <c r="F137" s="511"/>
      <c r="G137" s="477"/>
      <c r="H137" s="477"/>
      <c r="I137" s="477"/>
      <c r="J137" s="477" t="s">
        <v>364</v>
      </c>
      <c r="K137" s="477" t="s">
        <v>364</v>
      </c>
      <c r="L137" s="477" t="s">
        <v>364</v>
      </c>
      <c r="M137" s="478"/>
      <c r="N137" s="467">
        <v>9</v>
      </c>
      <c r="O137" s="467">
        <v>2</v>
      </c>
      <c r="P137" s="467">
        <v>3</v>
      </c>
      <c r="Q137" s="467">
        <v>2</v>
      </c>
      <c r="R137" s="428">
        <f t="shared" ref="R137:R183" si="11">N137*(O137+P137+Q137)</f>
        <v>63</v>
      </c>
      <c r="S137" s="428"/>
      <c r="T137" s="467" t="s">
        <v>2482</v>
      </c>
      <c r="U137" s="470" t="s">
        <v>2957</v>
      </c>
      <c r="V137" s="514"/>
      <c r="W137" s="514"/>
      <c r="X137" s="514">
        <v>1</v>
      </c>
      <c r="Y137" s="514">
        <v>1</v>
      </c>
      <c r="Z137" s="514">
        <v>1</v>
      </c>
      <c r="AA137" s="514">
        <v>1</v>
      </c>
      <c r="AB137" s="428">
        <f t="shared" ref="AB137:AB154" si="12">X137*(Y137+Z137+AA137)</f>
        <v>3</v>
      </c>
      <c r="AC137" s="510" t="s">
        <v>2287</v>
      </c>
      <c r="AD137" s="467" t="s">
        <v>364</v>
      </c>
      <c r="AE137" s="515"/>
      <c r="AF137" s="515"/>
      <c r="AG137" s="515"/>
      <c r="AH137" s="515" t="s">
        <v>364</v>
      </c>
      <c r="AI137" s="515"/>
      <c r="AJ137" s="515"/>
      <c r="AK137" s="515"/>
      <c r="AL137" s="515"/>
      <c r="AM137" s="515"/>
      <c r="AN137" s="515"/>
      <c r="AO137" s="515"/>
      <c r="AP137" s="470"/>
      <c r="AQ137" s="428"/>
      <c r="AR137" s="467" t="s">
        <v>2484</v>
      </c>
      <c r="AS137" s="470" t="s">
        <v>2958</v>
      </c>
      <c r="AT137" s="514"/>
      <c r="AU137" s="514"/>
      <c r="AV137" s="514">
        <v>1</v>
      </c>
      <c r="AW137" s="514">
        <v>1</v>
      </c>
      <c r="AX137" s="514">
        <v>1</v>
      </c>
      <c r="AY137" s="514">
        <v>1</v>
      </c>
      <c r="AZ137" s="428">
        <f t="shared" si="9"/>
        <v>3</v>
      </c>
      <c r="BA137" s="510" t="s">
        <v>2596</v>
      </c>
      <c r="BB137" s="467"/>
      <c r="BC137" s="515"/>
      <c r="BD137" s="515"/>
      <c r="BE137" s="515"/>
      <c r="BF137" s="515" t="s">
        <v>364</v>
      </c>
      <c r="BG137" s="515"/>
      <c r="BH137" s="515"/>
      <c r="BI137" s="515"/>
      <c r="BJ137" s="515"/>
      <c r="BK137" s="515"/>
      <c r="BL137" s="515"/>
      <c r="BM137" s="515"/>
      <c r="BN137" s="470"/>
      <c r="BO137" s="428"/>
      <c r="BP137" s="467" t="s">
        <v>2949</v>
      </c>
      <c r="BQ137" s="484"/>
      <c r="BR137" s="484"/>
      <c r="BS137" s="477"/>
      <c r="BT137" s="477"/>
      <c r="BU137" s="477"/>
      <c r="BV137" s="484"/>
      <c r="BW137" s="484"/>
    </row>
    <row r="138" spans="1:75" ht="58.5" customHeight="1" x14ac:dyDescent="0.2">
      <c r="A138" s="428">
        <f t="shared" si="10"/>
        <v>129</v>
      </c>
      <c r="B138" s="508" t="s">
        <v>2959</v>
      </c>
      <c r="C138" s="486" t="s">
        <v>2954</v>
      </c>
      <c r="D138" s="513" t="s">
        <v>2960</v>
      </c>
      <c r="E138" s="486" t="s">
        <v>2961</v>
      </c>
      <c r="F138" s="511"/>
      <c r="G138" s="477"/>
      <c r="H138" s="477"/>
      <c r="I138" s="477"/>
      <c r="J138" s="477" t="s">
        <v>364</v>
      </c>
      <c r="K138" s="477" t="s">
        <v>364</v>
      </c>
      <c r="L138" s="477" t="s">
        <v>364</v>
      </c>
      <c r="M138" s="478"/>
      <c r="N138" s="467">
        <v>9</v>
      </c>
      <c r="O138" s="467">
        <v>2</v>
      </c>
      <c r="P138" s="467">
        <v>3</v>
      </c>
      <c r="Q138" s="467">
        <v>2</v>
      </c>
      <c r="R138" s="428">
        <f t="shared" si="11"/>
        <v>63</v>
      </c>
      <c r="S138" s="428"/>
      <c r="T138" s="467" t="s">
        <v>2482</v>
      </c>
      <c r="U138" s="470" t="s">
        <v>2957</v>
      </c>
      <c r="V138" s="514"/>
      <c r="W138" s="514"/>
      <c r="X138" s="514">
        <v>1</v>
      </c>
      <c r="Y138" s="514">
        <v>1</v>
      </c>
      <c r="Z138" s="514">
        <v>1</v>
      </c>
      <c r="AA138" s="514">
        <v>1</v>
      </c>
      <c r="AB138" s="428">
        <f t="shared" si="12"/>
        <v>3</v>
      </c>
      <c r="AC138" s="510" t="s">
        <v>2287</v>
      </c>
      <c r="AD138" s="467" t="s">
        <v>364</v>
      </c>
      <c r="AE138" s="515"/>
      <c r="AF138" s="515"/>
      <c r="AG138" s="515"/>
      <c r="AH138" s="515" t="s">
        <v>364</v>
      </c>
      <c r="AI138" s="515"/>
      <c r="AJ138" s="515"/>
      <c r="AK138" s="515"/>
      <c r="AL138" s="515"/>
      <c r="AM138" s="515"/>
      <c r="AN138" s="515"/>
      <c r="AO138" s="515"/>
      <c r="AP138" s="470"/>
      <c r="AQ138" s="428"/>
      <c r="AR138" s="467" t="s">
        <v>2484</v>
      </c>
      <c r="AS138" s="470" t="s">
        <v>2962</v>
      </c>
      <c r="AT138" s="514"/>
      <c r="AU138" s="514"/>
      <c r="AV138" s="514">
        <v>1</v>
      </c>
      <c r="AW138" s="514">
        <v>1</v>
      </c>
      <c r="AX138" s="514">
        <v>1</v>
      </c>
      <c r="AY138" s="514">
        <v>1</v>
      </c>
      <c r="AZ138" s="428">
        <f t="shared" si="9"/>
        <v>3</v>
      </c>
      <c r="BA138" s="510" t="s">
        <v>2596</v>
      </c>
      <c r="BB138" s="467"/>
      <c r="BC138" s="515"/>
      <c r="BD138" s="515"/>
      <c r="BE138" s="515"/>
      <c r="BF138" s="515" t="s">
        <v>364</v>
      </c>
      <c r="BG138" s="515"/>
      <c r="BH138" s="515"/>
      <c r="BI138" s="515"/>
      <c r="BJ138" s="515"/>
      <c r="BK138" s="515"/>
      <c r="BL138" s="515"/>
      <c r="BM138" s="515"/>
      <c r="BN138" s="470"/>
      <c r="BO138" s="428"/>
      <c r="BP138" s="467" t="s">
        <v>2949</v>
      </c>
      <c r="BQ138" s="484"/>
      <c r="BR138" s="484"/>
      <c r="BS138" s="477"/>
      <c r="BT138" s="477"/>
      <c r="BU138" s="477"/>
      <c r="BV138" s="484"/>
      <c r="BW138" s="484"/>
    </row>
    <row r="139" spans="1:75" ht="58.5" hidden="1" customHeight="1" x14ac:dyDescent="0.2">
      <c r="A139" s="492">
        <f t="shared" si="10"/>
        <v>130</v>
      </c>
      <c r="B139" s="554" t="s">
        <v>2412</v>
      </c>
      <c r="C139" s="494" t="s">
        <v>2464</v>
      </c>
      <c r="D139" s="620" t="s">
        <v>2963</v>
      </c>
      <c r="E139" s="496" t="s">
        <v>2964</v>
      </c>
      <c r="F139" s="556"/>
      <c r="G139" s="498"/>
      <c r="H139" s="498"/>
      <c r="I139" s="498" t="s">
        <v>364</v>
      </c>
      <c r="J139" s="498" t="s">
        <v>364</v>
      </c>
      <c r="K139" s="498" t="s">
        <v>364</v>
      </c>
      <c r="L139" s="498" t="s">
        <v>364</v>
      </c>
      <c r="M139" s="478"/>
      <c r="N139" s="501">
        <v>8</v>
      </c>
      <c r="O139" s="557"/>
      <c r="P139" s="501">
        <v>3</v>
      </c>
      <c r="Q139" s="501">
        <v>3</v>
      </c>
      <c r="R139" s="492">
        <f t="shared" si="11"/>
        <v>48</v>
      </c>
      <c r="S139" s="492"/>
      <c r="T139" s="501" t="s">
        <v>2367</v>
      </c>
      <c r="U139" s="502" t="s">
        <v>2965</v>
      </c>
      <c r="V139" s="501"/>
      <c r="W139" s="501"/>
      <c r="X139" s="501">
        <v>6</v>
      </c>
      <c r="Y139" s="557"/>
      <c r="Z139" s="501">
        <v>1</v>
      </c>
      <c r="AA139" s="501">
        <v>2</v>
      </c>
      <c r="AB139" s="492">
        <f t="shared" si="12"/>
        <v>18</v>
      </c>
      <c r="AC139" s="621"/>
      <c r="AD139" s="504"/>
      <c r="AE139" s="492"/>
      <c r="AF139" s="492"/>
      <c r="AG139" s="492"/>
      <c r="AH139" s="492"/>
      <c r="AI139" s="492"/>
      <c r="AJ139" s="492"/>
      <c r="AK139" s="492"/>
      <c r="AL139" s="492"/>
      <c r="AM139" s="492"/>
      <c r="AN139" s="492"/>
      <c r="AO139" s="492"/>
      <c r="AP139" s="622"/>
      <c r="AQ139" s="492"/>
      <c r="AR139" s="501"/>
      <c r="AS139" s="622"/>
      <c r="AT139" s="504"/>
      <c r="AU139" s="504"/>
      <c r="AV139" s="501"/>
      <c r="AW139" s="501"/>
      <c r="AX139" s="501"/>
      <c r="AY139" s="501"/>
      <c r="AZ139" s="492">
        <f t="shared" si="9"/>
        <v>0</v>
      </c>
      <c r="BA139" s="623"/>
      <c r="BB139" s="504"/>
      <c r="BC139" s="492"/>
      <c r="BD139" s="492"/>
      <c r="BE139" s="492"/>
      <c r="BF139" s="492"/>
      <c r="BG139" s="492"/>
      <c r="BH139" s="492"/>
      <c r="BI139" s="492"/>
      <c r="BJ139" s="492"/>
      <c r="BK139" s="492"/>
      <c r="BL139" s="492"/>
      <c r="BM139" s="492"/>
      <c r="BN139" s="503"/>
      <c r="BO139" s="492"/>
      <c r="BP139" s="501"/>
      <c r="BQ139" s="507"/>
      <c r="BR139" s="507"/>
      <c r="BS139" s="498"/>
      <c r="BT139" s="498"/>
      <c r="BU139" s="498"/>
      <c r="BV139" s="541"/>
      <c r="BW139" s="507"/>
    </row>
    <row r="140" spans="1:75" ht="36" hidden="1" customHeight="1" x14ac:dyDescent="0.2">
      <c r="A140" s="492">
        <f t="shared" si="10"/>
        <v>131</v>
      </c>
      <c r="B140" s="554" t="s">
        <v>2412</v>
      </c>
      <c r="C140" s="494" t="s">
        <v>2464</v>
      </c>
      <c r="D140" s="620" t="s">
        <v>2963</v>
      </c>
      <c r="E140" s="496" t="s">
        <v>2966</v>
      </c>
      <c r="F140" s="556"/>
      <c r="G140" s="498"/>
      <c r="H140" s="498"/>
      <c r="I140" s="498" t="s">
        <v>364</v>
      </c>
      <c r="J140" s="498" t="s">
        <v>364</v>
      </c>
      <c r="K140" s="498" t="s">
        <v>364</v>
      </c>
      <c r="L140" s="498" t="s">
        <v>364</v>
      </c>
      <c r="M140" s="478"/>
      <c r="N140" s="501">
        <v>8</v>
      </c>
      <c r="O140" s="557"/>
      <c r="P140" s="501">
        <v>3</v>
      </c>
      <c r="Q140" s="501">
        <v>3</v>
      </c>
      <c r="R140" s="492">
        <f t="shared" si="11"/>
        <v>48</v>
      </c>
      <c r="S140" s="492"/>
      <c r="T140" s="501" t="s">
        <v>2367</v>
      </c>
      <c r="U140" s="502" t="s">
        <v>125</v>
      </c>
      <c r="V140" s="501"/>
      <c r="W140" s="501"/>
      <c r="X140" s="501">
        <v>8</v>
      </c>
      <c r="Y140" s="557"/>
      <c r="Z140" s="501">
        <v>1</v>
      </c>
      <c r="AA140" s="501">
        <v>3</v>
      </c>
      <c r="AB140" s="492">
        <f t="shared" si="12"/>
        <v>32</v>
      </c>
      <c r="AC140" s="623"/>
      <c r="AD140" s="504"/>
      <c r="AE140" s="492"/>
      <c r="AF140" s="492"/>
      <c r="AG140" s="492"/>
      <c r="AH140" s="492"/>
      <c r="AI140" s="492"/>
      <c r="AJ140" s="492"/>
      <c r="AK140" s="492"/>
      <c r="AL140" s="492"/>
      <c r="AM140" s="492"/>
      <c r="AN140" s="492"/>
      <c r="AO140" s="492"/>
      <c r="AP140" s="622"/>
      <c r="AQ140" s="492"/>
      <c r="AR140" s="501"/>
      <c r="AS140" s="622"/>
      <c r="AT140" s="504"/>
      <c r="AU140" s="504"/>
      <c r="AV140" s="501"/>
      <c r="AW140" s="501"/>
      <c r="AX140" s="501"/>
      <c r="AY140" s="501"/>
      <c r="AZ140" s="492">
        <f t="shared" si="9"/>
        <v>0</v>
      </c>
      <c r="BA140" s="623"/>
      <c r="BB140" s="504"/>
      <c r="BC140" s="492"/>
      <c r="BD140" s="492"/>
      <c r="BE140" s="492"/>
      <c r="BF140" s="492"/>
      <c r="BG140" s="492"/>
      <c r="BH140" s="492"/>
      <c r="BI140" s="492"/>
      <c r="BJ140" s="492"/>
      <c r="BK140" s="492"/>
      <c r="BL140" s="492"/>
      <c r="BM140" s="492"/>
      <c r="BN140" s="503"/>
      <c r="BO140" s="492"/>
      <c r="BP140" s="501"/>
      <c r="BQ140" s="507"/>
      <c r="BR140" s="507"/>
      <c r="BS140" s="498"/>
      <c r="BT140" s="498"/>
      <c r="BU140" s="498"/>
      <c r="BV140" s="541"/>
      <c r="BW140" s="507"/>
    </row>
    <row r="141" spans="1:75" ht="36" hidden="1" customHeight="1" x14ac:dyDescent="0.2">
      <c r="A141" s="492">
        <f t="shared" si="10"/>
        <v>132</v>
      </c>
      <c r="B141" s="554" t="s">
        <v>2412</v>
      </c>
      <c r="C141" s="494" t="s">
        <v>2464</v>
      </c>
      <c r="D141" s="620" t="s">
        <v>2963</v>
      </c>
      <c r="E141" s="496" t="s">
        <v>2967</v>
      </c>
      <c r="F141" s="556"/>
      <c r="G141" s="498"/>
      <c r="H141" s="498"/>
      <c r="I141" s="498" t="s">
        <v>364</v>
      </c>
      <c r="J141" s="498" t="s">
        <v>364</v>
      </c>
      <c r="K141" s="498" t="s">
        <v>364</v>
      </c>
      <c r="L141" s="498" t="s">
        <v>364</v>
      </c>
      <c r="M141" s="478"/>
      <c r="N141" s="501">
        <v>8</v>
      </c>
      <c r="O141" s="557"/>
      <c r="P141" s="501">
        <v>3</v>
      </c>
      <c r="Q141" s="501">
        <v>3</v>
      </c>
      <c r="R141" s="492">
        <f t="shared" si="11"/>
        <v>48</v>
      </c>
      <c r="S141" s="492"/>
      <c r="T141" s="501" t="s">
        <v>2367</v>
      </c>
      <c r="U141" s="502" t="s">
        <v>467</v>
      </c>
      <c r="V141" s="501"/>
      <c r="W141" s="501"/>
      <c r="X141" s="501">
        <v>8</v>
      </c>
      <c r="Y141" s="557"/>
      <c r="Z141" s="501">
        <v>1</v>
      </c>
      <c r="AA141" s="501">
        <v>3</v>
      </c>
      <c r="AB141" s="492">
        <f t="shared" si="12"/>
        <v>32</v>
      </c>
      <c r="AC141" s="621"/>
      <c r="AD141" s="504"/>
      <c r="AE141" s="492"/>
      <c r="AF141" s="492"/>
      <c r="AG141" s="492"/>
      <c r="AH141" s="492"/>
      <c r="AI141" s="492"/>
      <c r="AJ141" s="492"/>
      <c r="AK141" s="492"/>
      <c r="AL141" s="492"/>
      <c r="AM141" s="492"/>
      <c r="AN141" s="492"/>
      <c r="AO141" s="492"/>
      <c r="AP141" s="622"/>
      <c r="AQ141" s="492"/>
      <c r="AR141" s="501"/>
      <c r="AS141" s="622"/>
      <c r="AT141" s="504"/>
      <c r="AU141" s="504"/>
      <c r="AV141" s="501"/>
      <c r="AW141" s="501"/>
      <c r="AX141" s="501"/>
      <c r="AY141" s="501"/>
      <c r="AZ141" s="492">
        <f t="shared" ref="AZ141:AZ154" si="13">AV141*(AW141+AX141+AY141)</f>
        <v>0</v>
      </c>
      <c r="BA141" s="623"/>
      <c r="BB141" s="504"/>
      <c r="BC141" s="492"/>
      <c r="BD141" s="492"/>
      <c r="BE141" s="492"/>
      <c r="BF141" s="492"/>
      <c r="BG141" s="492"/>
      <c r="BH141" s="492"/>
      <c r="BI141" s="492"/>
      <c r="BJ141" s="492"/>
      <c r="BK141" s="492"/>
      <c r="BL141" s="492"/>
      <c r="BM141" s="492"/>
      <c r="BN141" s="503"/>
      <c r="BO141" s="492"/>
      <c r="BP141" s="501"/>
      <c r="BQ141" s="507"/>
      <c r="BR141" s="507"/>
      <c r="BS141" s="498"/>
      <c r="BT141" s="498"/>
      <c r="BU141" s="498"/>
      <c r="BV141" s="541"/>
      <c r="BW141" s="507"/>
    </row>
    <row r="142" spans="1:75" ht="52.5" hidden="1" customHeight="1" x14ac:dyDescent="0.2">
      <c r="A142" s="492">
        <f t="shared" si="10"/>
        <v>133</v>
      </c>
      <c r="B142" s="554" t="s">
        <v>2412</v>
      </c>
      <c r="C142" s="494" t="s">
        <v>2464</v>
      </c>
      <c r="D142" s="620" t="s">
        <v>2963</v>
      </c>
      <c r="E142" s="496" t="s">
        <v>2968</v>
      </c>
      <c r="F142" s="556"/>
      <c r="G142" s="498"/>
      <c r="H142" s="498"/>
      <c r="I142" s="498" t="s">
        <v>364</v>
      </c>
      <c r="J142" s="498" t="s">
        <v>364</v>
      </c>
      <c r="K142" s="498" t="s">
        <v>364</v>
      </c>
      <c r="L142" s="498" t="s">
        <v>364</v>
      </c>
      <c r="M142" s="478"/>
      <c r="N142" s="501">
        <v>8</v>
      </c>
      <c r="O142" s="557"/>
      <c r="P142" s="501">
        <v>1</v>
      </c>
      <c r="Q142" s="501">
        <v>3</v>
      </c>
      <c r="R142" s="492">
        <f t="shared" si="11"/>
        <v>32</v>
      </c>
      <c r="S142" s="492"/>
      <c r="T142" s="501" t="s">
        <v>2367</v>
      </c>
      <c r="U142" s="502" t="s">
        <v>846</v>
      </c>
      <c r="V142" s="501"/>
      <c r="W142" s="501"/>
      <c r="X142" s="501">
        <v>8</v>
      </c>
      <c r="Y142" s="557"/>
      <c r="Z142" s="501">
        <v>1</v>
      </c>
      <c r="AA142" s="501">
        <v>2</v>
      </c>
      <c r="AB142" s="492">
        <f t="shared" si="12"/>
        <v>24</v>
      </c>
      <c r="AC142" s="621"/>
      <c r="AD142" s="504"/>
      <c r="AE142" s="492"/>
      <c r="AF142" s="492"/>
      <c r="AG142" s="492"/>
      <c r="AH142" s="492"/>
      <c r="AI142" s="492"/>
      <c r="AJ142" s="492"/>
      <c r="AK142" s="492"/>
      <c r="AL142" s="492"/>
      <c r="AM142" s="492"/>
      <c r="AN142" s="492"/>
      <c r="AO142" s="492"/>
      <c r="AP142" s="622"/>
      <c r="AQ142" s="492"/>
      <c r="AR142" s="501"/>
      <c r="AS142" s="622"/>
      <c r="AT142" s="504"/>
      <c r="AU142" s="504"/>
      <c r="AV142" s="501"/>
      <c r="AW142" s="501"/>
      <c r="AX142" s="501"/>
      <c r="AY142" s="501"/>
      <c r="AZ142" s="492">
        <f t="shared" si="13"/>
        <v>0</v>
      </c>
      <c r="BA142" s="623"/>
      <c r="BB142" s="504"/>
      <c r="BC142" s="492"/>
      <c r="BD142" s="492"/>
      <c r="BE142" s="492"/>
      <c r="BF142" s="492"/>
      <c r="BG142" s="492"/>
      <c r="BH142" s="492"/>
      <c r="BI142" s="492"/>
      <c r="BJ142" s="492"/>
      <c r="BK142" s="492"/>
      <c r="BL142" s="492"/>
      <c r="BM142" s="492"/>
      <c r="BN142" s="503"/>
      <c r="BO142" s="492"/>
      <c r="BP142" s="501"/>
      <c r="BQ142" s="507"/>
      <c r="BR142" s="507"/>
      <c r="BS142" s="498"/>
      <c r="BT142" s="498"/>
      <c r="BU142" s="498"/>
      <c r="BV142" s="541"/>
      <c r="BW142" s="507"/>
    </row>
    <row r="143" spans="1:75" ht="142.80000000000001" hidden="1" x14ac:dyDescent="0.2">
      <c r="A143" s="428">
        <f t="shared" si="10"/>
        <v>134</v>
      </c>
      <c r="B143" s="508" t="s">
        <v>2969</v>
      </c>
      <c r="C143" s="518" t="s">
        <v>2970</v>
      </c>
      <c r="D143" s="509" t="s">
        <v>2971</v>
      </c>
      <c r="E143" s="474" t="s">
        <v>2972</v>
      </c>
      <c r="F143" s="511"/>
      <c r="G143" s="477"/>
      <c r="H143" s="477" t="s">
        <v>364</v>
      </c>
      <c r="I143" s="477" t="s">
        <v>364</v>
      </c>
      <c r="J143" s="477" t="s">
        <v>364</v>
      </c>
      <c r="K143" s="477" t="s">
        <v>364</v>
      </c>
      <c r="L143" s="477"/>
      <c r="M143" s="478"/>
      <c r="N143" s="548">
        <v>8</v>
      </c>
      <c r="O143" s="467">
        <v>1</v>
      </c>
      <c r="P143" s="467">
        <v>3</v>
      </c>
      <c r="Q143" s="467">
        <v>2</v>
      </c>
      <c r="R143" s="428">
        <f t="shared" si="11"/>
        <v>48</v>
      </c>
      <c r="S143" s="428"/>
      <c r="T143" s="467" t="s">
        <v>2973</v>
      </c>
      <c r="U143" s="624" t="s">
        <v>2974</v>
      </c>
      <c r="V143" s="470"/>
      <c r="W143" s="470"/>
      <c r="X143" s="548">
        <v>8</v>
      </c>
      <c r="Y143" s="467">
        <v>1</v>
      </c>
      <c r="Z143" s="467">
        <v>1</v>
      </c>
      <c r="AA143" s="467">
        <v>1</v>
      </c>
      <c r="AB143" s="428">
        <f t="shared" si="12"/>
        <v>24</v>
      </c>
      <c r="AC143" s="625" t="s">
        <v>2442</v>
      </c>
      <c r="AD143" s="481"/>
      <c r="AE143" s="515"/>
      <c r="AF143" s="515"/>
      <c r="AG143" s="515" t="s">
        <v>364</v>
      </c>
      <c r="AH143" s="515" t="s">
        <v>364</v>
      </c>
      <c r="AI143" s="515"/>
      <c r="AJ143" s="515"/>
      <c r="AK143" s="515"/>
      <c r="AL143" s="515" t="s">
        <v>364</v>
      </c>
      <c r="AM143" s="515"/>
      <c r="AN143" s="515"/>
      <c r="AO143" s="515"/>
      <c r="AP143" s="470"/>
      <c r="AQ143" s="428"/>
      <c r="AR143" s="467"/>
      <c r="AS143" s="624" t="s">
        <v>2974</v>
      </c>
      <c r="AT143" s="481"/>
      <c r="AU143" s="481"/>
      <c r="AV143" s="548">
        <v>8</v>
      </c>
      <c r="AW143" s="467">
        <v>1</v>
      </c>
      <c r="AX143" s="467">
        <v>1</v>
      </c>
      <c r="AY143" s="467">
        <v>1</v>
      </c>
      <c r="AZ143" s="428">
        <f t="shared" si="13"/>
        <v>24</v>
      </c>
      <c r="BA143" s="483"/>
      <c r="BB143" s="481"/>
      <c r="BC143" s="515"/>
      <c r="BD143" s="515"/>
      <c r="BE143" s="515" t="s">
        <v>364</v>
      </c>
      <c r="BF143" s="515" t="s">
        <v>364</v>
      </c>
      <c r="BG143" s="515"/>
      <c r="BH143" s="515"/>
      <c r="BI143" s="515"/>
      <c r="BJ143" s="515" t="s">
        <v>364</v>
      </c>
      <c r="BK143" s="515"/>
      <c r="BL143" s="515"/>
      <c r="BM143" s="515"/>
      <c r="BN143" s="467"/>
      <c r="BO143" s="428"/>
      <c r="BP143" s="467" t="s">
        <v>2975</v>
      </c>
      <c r="BQ143" s="484"/>
      <c r="BR143" s="484"/>
      <c r="BS143" s="477"/>
      <c r="BT143" s="477"/>
      <c r="BU143" s="477"/>
      <c r="BV143" s="484"/>
      <c r="BW143" s="484"/>
    </row>
    <row r="144" spans="1:75" ht="36" hidden="1" customHeight="1" x14ac:dyDescent="0.2">
      <c r="A144" s="428">
        <f t="shared" si="10"/>
        <v>135</v>
      </c>
      <c r="B144" s="508" t="s">
        <v>2969</v>
      </c>
      <c r="C144" s="486" t="s">
        <v>2976</v>
      </c>
      <c r="D144" s="509" t="s">
        <v>2971</v>
      </c>
      <c r="E144" s="486" t="s">
        <v>2977</v>
      </c>
      <c r="F144" s="511"/>
      <c r="G144" s="477"/>
      <c r="H144" s="477"/>
      <c r="I144" s="477" t="s">
        <v>364</v>
      </c>
      <c r="J144" s="477" t="s">
        <v>364</v>
      </c>
      <c r="K144" s="477" t="s">
        <v>364</v>
      </c>
      <c r="L144" s="477" t="s">
        <v>364</v>
      </c>
      <c r="M144" s="478"/>
      <c r="N144" s="467"/>
      <c r="O144" s="467"/>
      <c r="P144" s="467"/>
      <c r="Q144" s="467"/>
      <c r="R144" s="428">
        <f t="shared" si="11"/>
        <v>0</v>
      </c>
      <c r="S144" s="428"/>
      <c r="T144" s="467" t="s">
        <v>2820</v>
      </c>
      <c r="U144" s="470"/>
      <c r="V144" s="514"/>
      <c r="W144" s="514"/>
      <c r="X144" s="514"/>
      <c r="Y144" s="514"/>
      <c r="Z144" s="514"/>
      <c r="AA144" s="514"/>
      <c r="AB144" s="428">
        <f t="shared" si="12"/>
        <v>0</v>
      </c>
      <c r="AC144" s="626"/>
      <c r="AD144" s="467"/>
      <c r="AE144" s="515"/>
      <c r="AF144" s="515"/>
      <c r="AG144" s="515"/>
      <c r="AH144" s="515"/>
      <c r="AI144" s="515"/>
      <c r="AJ144" s="515"/>
      <c r="AK144" s="515"/>
      <c r="AL144" s="515"/>
      <c r="AM144" s="515"/>
      <c r="AN144" s="515"/>
      <c r="AO144" s="515"/>
      <c r="AP144" s="470"/>
      <c r="AQ144" s="428"/>
      <c r="AR144" s="467"/>
      <c r="AS144" s="470"/>
      <c r="AT144" s="514"/>
      <c r="AU144" s="514"/>
      <c r="AV144" s="514"/>
      <c r="AW144" s="514"/>
      <c r="AX144" s="514"/>
      <c r="AY144" s="514"/>
      <c r="AZ144" s="428">
        <f t="shared" si="13"/>
        <v>0</v>
      </c>
      <c r="BA144" s="510"/>
      <c r="BB144" s="467"/>
      <c r="BC144" s="515"/>
      <c r="BD144" s="515"/>
      <c r="BE144" s="515"/>
      <c r="BF144" s="515"/>
      <c r="BG144" s="515"/>
      <c r="BH144" s="515"/>
      <c r="BI144" s="515"/>
      <c r="BJ144" s="515"/>
      <c r="BK144" s="515"/>
      <c r="BL144" s="515"/>
      <c r="BM144" s="515"/>
      <c r="BN144" s="470"/>
      <c r="BO144" s="428"/>
      <c r="BP144" s="467" t="s">
        <v>2820</v>
      </c>
      <c r="BQ144" s="484"/>
      <c r="BR144" s="484"/>
      <c r="BS144" s="477"/>
      <c r="BT144" s="477"/>
      <c r="BU144" s="477"/>
      <c r="BV144" s="484"/>
      <c r="BW144" s="484"/>
    </row>
    <row r="145" spans="1:75" ht="142.80000000000001" hidden="1" x14ac:dyDescent="0.2">
      <c r="A145" s="428">
        <f t="shared" si="10"/>
        <v>136</v>
      </c>
      <c r="B145" s="508" t="s">
        <v>2978</v>
      </c>
      <c r="C145" s="518" t="s">
        <v>2979</v>
      </c>
      <c r="D145" s="509" t="s">
        <v>2980</v>
      </c>
      <c r="E145" s="486" t="s">
        <v>2981</v>
      </c>
      <c r="F145" s="511"/>
      <c r="G145" s="477"/>
      <c r="H145" s="477" t="s">
        <v>364</v>
      </c>
      <c r="I145" s="477" t="s">
        <v>364</v>
      </c>
      <c r="J145" s="477" t="s">
        <v>364</v>
      </c>
      <c r="K145" s="477" t="s">
        <v>364</v>
      </c>
      <c r="L145" s="477"/>
      <c r="M145" s="478"/>
      <c r="N145" s="548">
        <v>8</v>
      </c>
      <c r="O145" s="467">
        <v>1</v>
      </c>
      <c r="P145" s="467">
        <v>3</v>
      </c>
      <c r="Q145" s="467">
        <v>2</v>
      </c>
      <c r="R145" s="428">
        <f t="shared" si="11"/>
        <v>48</v>
      </c>
      <c r="S145" s="428"/>
      <c r="T145" s="464" t="s">
        <v>2446</v>
      </c>
      <c r="U145" s="624" t="s">
        <v>2974</v>
      </c>
      <c r="V145" s="470"/>
      <c r="W145" s="470"/>
      <c r="X145" s="548">
        <v>8</v>
      </c>
      <c r="Y145" s="467">
        <v>1</v>
      </c>
      <c r="Z145" s="467">
        <v>1</v>
      </c>
      <c r="AA145" s="467">
        <v>1</v>
      </c>
      <c r="AB145" s="428">
        <f t="shared" si="12"/>
        <v>24</v>
      </c>
      <c r="AC145" s="467" t="s">
        <v>2982</v>
      </c>
      <c r="AD145" s="481"/>
      <c r="AE145" s="515"/>
      <c r="AF145" s="515"/>
      <c r="AG145" s="515"/>
      <c r="AH145" s="515" t="s">
        <v>364</v>
      </c>
      <c r="AI145" s="515"/>
      <c r="AJ145" s="515"/>
      <c r="AK145" s="515"/>
      <c r="AL145" s="515"/>
      <c r="AM145" s="515" t="s">
        <v>364</v>
      </c>
      <c r="AN145" s="515"/>
      <c r="AO145" s="515"/>
      <c r="AP145" s="470"/>
      <c r="AQ145" s="428"/>
      <c r="AR145" s="467"/>
      <c r="AS145" s="470"/>
      <c r="AT145" s="481"/>
      <c r="AU145" s="481"/>
      <c r="AV145" s="548"/>
      <c r="AW145" s="467"/>
      <c r="AX145" s="467"/>
      <c r="AY145" s="467"/>
      <c r="AZ145" s="428">
        <f t="shared" si="13"/>
        <v>0</v>
      </c>
      <c r="BA145" s="483"/>
      <c r="BB145" s="481"/>
      <c r="BC145" s="515"/>
      <c r="BD145" s="515"/>
      <c r="BE145" s="515"/>
      <c r="BF145" s="515"/>
      <c r="BG145" s="515"/>
      <c r="BH145" s="515"/>
      <c r="BI145" s="515"/>
      <c r="BJ145" s="515"/>
      <c r="BK145" s="515"/>
      <c r="BL145" s="515"/>
      <c r="BM145" s="515"/>
      <c r="BN145" s="470"/>
      <c r="BO145" s="428"/>
      <c r="BP145" s="467"/>
      <c r="BQ145" s="484"/>
      <c r="BR145" s="484"/>
      <c r="BS145" s="477"/>
      <c r="BT145" s="477"/>
      <c r="BU145" s="477"/>
      <c r="BV145" s="484"/>
      <c r="BW145" s="484"/>
    </row>
    <row r="146" spans="1:75" ht="36" hidden="1" customHeight="1" x14ac:dyDescent="0.2">
      <c r="A146" s="428">
        <f t="shared" si="10"/>
        <v>137</v>
      </c>
      <c r="B146" s="508" t="s">
        <v>2978</v>
      </c>
      <c r="C146" s="486" t="s">
        <v>2983</v>
      </c>
      <c r="D146" s="509" t="s">
        <v>2980</v>
      </c>
      <c r="E146" s="486" t="s">
        <v>2977</v>
      </c>
      <c r="F146" s="511"/>
      <c r="G146" s="477"/>
      <c r="H146" s="477"/>
      <c r="I146" s="477" t="s">
        <v>364</v>
      </c>
      <c r="J146" s="477" t="s">
        <v>364</v>
      </c>
      <c r="K146" s="477" t="s">
        <v>364</v>
      </c>
      <c r="L146" s="477" t="s">
        <v>364</v>
      </c>
      <c r="M146" s="478"/>
      <c r="N146" s="467">
        <v>1</v>
      </c>
      <c r="O146" s="467">
        <v>1</v>
      </c>
      <c r="P146" s="467">
        <v>1</v>
      </c>
      <c r="Q146" s="467">
        <v>1</v>
      </c>
      <c r="R146" s="428">
        <f t="shared" si="11"/>
        <v>3</v>
      </c>
      <c r="S146" s="428"/>
      <c r="T146" s="467" t="s">
        <v>2820</v>
      </c>
      <c r="U146" s="470"/>
      <c r="V146" s="514"/>
      <c r="W146" s="514"/>
      <c r="X146" s="514"/>
      <c r="Y146" s="514"/>
      <c r="Z146" s="514"/>
      <c r="AA146" s="514"/>
      <c r="AB146" s="428">
        <f t="shared" si="12"/>
        <v>0</v>
      </c>
      <c r="AC146" s="510"/>
      <c r="AD146" s="467"/>
      <c r="AE146" s="515"/>
      <c r="AF146" s="515"/>
      <c r="AG146" s="515"/>
      <c r="AH146" s="515"/>
      <c r="AI146" s="515"/>
      <c r="AJ146" s="515"/>
      <c r="AK146" s="515"/>
      <c r="AL146" s="515"/>
      <c r="AM146" s="515"/>
      <c r="AN146" s="515"/>
      <c r="AO146" s="515"/>
      <c r="AP146" s="470"/>
      <c r="AQ146" s="428"/>
      <c r="AR146" s="467"/>
      <c r="AS146" s="470"/>
      <c r="AT146" s="514"/>
      <c r="AU146" s="514"/>
      <c r="AV146" s="514"/>
      <c r="AW146" s="514"/>
      <c r="AX146" s="514"/>
      <c r="AY146" s="514"/>
      <c r="AZ146" s="428">
        <f t="shared" si="13"/>
        <v>0</v>
      </c>
      <c r="BA146" s="510"/>
      <c r="BB146" s="467"/>
      <c r="BC146" s="515"/>
      <c r="BD146" s="515"/>
      <c r="BE146" s="515"/>
      <c r="BF146" s="515"/>
      <c r="BG146" s="515"/>
      <c r="BH146" s="515"/>
      <c r="BI146" s="515"/>
      <c r="BJ146" s="515"/>
      <c r="BK146" s="515"/>
      <c r="BL146" s="515"/>
      <c r="BM146" s="515"/>
      <c r="BN146" s="470"/>
      <c r="BO146" s="428"/>
      <c r="BP146" s="467" t="s">
        <v>2820</v>
      </c>
      <c r="BQ146" s="484"/>
      <c r="BR146" s="484"/>
      <c r="BS146" s="477"/>
      <c r="BT146" s="477"/>
      <c r="BU146" s="477"/>
      <c r="BV146" s="484"/>
      <c r="BW146" s="484"/>
    </row>
    <row r="147" spans="1:75" ht="63.75" customHeight="1" x14ac:dyDescent="0.2">
      <c r="A147" s="428">
        <f t="shared" si="10"/>
        <v>138</v>
      </c>
      <c r="B147" s="508" t="s">
        <v>2984</v>
      </c>
      <c r="C147" s="486" t="s">
        <v>2985</v>
      </c>
      <c r="D147" s="513" t="s">
        <v>2986</v>
      </c>
      <c r="E147" s="486" t="s">
        <v>2987</v>
      </c>
      <c r="F147" s="511"/>
      <c r="G147" s="477"/>
      <c r="H147" s="477"/>
      <c r="I147" s="477"/>
      <c r="J147" s="477" t="s">
        <v>364</v>
      </c>
      <c r="K147" s="477" t="s">
        <v>364</v>
      </c>
      <c r="L147" s="477"/>
      <c r="M147" s="478"/>
      <c r="N147" s="467">
        <v>4</v>
      </c>
      <c r="O147" s="467">
        <v>2</v>
      </c>
      <c r="P147" s="467">
        <v>3</v>
      </c>
      <c r="Q147" s="467">
        <v>2</v>
      </c>
      <c r="R147" s="428">
        <f t="shared" si="11"/>
        <v>28</v>
      </c>
      <c r="S147" s="428"/>
      <c r="T147" s="467" t="s">
        <v>2988</v>
      </c>
      <c r="U147" s="470" t="s">
        <v>2989</v>
      </c>
      <c r="V147" s="514"/>
      <c r="W147" s="514"/>
      <c r="X147" s="514">
        <v>1</v>
      </c>
      <c r="Y147" s="514">
        <v>1</v>
      </c>
      <c r="Z147" s="514">
        <v>1</v>
      </c>
      <c r="AA147" s="514">
        <v>2</v>
      </c>
      <c r="AB147" s="428">
        <f t="shared" si="12"/>
        <v>4</v>
      </c>
      <c r="AC147" s="626" t="s">
        <v>2287</v>
      </c>
      <c r="AD147" s="467" t="s">
        <v>364</v>
      </c>
      <c r="AE147" s="515"/>
      <c r="AF147" s="515"/>
      <c r="AG147" s="515"/>
      <c r="AH147" s="515"/>
      <c r="AI147" s="515"/>
      <c r="AJ147" s="515"/>
      <c r="AK147" s="515" t="s">
        <v>364</v>
      </c>
      <c r="AL147" s="515"/>
      <c r="AM147" s="515"/>
      <c r="AN147" s="515"/>
      <c r="AO147" s="515"/>
      <c r="AP147" s="470"/>
      <c r="AQ147" s="428"/>
      <c r="AR147" s="467" t="s">
        <v>2692</v>
      </c>
      <c r="AS147" s="470" t="s">
        <v>2990</v>
      </c>
      <c r="AT147" s="514"/>
      <c r="AU147" s="514"/>
      <c r="AV147" s="514">
        <v>1</v>
      </c>
      <c r="AW147" s="514">
        <v>1</v>
      </c>
      <c r="AX147" s="514">
        <v>1</v>
      </c>
      <c r="AY147" s="514">
        <v>2</v>
      </c>
      <c r="AZ147" s="428">
        <f t="shared" si="13"/>
        <v>4</v>
      </c>
      <c r="BA147" s="510" t="s">
        <v>2596</v>
      </c>
      <c r="BB147" s="467" t="s">
        <v>364</v>
      </c>
      <c r="BC147" s="515"/>
      <c r="BD147" s="515"/>
      <c r="BE147" s="515"/>
      <c r="BF147" s="515"/>
      <c r="BG147" s="515"/>
      <c r="BH147" s="515"/>
      <c r="BI147" s="515" t="s">
        <v>364</v>
      </c>
      <c r="BJ147" s="515"/>
      <c r="BK147" s="515"/>
      <c r="BL147" s="515"/>
      <c r="BM147" s="515"/>
      <c r="BN147" s="470"/>
      <c r="BO147" s="428"/>
      <c r="BP147" s="467" t="s">
        <v>2692</v>
      </c>
      <c r="BQ147" s="484"/>
      <c r="BR147" s="484"/>
      <c r="BS147" s="477"/>
      <c r="BT147" s="477"/>
      <c r="BU147" s="477"/>
      <c r="BV147" s="484"/>
      <c r="BW147" s="484"/>
    </row>
    <row r="148" spans="1:75" ht="75.75" hidden="1" customHeight="1" x14ac:dyDescent="0.2">
      <c r="A148" s="428">
        <f t="shared" si="10"/>
        <v>139</v>
      </c>
      <c r="B148" s="508" t="s">
        <v>2991</v>
      </c>
      <c r="C148" s="486" t="s">
        <v>2992</v>
      </c>
      <c r="D148" s="513" t="s">
        <v>2993</v>
      </c>
      <c r="E148" s="486" t="s">
        <v>2994</v>
      </c>
      <c r="F148" s="511" t="s">
        <v>364</v>
      </c>
      <c r="G148" s="477"/>
      <c r="H148" s="477" t="s">
        <v>364</v>
      </c>
      <c r="I148" s="477" t="s">
        <v>364</v>
      </c>
      <c r="J148" s="477" t="s">
        <v>364</v>
      </c>
      <c r="K148" s="477" t="s">
        <v>364</v>
      </c>
      <c r="L148" s="477" t="s">
        <v>364</v>
      </c>
      <c r="M148" s="478"/>
      <c r="N148" s="467">
        <v>8</v>
      </c>
      <c r="O148" s="467">
        <v>1</v>
      </c>
      <c r="P148" s="467">
        <v>3</v>
      </c>
      <c r="Q148" s="467">
        <v>1</v>
      </c>
      <c r="R148" s="428">
        <f t="shared" si="11"/>
        <v>40</v>
      </c>
      <c r="S148" s="428"/>
      <c r="T148" s="467" t="s">
        <v>2507</v>
      </c>
      <c r="U148" s="470" t="s">
        <v>2995</v>
      </c>
      <c r="V148" s="514"/>
      <c r="W148" s="514"/>
      <c r="X148" s="514">
        <v>4</v>
      </c>
      <c r="Y148" s="514">
        <v>1</v>
      </c>
      <c r="Z148" s="514">
        <v>1</v>
      </c>
      <c r="AA148" s="514">
        <v>1</v>
      </c>
      <c r="AB148" s="428">
        <f t="shared" si="12"/>
        <v>12</v>
      </c>
      <c r="AC148" s="626" t="s">
        <v>2996</v>
      </c>
      <c r="AD148" s="467"/>
      <c r="AE148" s="515"/>
      <c r="AF148" s="515"/>
      <c r="AG148" s="515"/>
      <c r="AH148" s="515"/>
      <c r="AI148" s="515"/>
      <c r="AJ148" s="515"/>
      <c r="AK148" s="515"/>
      <c r="AL148" s="515"/>
      <c r="AM148" s="515"/>
      <c r="AN148" s="515"/>
      <c r="AO148" s="515"/>
      <c r="AP148" s="470"/>
      <c r="AQ148" s="428"/>
      <c r="AR148" s="467"/>
      <c r="AS148" s="470"/>
      <c r="AT148" s="514"/>
      <c r="AU148" s="514"/>
      <c r="AV148" s="514"/>
      <c r="AW148" s="514"/>
      <c r="AX148" s="514"/>
      <c r="AY148" s="514"/>
      <c r="AZ148" s="428">
        <f t="shared" si="13"/>
        <v>0</v>
      </c>
      <c r="BA148" s="510"/>
      <c r="BB148" s="467"/>
      <c r="BC148" s="515"/>
      <c r="BD148" s="515"/>
      <c r="BE148" s="515"/>
      <c r="BF148" s="515"/>
      <c r="BG148" s="515"/>
      <c r="BH148" s="515"/>
      <c r="BI148" s="515"/>
      <c r="BJ148" s="515"/>
      <c r="BK148" s="515"/>
      <c r="BL148" s="515"/>
      <c r="BM148" s="515"/>
      <c r="BN148" s="470"/>
      <c r="BO148" s="428"/>
      <c r="BP148" s="467"/>
      <c r="BQ148" s="484"/>
      <c r="BR148" s="484"/>
      <c r="BS148" s="477"/>
      <c r="BT148" s="477"/>
      <c r="BU148" s="477"/>
      <c r="BV148" s="484"/>
      <c r="BW148" s="484"/>
    </row>
    <row r="149" spans="1:75" ht="72" hidden="1" customHeight="1" x14ac:dyDescent="0.2">
      <c r="A149" s="428">
        <f t="shared" si="10"/>
        <v>140</v>
      </c>
      <c r="B149" s="508" t="s">
        <v>2991</v>
      </c>
      <c r="C149" s="486" t="s">
        <v>2848</v>
      </c>
      <c r="D149" s="513" t="s">
        <v>2997</v>
      </c>
      <c r="E149" s="486" t="s">
        <v>2998</v>
      </c>
      <c r="F149" s="511"/>
      <c r="G149" s="477"/>
      <c r="H149" s="477" t="s">
        <v>364</v>
      </c>
      <c r="I149" s="477" t="s">
        <v>364</v>
      </c>
      <c r="J149" s="477" t="s">
        <v>364</v>
      </c>
      <c r="K149" s="477" t="s">
        <v>364</v>
      </c>
      <c r="L149" s="477"/>
      <c r="M149" s="478"/>
      <c r="N149" s="467">
        <v>3</v>
      </c>
      <c r="O149" s="467">
        <v>1</v>
      </c>
      <c r="P149" s="467">
        <v>3</v>
      </c>
      <c r="Q149" s="467">
        <v>1</v>
      </c>
      <c r="R149" s="428">
        <f t="shared" si="11"/>
        <v>15</v>
      </c>
      <c r="S149" s="428"/>
      <c r="T149" s="467" t="s">
        <v>2507</v>
      </c>
      <c r="U149" s="470" t="s">
        <v>2999</v>
      </c>
      <c r="V149" s="514"/>
      <c r="W149" s="514"/>
      <c r="X149" s="514">
        <v>1</v>
      </c>
      <c r="Y149" s="514">
        <v>1</v>
      </c>
      <c r="Z149" s="514">
        <v>1</v>
      </c>
      <c r="AA149" s="514">
        <v>1</v>
      </c>
      <c r="AB149" s="428">
        <f t="shared" si="12"/>
        <v>3</v>
      </c>
      <c r="AC149" s="510" t="s">
        <v>2996</v>
      </c>
      <c r="AD149" s="467"/>
      <c r="AE149" s="515"/>
      <c r="AF149" s="515"/>
      <c r="AG149" s="515"/>
      <c r="AH149" s="515"/>
      <c r="AI149" s="515"/>
      <c r="AJ149" s="515"/>
      <c r="AK149" s="515"/>
      <c r="AL149" s="515"/>
      <c r="AM149" s="515"/>
      <c r="AN149" s="515"/>
      <c r="AO149" s="515"/>
      <c r="AP149" s="470"/>
      <c r="AQ149" s="428"/>
      <c r="AR149" s="467"/>
      <c r="AS149" s="470"/>
      <c r="AT149" s="514"/>
      <c r="AU149" s="514"/>
      <c r="AV149" s="514"/>
      <c r="AW149" s="514"/>
      <c r="AX149" s="514"/>
      <c r="AY149" s="514"/>
      <c r="AZ149" s="428">
        <f t="shared" si="13"/>
        <v>0</v>
      </c>
      <c r="BA149" s="510"/>
      <c r="BB149" s="467"/>
      <c r="BC149" s="515"/>
      <c r="BD149" s="515"/>
      <c r="BE149" s="515"/>
      <c r="BF149" s="515"/>
      <c r="BG149" s="515"/>
      <c r="BH149" s="515"/>
      <c r="BI149" s="515"/>
      <c r="BJ149" s="515"/>
      <c r="BK149" s="515"/>
      <c r="BL149" s="515"/>
      <c r="BM149" s="515"/>
      <c r="BN149" s="470"/>
      <c r="BO149" s="428"/>
      <c r="BP149" s="467"/>
      <c r="BQ149" s="484"/>
      <c r="BR149" s="484"/>
      <c r="BS149" s="477"/>
      <c r="BT149" s="477"/>
      <c r="BU149" s="477"/>
      <c r="BV149" s="484"/>
      <c r="BW149" s="484"/>
    </row>
    <row r="150" spans="1:75" ht="336.6" hidden="1" x14ac:dyDescent="0.2">
      <c r="A150" s="428">
        <f t="shared" si="10"/>
        <v>141</v>
      </c>
      <c r="B150" s="508" t="s">
        <v>3000</v>
      </c>
      <c r="C150" s="627" t="s">
        <v>3001</v>
      </c>
      <c r="D150" s="528" t="s">
        <v>3002</v>
      </c>
      <c r="E150" s="628" t="s">
        <v>3003</v>
      </c>
      <c r="F150" s="511"/>
      <c r="G150" s="477"/>
      <c r="H150" s="477" t="s">
        <v>364</v>
      </c>
      <c r="I150" s="477" t="s">
        <v>364</v>
      </c>
      <c r="J150" s="477" t="s">
        <v>364</v>
      </c>
      <c r="K150" s="477" t="s">
        <v>364</v>
      </c>
      <c r="L150" s="477"/>
      <c r="M150" s="478"/>
      <c r="N150" s="479">
        <v>8</v>
      </c>
      <c r="O150" s="562">
        <v>1</v>
      </c>
      <c r="P150" s="562">
        <v>3</v>
      </c>
      <c r="Q150" s="562">
        <v>2</v>
      </c>
      <c r="R150" s="428">
        <f t="shared" si="11"/>
        <v>48</v>
      </c>
      <c r="S150" s="428"/>
      <c r="T150" s="467" t="s">
        <v>2973</v>
      </c>
      <c r="U150" s="628" t="s">
        <v>3004</v>
      </c>
      <c r="V150" s="564"/>
      <c r="W150" s="564"/>
      <c r="X150" s="548">
        <v>6</v>
      </c>
      <c r="Y150" s="467">
        <v>1</v>
      </c>
      <c r="Z150" s="467">
        <v>1</v>
      </c>
      <c r="AA150" s="467">
        <v>1</v>
      </c>
      <c r="AB150" s="428">
        <f t="shared" si="12"/>
        <v>18</v>
      </c>
      <c r="AC150" s="467" t="s">
        <v>3005</v>
      </c>
      <c r="AD150" s="564" t="s">
        <v>364</v>
      </c>
      <c r="AE150" s="515"/>
      <c r="AF150" s="515"/>
      <c r="AG150" s="515" t="s">
        <v>364</v>
      </c>
      <c r="AH150" s="515" t="s">
        <v>364</v>
      </c>
      <c r="AI150" s="515"/>
      <c r="AJ150" s="515" t="s">
        <v>364</v>
      </c>
      <c r="AK150" s="515"/>
      <c r="AL150" s="515"/>
      <c r="AM150" s="515" t="s">
        <v>364</v>
      </c>
      <c r="AN150" s="515" t="s">
        <v>364</v>
      </c>
      <c r="AO150" s="515"/>
      <c r="AP150" s="514"/>
      <c r="AQ150" s="428"/>
      <c r="AR150" s="467" t="s">
        <v>3006</v>
      </c>
      <c r="AS150" s="480" t="s">
        <v>3007</v>
      </c>
      <c r="AT150" s="481"/>
      <c r="AU150" s="481"/>
      <c r="AV150" s="629">
        <v>6</v>
      </c>
      <c r="AW150" s="467">
        <v>1</v>
      </c>
      <c r="AX150" s="467">
        <v>1</v>
      </c>
      <c r="AY150" s="467">
        <v>1</v>
      </c>
      <c r="AZ150" s="428">
        <f t="shared" si="13"/>
        <v>18</v>
      </c>
      <c r="BA150" s="630"/>
      <c r="BB150" s="564" t="s">
        <v>364</v>
      </c>
      <c r="BC150" s="515"/>
      <c r="BD150" s="515"/>
      <c r="BE150" s="515" t="s">
        <v>364</v>
      </c>
      <c r="BF150" s="515" t="s">
        <v>364</v>
      </c>
      <c r="BG150" s="515"/>
      <c r="BH150" s="515" t="s">
        <v>364</v>
      </c>
      <c r="BI150" s="515"/>
      <c r="BJ150" s="515"/>
      <c r="BK150" s="515" t="s">
        <v>364</v>
      </c>
      <c r="BL150" s="515" t="s">
        <v>364</v>
      </c>
      <c r="BM150" s="515"/>
      <c r="BN150" s="470"/>
      <c r="BO150" s="428"/>
      <c r="BP150" s="467" t="s">
        <v>2975</v>
      </c>
      <c r="BQ150" s="484"/>
      <c r="BR150" s="484"/>
      <c r="BS150" s="477"/>
      <c r="BT150" s="477"/>
      <c r="BU150" s="477"/>
      <c r="BV150" s="484"/>
      <c r="BW150" s="484"/>
    </row>
    <row r="151" spans="1:75" ht="61.2" hidden="1" x14ac:dyDescent="0.2">
      <c r="A151" s="428">
        <f t="shared" si="10"/>
        <v>142</v>
      </c>
      <c r="B151" s="508" t="s">
        <v>3008</v>
      </c>
      <c r="C151" s="509" t="s">
        <v>3009</v>
      </c>
      <c r="D151" s="528" t="s">
        <v>3010</v>
      </c>
      <c r="E151" s="486"/>
      <c r="F151" s="511"/>
      <c r="G151" s="477"/>
      <c r="H151" s="477" t="s">
        <v>364</v>
      </c>
      <c r="I151" s="477"/>
      <c r="J151" s="477" t="s">
        <v>364</v>
      </c>
      <c r="K151" s="477" t="s">
        <v>364</v>
      </c>
      <c r="L151" s="477"/>
      <c r="M151" s="478"/>
      <c r="N151" s="467">
        <v>10</v>
      </c>
      <c r="O151" s="467">
        <v>1</v>
      </c>
      <c r="P151" s="467">
        <v>1</v>
      </c>
      <c r="Q151" s="467">
        <v>1</v>
      </c>
      <c r="R151" s="428">
        <f t="shared" si="11"/>
        <v>30</v>
      </c>
      <c r="S151" s="428"/>
      <c r="T151" s="464" t="s">
        <v>2446</v>
      </c>
      <c r="U151" s="529" t="s">
        <v>3011</v>
      </c>
      <c r="V151" s="467"/>
      <c r="W151" s="467"/>
      <c r="X151" s="467">
        <v>1</v>
      </c>
      <c r="Y151" s="467">
        <v>1</v>
      </c>
      <c r="Z151" s="467">
        <v>1</v>
      </c>
      <c r="AA151" s="467">
        <v>1</v>
      </c>
      <c r="AB151" s="428">
        <f t="shared" si="12"/>
        <v>3</v>
      </c>
      <c r="AC151" s="467"/>
      <c r="AD151" s="467" t="s">
        <v>364</v>
      </c>
      <c r="AE151" s="515" t="s">
        <v>364</v>
      </c>
      <c r="AF151" s="515"/>
      <c r="AG151" s="515"/>
      <c r="AH151" s="515" t="s">
        <v>364</v>
      </c>
      <c r="AI151" s="515"/>
      <c r="AJ151" s="515"/>
      <c r="AK151" s="515" t="s">
        <v>364</v>
      </c>
      <c r="AL151" s="515"/>
      <c r="AM151" s="515" t="s">
        <v>364</v>
      </c>
      <c r="AN151" s="515" t="s">
        <v>364</v>
      </c>
      <c r="AO151" s="515"/>
      <c r="AP151" s="467"/>
      <c r="AQ151" s="428"/>
      <c r="AR151" s="467"/>
      <c r="AS151" s="470"/>
      <c r="AT151" s="481"/>
      <c r="AU151" s="481"/>
      <c r="AV151" s="467"/>
      <c r="AW151" s="467"/>
      <c r="AX151" s="467"/>
      <c r="AY151" s="467"/>
      <c r="AZ151" s="428">
        <f t="shared" si="13"/>
        <v>0</v>
      </c>
      <c r="BA151" s="483"/>
      <c r="BB151" s="467"/>
      <c r="BC151" s="515"/>
      <c r="BD151" s="515"/>
      <c r="BE151" s="515"/>
      <c r="BF151" s="515"/>
      <c r="BG151" s="515"/>
      <c r="BH151" s="515"/>
      <c r="BI151" s="515"/>
      <c r="BJ151" s="515"/>
      <c r="BK151" s="515"/>
      <c r="BL151" s="515"/>
      <c r="BM151" s="515"/>
      <c r="BN151" s="467"/>
      <c r="BO151" s="428"/>
      <c r="BP151" s="467"/>
      <c r="BQ151" s="484"/>
      <c r="BR151" s="484"/>
      <c r="BS151" s="477"/>
      <c r="BT151" s="477"/>
      <c r="BU151" s="477"/>
      <c r="BV151" s="484"/>
      <c r="BW151" s="484"/>
    </row>
    <row r="152" spans="1:75" ht="36" hidden="1" customHeight="1" x14ac:dyDescent="0.2">
      <c r="A152" s="428">
        <f t="shared" si="10"/>
        <v>143</v>
      </c>
      <c r="B152" s="508" t="s">
        <v>3000</v>
      </c>
      <c r="C152" s="486" t="s">
        <v>3012</v>
      </c>
      <c r="D152" s="528" t="s">
        <v>3002</v>
      </c>
      <c r="E152" s="486" t="s">
        <v>3013</v>
      </c>
      <c r="F152" s="511"/>
      <c r="G152" s="477"/>
      <c r="H152" s="477"/>
      <c r="I152" s="477"/>
      <c r="J152" s="477" t="s">
        <v>364</v>
      </c>
      <c r="K152" s="477" t="s">
        <v>364</v>
      </c>
      <c r="L152" s="477"/>
      <c r="M152" s="478"/>
      <c r="N152" s="467">
        <v>7</v>
      </c>
      <c r="O152" s="467">
        <v>3</v>
      </c>
      <c r="P152" s="467">
        <v>1</v>
      </c>
      <c r="Q152" s="467">
        <v>1</v>
      </c>
      <c r="R152" s="428">
        <f t="shared" si="11"/>
        <v>35</v>
      </c>
      <c r="S152" s="428"/>
      <c r="T152" s="467" t="s">
        <v>3014</v>
      </c>
      <c r="U152" s="470" t="s">
        <v>3015</v>
      </c>
      <c r="V152" s="514"/>
      <c r="W152" s="514"/>
      <c r="X152" s="514">
        <v>1</v>
      </c>
      <c r="Y152" s="514">
        <v>1</v>
      </c>
      <c r="Z152" s="514">
        <v>1</v>
      </c>
      <c r="AA152" s="514">
        <v>1</v>
      </c>
      <c r="AB152" s="428">
        <f t="shared" si="12"/>
        <v>3</v>
      </c>
      <c r="AC152" s="510"/>
      <c r="AD152" s="467"/>
      <c r="AE152" s="515"/>
      <c r="AF152" s="515"/>
      <c r="AG152" s="515"/>
      <c r="AH152" s="515" t="s">
        <v>364</v>
      </c>
      <c r="AI152" s="515"/>
      <c r="AJ152" s="515"/>
      <c r="AK152" s="515"/>
      <c r="AL152" s="515"/>
      <c r="AM152" s="515"/>
      <c r="AN152" s="515" t="s">
        <v>364</v>
      </c>
      <c r="AO152" s="515"/>
      <c r="AP152" s="470"/>
      <c r="AQ152" s="428"/>
      <c r="AR152" s="467" t="s">
        <v>2820</v>
      </c>
      <c r="AS152" s="470" t="s">
        <v>3016</v>
      </c>
      <c r="AT152" s="514"/>
      <c r="AU152" s="514"/>
      <c r="AV152" s="514">
        <v>1</v>
      </c>
      <c r="AW152" s="514">
        <v>1</v>
      </c>
      <c r="AX152" s="514">
        <v>1</v>
      </c>
      <c r="AY152" s="514">
        <v>1</v>
      </c>
      <c r="AZ152" s="428">
        <f t="shared" si="13"/>
        <v>3</v>
      </c>
      <c r="BA152" s="510"/>
      <c r="BB152" s="467"/>
      <c r="BC152" s="515"/>
      <c r="BD152" s="515"/>
      <c r="BE152" s="515"/>
      <c r="BF152" s="515" t="s">
        <v>364</v>
      </c>
      <c r="BG152" s="515"/>
      <c r="BH152" s="515"/>
      <c r="BI152" s="515"/>
      <c r="BJ152" s="515"/>
      <c r="BK152" s="515"/>
      <c r="BL152" s="515" t="s">
        <v>364</v>
      </c>
      <c r="BM152" s="515"/>
      <c r="BN152" s="470"/>
      <c r="BO152" s="428"/>
      <c r="BP152" s="467" t="s">
        <v>2820</v>
      </c>
      <c r="BQ152" s="484"/>
      <c r="BR152" s="484"/>
      <c r="BS152" s="477"/>
      <c r="BT152" s="477"/>
      <c r="BU152" s="477"/>
      <c r="BV152" s="484"/>
      <c r="BW152" s="484"/>
    </row>
    <row r="153" spans="1:75" ht="112.2" hidden="1" x14ac:dyDescent="0.2">
      <c r="A153" s="428">
        <f t="shared" si="10"/>
        <v>144</v>
      </c>
      <c r="B153" s="508" t="s">
        <v>2422</v>
      </c>
      <c r="C153" s="509" t="s">
        <v>3017</v>
      </c>
      <c r="D153" s="486" t="s">
        <v>3018</v>
      </c>
      <c r="E153" s="486" t="s">
        <v>3019</v>
      </c>
      <c r="F153" s="511"/>
      <c r="G153" s="477"/>
      <c r="H153" s="477" t="s">
        <v>364</v>
      </c>
      <c r="I153" s="477" t="s">
        <v>364</v>
      </c>
      <c r="J153" s="477" t="s">
        <v>364</v>
      </c>
      <c r="K153" s="477"/>
      <c r="L153" s="477"/>
      <c r="M153" s="478"/>
      <c r="N153" s="467">
        <v>1</v>
      </c>
      <c r="O153" s="467">
        <v>1</v>
      </c>
      <c r="P153" s="467">
        <v>1</v>
      </c>
      <c r="Q153" s="467">
        <v>1</v>
      </c>
      <c r="R153" s="428">
        <f t="shared" si="11"/>
        <v>3</v>
      </c>
      <c r="S153" s="428"/>
      <c r="T153" s="464" t="s">
        <v>2446</v>
      </c>
      <c r="U153" s="547" t="s">
        <v>3020</v>
      </c>
      <c r="V153" s="511"/>
      <c r="W153" s="511"/>
      <c r="X153" s="548"/>
      <c r="Y153" s="548"/>
      <c r="Z153" s="548"/>
      <c r="AA153" s="548"/>
      <c r="AB153" s="428">
        <f t="shared" si="12"/>
        <v>0</v>
      </c>
      <c r="AC153" s="467"/>
      <c r="AD153" s="511"/>
      <c r="AE153" s="515"/>
      <c r="AF153" s="515"/>
      <c r="AG153" s="515"/>
      <c r="AH153" s="515"/>
      <c r="AI153" s="515"/>
      <c r="AJ153" s="515"/>
      <c r="AK153" s="515"/>
      <c r="AL153" s="515"/>
      <c r="AM153" s="515"/>
      <c r="AN153" s="515"/>
      <c r="AO153" s="515"/>
      <c r="AP153" s="547" t="s">
        <v>3020</v>
      </c>
      <c r="AQ153" s="428"/>
      <c r="AR153" s="467"/>
      <c r="AS153" s="470"/>
      <c r="AT153" s="481"/>
      <c r="AU153" s="481"/>
      <c r="AV153" s="428"/>
      <c r="AW153" s="428"/>
      <c r="AX153" s="428"/>
      <c r="AY153" s="428"/>
      <c r="AZ153" s="428">
        <f t="shared" si="13"/>
        <v>0</v>
      </c>
      <c r="BA153" s="514"/>
      <c r="BB153" s="481"/>
      <c r="BC153" s="428"/>
      <c r="BD153" s="428"/>
      <c r="BE153" s="428"/>
      <c r="BF153" s="428"/>
      <c r="BG153" s="428"/>
      <c r="BH153" s="428"/>
      <c r="BI153" s="428"/>
      <c r="BJ153" s="428"/>
      <c r="BK153" s="428"/>
      <c r="BL153" s="428"/>
      <c r="BM153" s="428"/>
      <c r="BN153" s="470"/>
      <c r="BO153" s="484"/>
      <c r="BP153" s="467"/>
      <c r="BQ153" s="484"/>
      <c r="BR153" s="484"/>
      <c r="BS153" s="477"/>
      <c r="BT153" s="477"/>
      <c r="BU153" s="477"/>
      <c r="BV153" s="485"/>
      <c r="BW153" s="484"/>
    </row>
    <row r="154" spans="1:75" ht="36" hidden="1" customHeight="1" x14ac:dyDescent="0.2">
      <c r="A154" s="428">
        <f t="shared" si="10"/>
        <v>145</v>
      </c>
      <c r="B154" s="508" t="s">
        <v>2422</v>
      </c>
      <c r="C154" s="486" t="s">
        <v>3012</v>
      </c>
      <c r="D154" s="486" t="s">
        <v>3018</v>
      </c>
      <c r="E154" s="486" t="s">
        <v>3021</v>
      </c>
      <c r="F154" s="511"/>
      <c r="G154" s="477"/>
      <c r="H154" s="477"/>
      <c r="I154" s="477"/>
      <c r="J154" s="477" t="s">
        <v>364</v>
      </c>
      <c r="K154" s="477" t="s">
        <v>364</v>
      </c>
      <c r="L154" s="477"/>
      <c r="M154" s="478"/>
      <c r="N154" s="467">
        <v>1</v>
      </c>
      <c r="O154" s="467">
        <v>1</v>
      </c>
      <c r="P154" s="467">
        <v>1</v>
      </c>
      <c r="Q154" s="467">
        <v>1</v>
      </c>
      <c r="R154" s="428">
        <f t="shared" si="11"/>
        <v>3</v>
      </c>
      <c r="S154" s="428"/>
      <c r="T154" s="467" t="s">
        <v>3014</v>
      </c>
      <c r="U154" s="470" t="s">
        <v>3022</v>
      </c>
      <c r="V154" s="514"/>
      <c r="W154" s="514"/>
      <c r="X154" s="514">
        <v>1</v>
      </c>
      <c r="Y154" s="514">
        <v>1</v>
      </c>
      <c r="Z154" s="514">
        <v>1</v>
      </c>
      <c r="AA154" s="514">
        <v>3</v>
      </c>
      <c r="AB154" s="428">
        <f t="shared" si="12"/>
        <v>5</v>
      </c>
      <c r="AC154" s="510"/>
      <c r="AD154" s="467"/>
      <c r="AE154" s="515"/>
      <c r="AF154" s="515"/>
      <c r="AG154" s="515"/>
      <c r="AH154" s="515"/>
      <c r="AI154" s="515"/>
      <c r="AJ154" s="515"/>
      <c r="AK154" s="515"/>
      <c r="AL154" s="515"/>
      <c r="AM154" s="515"/>
      <c r="AN154" s="515"/>
      <c r="AO154" s="515"/>
      <c r="AP154" s="470"/>
      <c r="AQ154" s="428"/>
      <c r="AR154" s="467" t="s">
        <v>2820</v>
      </c>
      <c r="AS154" s="470" t="s">
        <v>3022</v>
      </c>
      <c r="AT154" s="514"/>
      <c r="AU154" s="514"/>
      <c r="AV154" s="514">
        <v>1</v>
      </c>
      <c r="AW154" s="514">
        <v>1</v>
      </c>
      <c r="AX154" s="514">
        <v>1</v>
      </c>
      <c r="AY154" s="514">
        <v>3</v>
      </c>
      <c r="AZ154" s="428">
        <f t="shared" si="13"/>
        <v>5</v>
      </c>
      <c r="BA154" s="510"/>
      <c r="BB154" s="467"/>
      <c r="BC154" s="515"/>
      <c r="BD154" s="515"/>
      <c r="BE154" s="515"/>
      <c r="BF154" s="515"/>
      <c r="BG154" s="515"/>
      <c r="BH154" s="515"/>
      <c r="BI154" s="515"/>
      <c r="BJ154" s="515" t="s">
        <v>364</v>
      </c>
      <c r="BK154" s="515"/>
      <c r="BL154" s="515"/>
      <c r="BM154" s="515"/>
      <c r="BN154" s="470"/>
      <c r="BO154" s="428"/>
      <c r="BP154" s="467" t="s">
        <v>2820</v>
      </c>
      <c r="BQ154" s="484"/>
      <c r="BR154" s="484"/>
      <c r="BS154" s="477"/>
      <c r="BT154" s="477"/>
      <c r="BU154" s="477"/>
      <c r="BV154" s="484"/>
      <c r="BW154" s="484"/>
    </row>
    <row r="155" spans="1:75" ht="36" hidden="1" customHeight="1" x14ac:dyDescent="0.2">
      <c r="A155" s="428">
        <f t="shared" si="10"/>
        <v>146</v>
      </c>
      <c r="B155" s="508" t="s">
        <v>2422</v>
      </c>
      <c r="C155" s="627" t="s">
        <v>3001</v>
      </c>
      <c r="D155" s="486" t="s">
        <v>3018</v>
      </c>
      <c r="E155" s="628" t="s">
        <v>3023</v>
      </c>
      <c r="F155" s="511"/>
      <c r="G155" s="477"/>
      <c r="H155" s="477" t="s">
        <v>364</v>
      </c>
      <c r="I155" s="477" t="s">
        <v>364</v>
      </c>
      <c r="J155" s="477" t="s">
        <v>364</v>
      </c>
      <c r="K155" s="477"/>
      <c r="L155" s="477"/>
      <c r="M155" s="478"/>
      <c r="N155" s="479">
        <v>8</v>
      </c>
      <c r="O155" s="562">
        <v>1</v>
      </c>
      <c r="P155" s="562">
        <v>3</v>
      </c>
      <c r="Q155" s="562">
        <v>2</v>
      </c>
      <c r="R155" s="428">
        <f t="shared" si="11"/>
        <v>48</v>
      </c>
      <c r="S155" s="428"/>
      <c r="T155" s="464" t="s">
        <v>2446</v>
      </c>
      <c r="U155" s="628" t="s">
        <v>3024</v>
      </c>
      <c r="V155" s="564"/>
      <c r="W155" s="564"/>
      <c r="X155" s="548"/>
      <c r="Y155" s="467"/>
      <c r="Z155" s="467"/>
      <c r="AA155" s="467"/>
      <c r="AB155" s="428"/>
      <c r="AC155" s="514"/>
      <c r="AD155" s="564"/>
      <c r="AE155" s="515"/>
      <c r="AF155" s="515"/>
      <c r="AG155" s="515"/>
      <c r="AH155" s="515"/>
      <c r="AI155" s="515"/>
      <c r="AJ155" s="515"/>
      <c r="AK155" s="515"/>
      <c r="AL155" s="515"/>
      <c r="AM155" s="515"/>
      <c r="AN155" s="515"/>
      <c r="AO155" s="515"/>
      <c r="AP155" s="514"/>
      <c r="AQ155" s="428"/>
      <c r="AR155" s="467"/>
      <c r="AS155" s="470"/>
      <c r="AT155" s="481"/>
      <c r="AU155" s="481"/>
      <c r="AV155" s="467"/>
      <c r="AW155" s="467"/>
      <c r="AX155" s="467"/>
      <c r="AY155" s="467"/>
      <c r="AZ155" s="428"/>
      <c r="BA155" s="470"/>
      <c r="BB155" s="481"/>
      <c r="BC155" s="428"/>
      <c r="BD155" s="428"/>
      <c r="BE155" s="428"/>
      <c r="BF155" s="428"/>
      <c r="BG155" s="428"/>
      <c r="BH155" s="428"/>
      <c r="BI155" s="428"/>
      <c r="BJ155" s="428"/>
      <c r="BK155" s="428"/>
      <c r="BL155" s="428"/>
      <c r="BM155" s="428"/>
      <c r="BN155" s="467"/>
      <c r="BO155" s="428"/>
      <c r="BP155" s="467"/>
      <c r="BQ155" s="484"/>
      <c r="BR155" s="484"/>
      <c r="BS155" s="477"/>
      <c r="BT155" s="477"/>
      <c r="BU155" s="477"/>
      <c r="BV155" s="484"/>
      <c r="BW155" s="484"/>
    </row>
    <row r="156" spans="1:75" ht="110.25" hidden="1" customHeight="1" x14ac:dyDescent="0.2">
      <c r="A156" s="428">
        <f t="shared" si="10"/>
        <v>147</v>
      </c>
      <c r="B156" s="508" t="s">
        <v>2422</v>
      </c>
      <c r="C156" s="509" t="s">
        <v>3025</v>
      </c>
      <c r="D156" s="486" t="s">
        <v>3018</v>
      </c>
      <c r="E156" s="486" t="s">
        <v>3026</v>
      </c>
      <c r="F156" s="511"/>
      <c r="G156" s="477"/>
      <c r="H156" s="477" t="s">
        <v>364</v>
      </c>
      <c r="I156" s="477" t="s">
        <v>364</v>
      </c>
      <c r="J156" s="477" t="s">
        <v>364</v>
      </c>
      <c r="K156" s="477"/>
      <c r="L156" s="477"/>
      <c r="M156" s="601"/>
      <c r="N156" s="467">
        <v>6</v>
      </c>
      <c r="O156" s="467">
        <v>1</v>
      </c>
      <c r="P156" s="467">
        <v>3</v>
      </c>
      <c r="Q156" s="467">
        <v>3</v>
      </c>
      <c r="R156" s="428">
        <f t="shared" si="11"/>
        <v>42</v>
      </c>
      <c r="S156" s="428"/>
      <c r="T156" s="467" t="s">
        <v>2973</v>
      </c>
      <c r="U156" s="470" t="s">
        <v>3027</v>
      </c>
      <c r="V156" s="514"/>
      <c r="W156" s="514"/>
      <c r="X156" s="467">
        <v>2</v>
      </c>
      <c r="Y156" s="467">
        <v>1</v>
      </c>
      <c r="Z156" s="467">
        <v>1</v>
      </c>
      <c r="AA156" s="467">
        <v>1</v>
      </c>
      <c r="AB156" s="428">
        <f t="shared" ref="AB156:AB183" si="14">X156*(Y156+Z156+AA156)</f>
        <v>6</v>
      </c>
      <c r="AC156" s="514" t="s">
        <v>3028</v>
      </c>
      <c r="AD156" s="467" t="s">
        <v>364</v>
      </c>
      <c r="AE156" s="515"/>
      <c r="AF156" s="515"/>
      <c r="AG156" s="515" t="s">
        <v>364</v>
      </c>
      <c r="AH156" s="515"/>
      <c r="AI156" s="515"/>
      <c r="AJ156" s="515"/>
      <c r="AK156" s="515"/>
      <c r="AL156" s="515"/>
      <c r="AM156" s="515" t="s">
        <v>364</v>
      </c>
      <c r="AN156" s="515" t="s">
        <v>364</v>
      </c>
      <c r="AO156" s="515"/>
      <c r="AP156" s="533"/>
      <c r="AQ156" s="428"/>
      <c r="AR156" s="467" t="s">
        <v>3006</v>
      </c>
      <c r="AS156" s="470" t="s">
        <v>3029</v>
      </c>
      <c r="AT156" s="481"/>
      <c r="AU156" s="481"/>
      <c r="AV156" s="467">
        <v>2</v>
      </c>
      <c r="AW156" s="467">
        <v>1</v>
      </c>
      <c r="AX156" s="467">
        <v>1</v>
      </c>
      <c r="AY156" s="467">
        <v>1</v>
      </c>
      <c r="AZ156" s="428">
        <f t="shared" ref="AZ156:AZ183" si="15">AV156*(AW156+AX156+AY156)</f>
        <v>6</v>
      </c>
      <c r="BA156" s="514"/>
      <c r="BB156" s="467" t="s">
        <v>364</v>
      </c>
      <c r="BC156" s="515"/>
      <c r="BD156" s="515"/>
      <c r="BE156" s="515" t="s">
        <v>364</v>
      </c>
      <c r="BF156" s="515"/>
      <c r="BG156" s="515"/>
      <c r="BH156" s="515"/>
      <c r="BI156" s="515"/>
      <c r="BJ156" s="515"/>
      <c r="BK156" s="515" t="s">
        <v>364</v>
      </c>
      <c r="BL156" s="428" t="s">
        <v>364</v>
      </c>
      <c r="BM156" s="428"/>
      <c r="BN156" s="470"/>
      <c r="BO156" s="428"/>
      <c r="BP156" s="467" t="s">
        <v>2975</v>
      </c>
      <c r="BQ156" s="484"/>
      <c r="BR156" s="484"/>
      <c r="BS156" s="477"/>
      <c r="BT156" s="477"/>
      <c r="BU156" s="477"/>
      <c r="BV156" s="485"/>
      <c r="BW156" s="484" t="s">
        <v>3030</v>
      </c>
    </row>
    <row r="157" spans="1:75" ht="66" hidden="1" customHeight="1" x14ac:dyDescent="0.2">
      <c r="A157" s="428">
        <f t="shared" si="10"/>
        <v>148</v>
      </c>
      <c r="B157" s="508" t="s">
        <v>2422</v>
      </c>
      <c r="C157" s="486" t="s">
        <v>2696</v>
      </c>
      <c r="D157" s="513" t="s">
        <v>3031</v>
      </c>
      <c r="E157" s="486" t="s">
        <v>3032</v>
      </c>
      <c r="F157" s="511" t="s">
        <v>364</v>
      </c>
      <c r="G157" s="477"/>
      <c r="H157" s="477" t="s">
        <v>364</v>
      </c>
      <c r="I157" s="477" t="s">
        <v>364</v>
      </c>
      <c r="J157" s="477" t="s">
        <v>364</v>
      </c>
      <c r="K157" s="477" t="s">
        <v>364</v>
      </c>
      <c r="L157" s="477" t="s">
        <v>364</v>
      </c>
      <c r="M157" s="478"/>
      <c r="N157" s="467">
        <v>8</v>
      </c>
      <c r="O157" s="467">
        <v>1</v>
      </c>
      <c r="P157" s="467">
        <v>3</v>
      </c>
      <c r="Q157" s="467">
        <v>2</v>
      </c>
      <c r="R157" s="428">
        <f t="shared" si="11"/>
        <v>48</v>
      </c>
      <c r="S157" s="428"/>
      <c r="T157" s="467" t="s">
        <v>2507</v>
      </c>
      <c r="U157" s="470" t="s">
        <v>3033</v>
      </c>
      <c r="V157" s="514"/>
      <c r="W157" s="514"/>
      <c r="X157" s="514">
        <v>4</v>
      </c>
      <c r="Y157" s="514">
        <v>1</v>
      </c>
      <c r="Z157" s="514">
        <v>3</v>
      </c>
      <c r="AA157" s="514">
        <v>3</v>
      </c>
      <c r="AB157" s="428">
        <f t="shared" si="14"/>
        <v>28</v>
      </c>
      <c r="AC157" s="510" t="s">
        <v>3034</v>
      </c>
      <c r="AD157" s="467"/>
      <c r="AE157" s="515"/>
      <c r="AF157" s="515"/>
      <c r="AG157" s="515"/>
      <c r="AH157" s="515"/>
      <c r="AI157" s="515"/>
      <c r="AJ157" s="515"/>
      <c r="AK157" s="515"/>
      <c r="AL157" s="515"/>
      <c r="AM157" s="515"/>
      <c r="AN157" s="515"/>
      <c r="AO157" s="515"/>
      <c r="AP157" s="470"/>
      <c r="AQ157" s="428"/>
      <c r="AR157" s="467"/>
      <c r="AS157" s="470"/>
      <c r="AT157" s="514"/>
      <c r="AU157" s="514"/>
      <c r="AV157" s="514"/>
      <c r="AW157" s="514"/>
      <c r="AX157" s="514"/>
      <c r="AY157" s="514"/>
      <c r="AZ157" s="428">
        <f t="shared" si="15"/>
        <v>0</v>
      </c>
      <c r="BA157" s="510"/>
      <c r="BB157" s="467"/>
      <c r="BC157" s="515"/>
      <c r="BD157" s="515"/>
      <c r="BE157" s="515"/>
      <c r="BF157" s="515"/>
      <c r="BG157" s="515"/>
      <c r="BH157" s="515"/>
      <c r="BI157" s="515"/>
      <c r="BJ157" s="515"/>
      <c r="BK157" s="515"/>
      <c r="BL157" s="515"/>
      <c r="BM157" s="515"/>
      <c r="BN157" s="470"/>
      <c r="BO157" s="428"/>
      <c r="BP157" s="467"/>
      <c r="BQ157" s="484"/>
      <c r="BR157" s="484"/>
      <c r="BS157" s="477"/>
      <c r="BT157" s="477"/>
      <c r="BU157" s="477"/>
      <c r="BV157" s="484"/>
      <c r="BW157" s="484"/>
    </row>
    <row r="158" spans="1:75" ht="55.5" hidden="1" customHeight="1" x14ac:dyDescent="0.2">
      <c r="A158" s="428">
        <f>A157+1</f>
        <v>149</v>
      </c>
      <c r="B158" s="508" t="s">
        <v>2839</v>
      </c>
      <c r="C158" s="486" t="s">
        <v>2848</v>
      </c>
      <c r="D158" s="513" t="s">
        <v>2849</v>
      </c>
      <c r="E158" s="486" t="s">
        <v>2850</v>
      </c>
      <c r="F158" s="511"/>
      <c r="G158" s="477"/>
      <c r="H158" s="477" t="s">
        <v>364</v>
      </c>
      <c r="I158" s="477" t="s">
        <v>364</v>
      </c>
      <c r="J158" s="477" t="s">
        <v>364</v>
      </c>
      <c r="K158" s="477" t="s">
        <v>364</v>
      </c>
      <c r="L158" s="477" t="s">
        <v>364</v>
      </c>
      <c r="M158" s="478"/>
      <c r="N158" s="467">
        <v>5</v>
      </c>
      <c r="O158" s="467">
        <v>1</v>
      </c>
      <c r="P158" s="467">
        <v>3</v>
      </c>
      <c r="Q158" s="467">
        <v>2</v>
      </c>
      <c r="R158" s="428">
        <f t="shared" si="11"/>
        <v>30</v>
      </c>
      <c r="S158" s="428"/>
      <c r="T158" s="467" t="s">
        <v>2507</v>
      </c>
      <c r="U158" s="470" t="s">
        <v>2851</v>
      </c>
      <c r="V158" s="514"/>
      <c r="W158" s="514"/>
      <c r="X158" s="514">
        <v>1</v>
      </c>
      <c r="Y158" s="514">
        <v>1</v>
      </c>
      <c r="Z158" s="514">
        <v>1</v>
      </c>
      <c r="AA158" s="514">
        <v>3</v>
      </c>
      <c r="AB158" s="428">
        <f t="shared" si="14"/>
        <v>5</v>
      </c>
      <c r="AC158" s="530" t="s">
        <v>2852</v>
      </c>
      <c r="AD158" s="467"/>
      <c r="AE158" s="515"/>
      <c r="AF158" s="515"/>
      <c r="AG158" s="515"/>
      <c r="AH158" s="515"/>
      <c r="AI158" s="515"/>
      <c r="AJ158" s="515"/>
      <c r="AK158" s="515"/>
      <c r="AL158" s="515"/>
      <c r="AM158" s="515"/>
      <c r="AN158" s="515"/>
      <c r="AO158" s="515"/>
      <c r="AP158" s="470"/>
      <c r="AQ158" s="428"/>
      <c r="AR158" s="467"/>
      <c r="AS158" s="470"/>
      <c r="AT158" s="514"/>
      <c r="AU158" s="514"/>
      <c r="AV158" s="514"/>
      <c r="AW158" s="514"/>
      <c r="AX158" s="514"/>
      <c r="AY158" s="514"/>
      <c r="AZ158" s="428">
        <f t="shared" si="15"/>
        <v>0</v>
      </c>
      <c r="BA158" s="510"/>
      <c r="BB158" s="467"/>
      <c r="BC158" s="515"/>
      <c r="BD158" s="515"/>
      <c r="BE158" s="515"/>
      <c r="BF158" s="515"/>
      <c r="BG158" s="515"/>
      <c r="BH158" s="515"/>
      <c r="BI158" s="515"/>
      <c r="BJ158" s="515"/>
      <c r="BK158" s="515"/>
      <c r="BL158" s="515"/>
      <c r="BM158" s="515"/>
      <c r="BN158" s="470"/>
      <c r="BO158" s="428"/>
      <c r="BP158" s="467"/>
      <c r="BQ158" s="484"/>
      <c r="BR158" s="484"/>
      <c r="BS158" s="477"/>
      <c r="BT158" s="477"/>
      <c r="BU158" s="477"/>
      <c r="BV158" s="484"/>
      <c r="BW158" s="484"/>
    </row>
    <row r="159" spans="1:75" ht="122.4" hidden="1" x14ac:dyDescent="0.2">
      <c r="A159" s="428">
        <f t="shared" si="10"/>
        <v>150</v>
      </c>
      <c r="B159" s="579" t="s">
        <v>3008</v>
      </c>
      <c r="C159" s="615" t="s">
        <v>3035</v>
      </c>
      <c r="D159" s="616" t="s">
        <v>3010</v>
      </c>
      <c r="E159" s="615"/>
      <c r="F159" s="583"/>
      <c r="G159" s="477"/>
      <c r="H159" s="477" t="s">
        <v>364</v>
      </c>
      <c r="I159" s="477"/>
      <c r="J159" s="477" t="s">
        <v>364</v>
      </c>
      <c r="K159" s="477" t="s">
        <v>364</v>
      </c>
      <c r="L159" s="477"/>
      <c r="M159" s="478"/>
      <c r="N159" s="585">
        <v>7</v>
      </c>
      <c r="O159" s="585">
        <v>1</v>
      </c>
      <c r="P159" s="585">
        <v>2</v>
      </c>
      <c r="Q159" s="585">
        <v>2</v>
      </c>
      <c r="R159" s="631">
        <f t="shared" si="11"/>
        <v>35</v>
      </c>
      <c r="S159" s="428"/>
      <c r="T159" s="467" t="s">
        <v>2973</v>
      </c>
      <c r="U159" s="632" t="s">
        <v>3036</v>
      </c>
      <c r="V159" s="617"/>
      <c r="W159" s="617"/>
      <c r="X159" s="617">
        <v>8</v>
      </c>
      <c r="Y159" s="617">
        <v>1</v>
      </c>
      <c r="Z159" s="617">
        <v>1</v>
      </c>
      <c r="AA159" s="617">
        <v>1</v>
      </c>
      <c r="AB159" s="428">
        <f t="shared" si="14"/>
        <v>24</v>
      </c>
      <c r="AC159" s="428" t="s">
        <v>3037</v>
      </c>
      <c r="AD159" s="564"/>
      <c r="AE159" s="515"/>
      <c r="AF159" s="515"/>
      <c r="AG159" s="515"/>
      <c r="AH159" s="515" t="s">
        <v>364</v>
      </c>
      <c r="AI159" s="515"/>
      <c r="AJ159" s="515"/>
      <c r="AK159" s="515"/>
      <c r="AL159" s="515"/>
      <c r="AM159" s="515" t="s">
        <v>364</v>
      </c>
      <c r="AN159" s="515"/>
      <c r="AO159" s="515"/>
      <c r="AP159" s="514"/>
      <c r="AQ159" s="428"/>
      <c r="AR159" s="467" t="s">
        <v>3006</v>
      </c>
      <c r="AS159" s="632" t="s">
        <v>3036</v>
      </c>
      <c r="AT159" s="481"/>
      <c r="AU159" s="481"/>
      <c r="AV159" s="617">
        <v>8</v>
      </c>
      <c r="AW159" s="617">
        <v>1</v>
      </c>
      <c r="AX159" s="617">
        <v>1</v>
      </c>
      <c r="AY159" s="617">
        <v>1</v>
      </c>
      <c r="AZ159" s="428">
        <f t="shared" si="15"/>
        <v>24</v>
      </c>
      <c r="BA159" s="483"/>
      <c r="BB159" s="564"/>
      <c r="BC159" s="515"/>
      <c r="BD159" s="515"/>
      <c r="BE159" s="515"/>
      <c r="BF159" s="515" t="s">
        <v>364</v>
      </c>
      <c r="BG159" s="515" t="s">
        <v>364</v>
      </c>
      <c r="BH159" s="515"/>
      <c r="BI159" s="515"/>
      <c r="BJ159" s="515"/>
      <c r="BK159" s="515" t="s">
        <v>364</v>
      </c>
      <c r="BL159" s="515" t="s">
        <v>364</v>
      </c>
      <c r="BM159" s="515"/>
      <c r="BN159" s="618"/>
      <c r="BO159" s="428"/>
      <c r="BP159" s="467" t="s">
        <v>2975</v>
      </c>
      <c r="BQ159" s="484"/>
      <c r="BR159" s="484"/>
      <c r="BS159" s="477"/>
      <c r="BT159" s="477"/>
      <c r="BU159" s="477"/>
      <c r="BV159" s="484"/>
      <c r="BW159" s="484"/>
    </row>
    <row r="160" spans="1:75" ht="61.2" hidden="1" x14ac:dyDescent="0.2">
      <c r="A160" s="428">
        <f t="shared" si="10"/>
        <v>151</v>
      </c>
      <c r="B160" s="508" t="s">
        <v>3008</v>
      </c>
      <c r="C160" s="510" t="s">
        <v>3038</v>
      </c>
      <c r="D160" s="509" t="s">
        <v>3039</v>
      </c>
      <c r="E160" s="486" t="s">
        <v>3040</v>
      </c>
      <c r="F160" s="511"/>
      <c r="G160" s="477"/>
      <c r="H160" s="477" t="s">
        <v>364</v>
      </c>
      <c r="I160" s="477" t="s">
        <v>364</v>
      </c>
      <c r="J160" s="477" t="s">
        <v>364</v>
      </c>
      <c r="K160" s="477" t="s">
        <v>364</v>
      </c>
      <c r="L160" s="477"/>
      <c r="M160" s="478"/>
      <c r="N160" s="467">
        <v>8</v>
      </c>
      <c r="O160" s="467">
        <v>1</v>
      </c>
      <c r="P160" s="467">
        <v>3</v>
      </c>
      <c r="Q160" s="467">
        <v>2</v>
      </c>
      <c r="R160" s="428">
        <f t="shared" si="11"/>
        <v>48</v>
      </c>
      <c r="S160" s="428"/>
      <c r="T160" s="467" t="s">
        <v>2973</v>
      </c>
      <c r="U160" s="544" t="s">
        <v>3041</v>
      </c>
      <c r="V160" s="467"/>
      <c r="W160" s="467"/>
      <c r="X160" s="467">
        <v>1</v>
      </c>
      <c r="Y160" s="467">
        <v>1</v>
      </c>
      <c r="Z160" s="467">
        <v>1</v>
      </c>
      <c r="AA160" s="467">
        <v>1</v>
      </c>
      <c r="AB160" s="428">
        <f t="shared" si="14"/>
        <v>3</v>
      </c>
      <c r="AC160" s="470" t="s">
        <v>3042</v>
      </c>
      <c r="AD160" s="481" t="s">
        <v>364</v>
      </c>
      <c r="AE160" s="515" t="s">
        <v>364</v>
      </c>
      <c r="AF160" s="515"/>
      <c r="AG160" s="515"/>
      <c r="AH160" s="515" t="s">
        <v>364</v>
      </c>
      <c r="AI160" s="515"/>
      <c r="AJ160" s="515"/>
      <c r="AK160" s="515"/>
      <c r="AL160" s="515"/>
      <c r="AM160" s="515" t="s">
        <v>364</v>
      </c>
      <c r="AN160" s="515" t="s">
        <v>364</v>
      </c>
      <c r="AO160" s="515"/>
      <c r="AP160" s="470" t="s">
        <v>3043</v>
      </c>
      <c r="AQ160" s="428"/>
      <c r="AR160" s="467" t="s">
        <v>3006</v>
      </c>
      <c r="AS160" s="544" t="s">
        <v>3044</v>
      </c>
      <c r="AT160" s="481"/>
      <c r="AU160" s="481"/>
      <c r="AV160" s="467">
        <v>1</v>
      </c>
      <c r="AW160" s="467">
        <v>1</v>
      </c>
      <c r="AX160" s="467">
        <v>1</v>
      </c>
      <c r="AY160" s="467">
        <v>1</v>
      </c>
      <c r="AZ160" s="428">
        <f t="shared" si="15"/>
        <v>3</v>
      </c>
      <c r="BA160" s="470"/>
      <c r="BB160" s="481" t="s">
        <v>364</v>
      </c>
      <c r="BC160" s="515" t="s">
        <v>364</v>
      </c>
      <c r="BD160" s="515"/>
      <c r="BE160" s="515"/>
      <c r="BF160" s="515" t="s">
        <v>364</v>
      </c>
      <c r="BG160" s="515" t="s">
        <v>364</v>
      </c>
      <c r="BH160" s="515"/>
      <c r="BI160" s="515"/>
      <c r="BJ160" s="515"/>
      <c r="BK160" s="515" t="s">
        <v>364</v>
      </c>
      <c r="BL160" s="515" t="s">
        <v>364</v>
      </c>
      <c r="BM160" s="515"/>
      <c r="BN160" s="470"/>
      <c r="BO160" s="428"/>
      <c r="BP160" s="467" t="s">
        <v>2975</v>
      </c>
      <c r="BQ160" s="484"/>
      <c r="BR160" s="484"/>
      <c r="BS160" s="477"/>
      <c r="BT160" s="477"/>
      <c r="BU160" s="477"/>
      <c r="BV160" s="484"/>
      <c r="BW160" s="484"/>
    </row>
    <row r="161" spans="1:75" ht="61.2" hidden="1" x14ac:dyDescent="0.2">
      <c r="A161" s="428">
        <f t="shared" si="10"/>
        <v>152</v>
      </c>
      <c r="B161" s="508" t="s">
        <v>3008</v>
      </c>
      <c r="C161" s="486" t="s">
        <v>2703</v>
      </c>
      <c r="D161" s="513" t="s">
        <v>3045</v>
      </c>
      <c r="E161" s="486" t="s">
        <v>3046</v>
      </c>
      <c r="F161" s="511"/>
      <c r="G161" s="477"/>
      <c r="H161" s="477" t="s">
        <v>364</v>
      </c>
      <c r="I161" s="477" t="s">
        <v>364</v>
      </c>
      <c r="J161" s="477" t="s">
        <v>364</v>
      </c>
      <c r="K161" s="477" t="s">
        <v>364</v>
      </c>
      <c r="L161" s="477" t="s">
        <v>364</v>
      </c>
      <c r="M161" s="478"/>
      <c r="N161" s="467">
        <v>3</v>
      </c>
      <c r="O161" s="467">
        <v>1</v>
      </c>
      <c r="P161" s="467">
        <v>1</v>
      </c>
      <c r="Q161" s="467">
        <v>1</v>
      </c>
      <c r="R161" s="428">
        <f t="shared" si="11"/>
        <v>9</v>
      </c>
      <c r="S161" s="428"/>
      <c r="T161" s="467" t="s">
        <v>2507</v>
      </c>
      <c r="U161" s="470" t="s">
        <v>3047</v>
      </c>
      <c r="V161" s="514"/>
      <c r="W161" s="514"/>
      <c r="X161" s="514">
        <v>1</v>
      </c>
      <c r="Y161" s="514">
        <v>1</v>
      </c>
      <c r="Z161" s="514">
        <v>1</v>
      </c>
      <c r="AA161" s="514">
        <v>3</v>
      </c>
      <c r="AB161" s="428">
        <f t="shared" si="14"/>
        <v>5</v>
      </c>
      <c r="AC161" s="510"/>
      <c r="AD161" s="467"/>
      <c r="AE161" s="515"/>
      <c r="AF161" s="515"/>
      <c r="AG161" s="515"/>
      <c r="AH161" s="515"/>
      <c r="AI161" s="515"/>
      <c r="AJ161" s="515"/>
      <c r="AK161" s="515"/>
      <c r="AL161" s="515"/>
      <c r="AM161" s="515"/>
      <c r="AN161" s="515"/>
      <c r="AO161" s="515"/>
      <c r="AP161" s="470"/>
      <c r="AQ161" s="428"/>
      <c r="AR161" s="467"/>
      <c r="AS161" s="470"/>
      <c r="AT161" s="514"/>
      <c r="AU161" s="514"/>
      <c r="AV161" s="514"/>
      <c r="AW161" s="514"/>
      <c r="AX161" s="514"/>
      <c r="AY161" s="514"/>
      <c r="AZ161" s="428">
        <f t="shared" si="15"/>
        <v>0</v>
      </c>
      <c r="BA161" s="510"/>
      <c r="BB161" s="467"/>
      <c r="BC161" s="515"/>
      <c r="BD161" s="515"/>
      <c r="BE161" s="515"/>
      <c r="BF161" s="515"/>
      <c r="BG161" s="515"/>
      <c r="BH161" s="515"/>
      <c r="BI161" s="515"/>
      <c r="BJ161" s="515"/>
      <c r="BK161" s="515"/>
      <c r="BL161" s="515"/>
      <c r="BM161" s="515"/>
      <c r="BN161" s="470"/>
      <c r="BO161" s="428"/>
      <c r="BP161" s="467"/>
      <c r="BQ161" s="484"/>
      <c r="BR161" s="484"/>
      <c r="BS161" s="477"/>
      <c r="BT161" s="477"/>
      <c r="BU161" s="477"/>
      <c r="BV161" s="484"/>
      <c r="BW161" s="484"/>
    </row>
    <row r="162" spans="1:75" ht="40.799999999999997" hidden="1" x14ac:dyDescent="0.2">
      <c r="A162" s="428">
        <f t="shared" si="10"/>
        <v>153</v>
      </c>
      <c r="B162" s="508" t="s">
        <v>3048</v>
      </c>
      <c r="C162" s="633" t="s">
        <v>3049</v>
      </c>
      <c r="D162" s="633" t="s">
        <v>3050</v>
      </c>
      <c r="E162" s="486" t="s">
        <v>3051</v>
      </c>
      <c r="F162" s="511"/>
      <c r="G162" s="477"/>
      <c r="H162" s="477" t="s">
        <v>364</v>
      </c>
      <c r="I162" s="477" t="s">
        <v>364</v>
      </c>
      <c r="J162" s="477" t="s">
        <v>364</v>
      </c>
      <c r="K162" s="477" t="s">
        <v>364</v>
      </c>
      <c r="L162" s="477"/>
      <c r="M162" s="478"/>
      <c r="N162" s="467">
        <v>6</v>
      </c>
      <c r="O162" s="467">
        <v>1</v>
      </c>
      <c r="P162" s="467">
        <v>2</v>
      </c>
      <c r="Q162" s="467">
        <v>2</v>
      </c>
      <c r="R162" s="428">
        <f t="shared" si="11"/>
        <v>30</v>
      </c>
      <c r="S162" s="428"/>
      <c r="T162" s="464" t="s">
        <v>2446</v>
      </c>
      <c r="U162" s="544" t="s">
        <v>3052</v>
      </c>
      <c r="V162" s="467"/>
      <c r="W162" s="467"/>
      <c r="X162" s="467">
        <v>6</v>
      </c>
      <c r="Y162" s="467">
        <v>1</v>
      </c>
      <c r="Z162" s="467">
        <v>1</v>
      </c>
      <c r="AA162" s="467">
        <v>2</v>
      </c>
      <c r="AB162" s="428">
        <f t="shared" si="14"/>
        <v>24</v>
      </c>
      <c r="AC162" s="470" t="s">
        <v>3053</v>
      </c>
      <c r="AD162" s="467" t="s">
        <v>2569</v>
      </c>
      <c r="AE162" s="515"/>
      <c r="AF162" s="515"/>
      <c r="AG162" s="515"/>
      <c r="AH162" s="515"/>
      <c r="AI162" s="515"/>
      <c r="AJ162" s="515"/>
      <c r="AK162" s="515"/>
      <c r="AL162" s="515"/>
      <c r="AM162" s="515" t="s">
        <v>1352</v>
      </c>
      <c r="AN162" s="515"/>
      <c r="AO162" s="515"/>
      <c r="AP162" s="467"/>
      <c r="AQ162" s="428"/>
      <c r="AR162" s="467"/>
      <c r="AS162" s="470"/>
      <c r="AT162" s="481"/>
      <c r="AU162" s="481"/>
      <c r="AV162" s="428"/>
      <c r="AW162" s="428"/>
      <c r="AX162" s="428"/>
      <c r="AY162" s="428"/>
      <c r="AZ162" s="428">
        <f t="shared" si="15"/>
        <v>0</v>
      </c>
      <c r="BA162" s="550"/>
      <c r="BB162" s="481"/>
      <c r="BC162" s="428"/>
      <c r="BD162" s="428"/>
      <c r="BE162" s="428"/>
      <c r="BF162" s="428"/>
      <c r="BG162" s="428"/>
      <c r="BH162" s="428"/>
      <c r="BI162" s="428"/>
      <c r="BJ162" s="428"/>
      <c r="BK162" s="428"/>
      <c r="BL162" s="428"/>
      <c r="BM162" s="428"/>
      <c r="BN162" s="470"/>
      <c r="BO162" s="484"/>
      <c r="BP162" s="467"/>
      <c r="BQ162" s="484"/>
      <c r="BR162" s="484"/>
      <c r="BS162" s="477"/>
      <c r="BT162" s="477"/>
      <c r="BU162" s="477"/>
      <c r="BV162" s="485"/>
      <c r="BW162" s="484"/>
    </row>
    <row r="163" spans="1:75" ht="40.799999999999997" x14ac:dyDescent="0.2">
      <c r="A163" s="428">
        <f t="shared" si="10"/>
        <v>154</v>
      </c>
      <c r="B163" s="508" t="s">
        <v>3048</v>
      </c>
      <c r="C163" s="486" t="s">
        <v>2976</v>
      </c>
      <c r="D163" s="633" t="s">
        <v>3050</v>
      </c>
      <c r="E163" s="486" t="s">
        <v>3054</v>
      </c>
      <c r="F163" s="511"/>
      <c r="G163" s="477"/>
      <c r="H163" s="477"/>
      <c r="I163" s="477"/>
      <c r="J163" s="477" t="s">
        <v>364</v>
      </c>
      <c r="K163" s="477" t="s">
        <v>364</v>
      </c>
      <c r="L163" s="477"/>
      <c r="M163" s="478"/>
      <c r="N163" s="467">
        <v>4</v>
      </c>
      <c r="O163" s="467">
        <v>2</v>
      </c>
      <c r="P163" s="467">
        <v>3</v>
      </c>
      <c r="Q163" s="467">
        <v>1</v>
      </c>
      <c r="R163" s="428">
        <f t="shared" si="11"/>
        <v>24</v>
      </c>
      <c r="S163" s="428"/>
      <c r="T163" s="467" t="s">
        <v>2482</v>
      </c>
      <c r="U163" s="544" t="s">
        <v>3055</v>
      </c>
      <c r="V163" s="514"/>
      <c r="W163" s="514"/>
      <c r="X163" s="514">
        <v>4</v>
      </c>
      <c r="Y163" s="514">
        <v>2</v>
      </c>
      <c r="Z163" s="514">
        <v>3</v>
      </c>
      <c r="AA163" s="514">
        <v>1</v>
      </c>
      <c r="AB163" s="428">
        <f t="shared" si="14"/>
        <v>24</v>
      </c>
      <c r="AC163" s="510" t="s">
        <v>2287</v>
      </c>
      <c r="AD163" s="467" t="s">
        <v>364</v>
      </c>
      <c r="AE163" s="515"/>
      <c r="AF163" s="515"/>
      <c r="AG163" s="515"/>
      <c r="AH163" s="515"/>
      <c r="AI163" s="515"/>
      <c r="AJ163" s="515"/>
      <c r="AK163" s="515"/>
      <c r="AL163" s="515"/>
      <c r="AM163" s="515" t="s">
        <v>364</v>
      </c>
      <c r="AN163" s="515"/>
      <c r="AO163" s="515"/>
      <c r="AP163" s="470"/>
      <c r="AQ163" s="428"/>
      <c r="AR163" s="467" t="s">
        <v>2484</v>
      </c>
      <c r="AS163" s="544" t="s">
        <v>3055</v>
      </c>
      <c r="AT163" s="514"/>
      <c r="AU163" s="514"/>
      <c r="AV163" s="514">
        <v>2</v>
      </c>
      <c r="AW163" s="514">
        <v>1</v>
      </c>
      <c r="AX163" s="514">
        <v>1</v>
      </c>
      <c r="AY163" s="514">
        <v>1</v>
      </c>
      <c r="AZ163" s="428">
        <f t="shared" si="15"/>
        <v>6</v>
      </c>
      <c r="BA163" s="510" t="s">
        <v>3056</v>
      </c>
      <c r="BB163" s="467" t="s">
        <v>364</v>
      </c>
      <c r="BC163" s="515"/>
      <c r="BD163" s="515"/>
      <c r="BE163" s="515"/>
      <c r="BF163" s="515"/>
      <c r="BG163" s="515"/>
      <c r="BH163" s="515"/>
      <c r="BI163" s="515"/>
      <c r="BJ163" s="515"/>
      <c r="BK163" s="515" t="s">
        <v>364</v>
      </c>
      <c r="BL163" s="515"/>
      <c r="BM163" s="515"/>
      <c r="BN163" s="470"/>
      <c r="BO163" s="428"/>
      <c r="BP163" s="467" t="s">
        <v>2484</v>
      </c>
      <c r="BQ163" s="484"/>
      <c r="BR163" s="484"/>
      <c r="BS163" s="477"/>
      <c r="BT163" s="477"/>
      <c r="BU163" s="477"/>
      <c r="BV163" s="484"/>
      <c r="BW163" s="484"/>
    </row>
    <row r="164" spans="1:75" ht="48" hidden="1" customHeight="1" x14ac:dyDescent="0.2">
      <c r="A164" s="428">
        <f t="shared" si="10"/>
        <v>155</v>
      </c>
      <c r="B164" s="508" t="s">
        <v>3048</v>
      </c>
      <c r="C164" s="486" t="s">
        <v>3057</v>
      </c>
      <c r="D164" s="633" t="s">
        <v>3050</v>
      </c>
      <c r="E164" s="486" t="s">
        <v>3058</v>
      </c>
      <c r="F164" s="511"/>
      <c r="G164" s="477"/>
      <c r="H164" s="477" t="s">
        <v>364</v>
      </c>
      <c r="I164" s="477"/>
      <c r="J164" s="477" t="s">
        <v>364</v>
      </c>
      <c r="K164" s="477" t="s">
        <v>364</v>
      </c>
      <c r="L164" s="477"/>
      <c r="M164" s="478"/>
      <c r="N164" s="467">
        <v>5</v>
      </c>
      <c r="O164" s="467">
        <v>1</v>
      </c>
      <c r="P164" s="467">
        <v>3</v>
      </c>
      <c r="Q164" s="467">
        <v>1</v>
      </c>
      <c r="R164" s="428">
        <f t="shared" si="11"/>
        <v>25</v>
      </c>
      <c r="S164" s="428"/>
      <c r="T164" s="467" t="s">
        <v>2507</v>
      </c>
      <c r="U164" s="470" t="s">
        <v>3059</v>
      </c>
      <c r="V164" s="514"/>
      <c r="W164" s="514"/>
      <c r="X164" s="514">
        <v>1</v>
      </c>
      <c r="Y164" s="514">
        <v>1</v>
      </c>
      <c r="Z164" s="514">
        <v>1</v>
      </c>
      <c r="AA164" s="514">
        <v>1</v>
      </c>
      <c r="AB164" s="428">
        <f t="shared" si="14"/>
        <v>3</v>
      </c>
      <c r="AC164" s="510" t="s">
        <v>3060</v>
      </c>
      <c r="AD164" s="467"/>
      <c r="AE164" s="515"/>
      <c r="AF164" s="515"/>
      <c r="AG164" s="515"/>
      <c r="AH164" s="515"/>
      <c r="AI164" s="515"/>
      <c r="AJ164" s="515"/>
      <c r="AK164" s="515"/>
      <c r="AL164" s="515"/>
      <c r="AM164" s="515"/>
      <c r="AN164" s="515"/>
      <c r="AO164" s="515"/>
      <c r="AP164" s="470"/>
      <c r="AQ164" s="428"/>
      <c r="AR164" s="467"/>
      <c r="AS164" s="470"/>
      <c r="AT164" s="514"/>
      <c r="AU164" s="514"/>
      <c r="AV164" s="514"/>
      <c r="AW164" s="514"/>
      <c r="AX164" s="514"/>
      <c r="AY164" s="514"/>
      <c r="AZ164" s="428">
        <f t="shared" si="15"/>
        <v>0</v>
      </c>
      <c r="BA164" s="510"/>
      <c r="BB164" s="467"/>
      <c r="BC164" s="515"/>
      <c r="BD164" s="515"/>
      <c r="BE164" s="515"/>
      <c r="BF164" s="515"/>
      <c r="BG164" s="515"/>
      <c r="BH164" s="515"/>
      <c r="BI164" s="515"/>
      <c r="BJ164" s="515"/>
      <c r="BK164" s="515"/>
      <c r="BL164" s="515"/>
      <c r="BM164" s="515"/>
      <c r="BN164" s="470"/>
      <c r="BO164" s="428"/>
      <c r="BP164" s="467"/>
      <c r="BQ164" s="484"/>
      <c r="BR164" s="484"/>
      <c r="BS164" s="477"/>
      <c r="BT164" s="477"/>
      <c r="BU164" s="477"/>
      <c r="BV164" s="484"/>
      <c r="BW164" s="484"/>
    </row>
    <row r="165" spans="1:75" ht="36" hidden="1" customHeight="1" x14ac:dyDescent="0.2">
      <c r="A165" s="428">
        <f t="shared" si="10"/>
        <v>156</v>
      </c>
      <c r="B165" s="508" t="s">
        <v>3048</v>
      </c>
      <c r="C165" s="486" t="s">
        <v>3061</v>
      </c>
      <c r="D165" s="633" t="s">
        <v>3050</v>
      </c>
      <c r="E165" s="486" t="s">
        <v>3062</v>
      </c>
      <c r="F165" s="511"/>
      <c r="G165" s="477"/>
      <c r="H165" s="477" t="s">
        <v>364</v>
      </c>
      <c r="I165" s="477"/>
      <c r="J165" s="477" t="s">
        <v>364</v>
      </c>
      <c r="K165" s="477" t="s">
        <v>364</v>
      </c>
      <c r="L165" s="477"/>
      <c r="M165" s="478"/>
      <c r="N165" s="467">
        <v>1</v>
      </c>
      <c r="O165" s="467">
        <v>1</v>
      </c>
      <c r="P165" s="467">
        <v>1</v>
      </c>
      <c r="Q165" s="467">
        <v>1</v>
      </c>
      <c r="R165" s="428">
        <f t="shared" si="11"/>
        <v>3</v>
      </c>
      <c r="S165" s="428"/>
      <c r="T165" s="467" t="s">
        <v>2507</v>
      </c>
      <c r="U165" s="470" t="s">
        <v>3063</v>
      </c>
      <c r="V165" s="514"/>
      <c r="W165" s="514"/>
      <c r="X165" s="514">
        <v>1</v>
      </c>
      <c r="Y165" s="514">
        <v>1</v>
      </c>
      <c r="Z165" s="514">
        <v>1</v>
      </c>
      <c r="AA165" s="514">
        <v>1</v>
      </c>
      <c r="AB165" s="428">
        <f t="shared" si="14"/>
        <v>3</v>
      </c>
      <c r="AC165" s="510" t="s">
        <v>3064</v>
      </c>
      <c r="AD165" s="467"/>
      <c r="AE165" s="515"/>
      <c r="AF165" s="515"/>
      <c r="AG165" s="515"/>
      <c r="AH165" s="515"/>
      <c r="AI165" s="515"/>
      <c r="AJ165" s="515"/>
      <c r="AK165" s="515"/>
      <c r="AL165" s="515"/>
      <c r="AM165" s="515"/>
      <c r="AN165" s="515"/>
      <c r="AO165" s="515"/>
      <c r="AP165" s="470"/>
      <c r="AQ165" s="428"/>
      <c r="AR165" s="467"/>
      <c r="AS165" s="470"/>
      <c r="AT165" s="514"/>
      <c r="AU165" s="514"/>
      <c r="AV165" s="514"/>
      <c r="AW165" s="514"/>
      <c r="AX165" s="514"/>
      <c r="AY165" s="514"/>
      <c r="AZ165" s="428">
        <f t="shared" si="15"/>
        <v>0</v>
      </c>
      <c r="BA165" s="510"/>
      <c r="BB165" s="467"/>
      <c r="BC165" s="515"/>
      <c r="BD165" s="515"/>
      <c r="BE165" s="515"/>
      <c r="BF165" s="515"/>
      <c r="BG165" s="515"/>
      <c r="BH165" s="515"/>
      <c r="BI165" s="515"/>
      <c r="BJ165" s="515"/>
      <c r="BK165" s="515"/>
      <c r="BL165" s="515"/>
      <c r="BM165" s="515"/>
      <c r="BN165" s="470"/>
      <c r="BO165" s="428"/>
      <c r="BP165" s="467"/>
      <c r="BQ165" s="484"/>
      <c r="BR165" s="484"/>
      <c r="BS165" s="477"/>
      <c r="BT165" s="477"/>
      <c r="BU165" s="477"/>
      <c r="BV165" s="484"/>
      <c r="BW165" s="484"/>
    </row>
    <row r="166" spans="1:75" ht="78" hidden="1" customHeight="1" x14ac:dyDescent="0.2">
      <c r="A166" s="428">
        <f t="shared" si="10"/>
        <v>157</v>
      </c>
      <c r="B166" s="508" t="s">
        <v>3065</v>
      </c>
      <c r="C166" s="633" t="s">
        <v>3049</v>
      </c>
      <c r="D166" s="633" t="s">
        <v>3066</v>
      </c>
      <c r="E166" s="486" t="s">
        <v>3067</v>
      </c>
      <c r="F166" s="511"/>
      <c r="G166" s="477"/>
      <c r="H166" s="477" t="s">
        <v>364</v>
      </c>
      <c r="I166" s="477" t="s">
        <v>364</v>
      </c>
      <c r="J166" s="477" t="s">
        <v>364</v>
      </c>
      <c r="K166" s="477" t="s">
        <v>364</v>
      </c>
      <c r="L166" s="477"/>
      <c r="M166" s="478"/>
      <c r="N166" s="467">
        <v>6</v>
      </c>
      <c r="O166" s="467">
        <v>1</v>
      </c>
      <c r="P166" s="467">
        <v>2</v>
      </c>
      <c r="Q166" s="467">
        <v>2</v>
      </c>
      <c r="R166" s="428">
        <f t="shared" si="11"/>
        <v>30</v>
      </c>
      <c r="S166" s="428"/>
      <c r="T166" s="464" t="s">
        <v>2446</v>
      </c>
      <c r="U166" s="544" t="s">
        <v>3068</v>
      </c>
      <c r="V166" s="467"/>
      <c r="W166" s="467"/>
      <c r="X166" s="467">
        <v>6</v>
      </c>
      <c r="Y166" s="467">
        <v>1</v>
      </c>
      <c r="Z166" s="467">
        <v>1</v>
      </c>
      <c r="AA166" s="467">
        <v>1</v>
      </c>
      <c r="AB166" s="428">
        <f t="shared" si="14"/>
        <v>18</v>
      </c>
      <c r="AC166" s="470" t="s">
        <v>3069</v>
      </c>
      <c r="AD166" s="467"/>
      <c r="AE166" s="515"/>
      <c r="AF166" s="515"/>
      <c r="AG166" s="515"/>
      <c r="AH166" s="515"/>
      <c r="AI166" s="515"/>
      <c r="AJ166" s="515"/>
      <c r="AK166" s="515" t="s">
        <v>364</v>
      </c>
      <c r="AL166" s="515"/>
      <c r="AM166" s="515" t="s">
        <v>364</v>
      </c>
      <c r="AN166" s="515"/>
      <c r="AO166" s="515"/>
      <c r="AP166" s="467"/>
      <c r="AQ166" s="428"/>
      <c r="AR166" s="467"/>
      <c r="AS166" s="544"/>
      <c r="AT166" s="481"/>
      <c r="AU166" s="481"/>
      <c r="AV166" s="467"/>
      <c r="AW166" s="467"/>
      <c r="AX166" s="467"/>
      <c r="AY166" s="467"/>
      <c r="AZ166" s="428">
        <f t="shared" si="15"/>
        <v>0</v>
      </c>
      <c r="BA166" s="470"/>
      <c r="BB166" s="467"/>
      <c r="BC166" s="515"/>
      <c r="BD166" s="515"/>
      <c r="BE166" s="515"/>
      <c r="BF166" s="515"/>
      <c r="BG166" s="515"/>
      <c r="BH166" s="515"/>
      <c r="BI166" s="515"/>
      <c r="BJ166" s="515"/>
      <c r="BK166" s="515"/>
      <c r="BL166" s="515"/>
      <c r="BM166" s="515"/>
      <c r="BN166" s="470"/>
      <c r="BO166" s="428"/>
      <c r="BP166" s="467"/>
      <c r="BQ166" s="484"/>
      <c r="BR166" s="484"/>
      <c r="BS166" s="477"/>
      <c r="BT166" s="477"/>
      <c r="BU166" s="477"/>
      <c r="BV166" s="485"/>
      <c r="BW166" s="484"/>
    </row>
    <row r="167" spans="1:75" ht="36" customHeight="1" x14ac:dyDescent="0.2">
      <c r="A167" s="428">
        <f t="shared" si="10"/>
        <v>158</v>
      </c>
      <c r="B167" s="508" t="s">
        <v>3065</v>
      </c>
      <c r="C167" s="486" t="s">
        <v>2976</v>
      </c>
      <c r="D167" s="633" t="s">
        <v>3066</v>
      </c>
      <c r="E167" s="486" t="s">
        <v>3070</v>
      </c>
      <c r="F167" s="511"/>
      <c r="G167" s="477"/>
      <c r="H167" s="477"/>
      <c r="I167" s="477"/>
      <c r="J167" s="477" t="s">
        <v>364</v>
      </c>
      <c r="K167" s="477" t="s">
        <v>364</v>
      </c>
      <c r="L167" s="477"/>
      <c r="M167" s="478"/>
      <c r="N167" s="467">
        <v>5</v>
      </c>
      <c r="O167" s="467">
        <v>2</v>
      </c>
      <c r="P167" s="467">
        <v>3</v>
      </c>
      <c r="Q167" s="467">
        <v>3</v>
      </c>
      <c r="R167" s="428">
        <f t="shared" si="11"/>
        <v>40</v>
      </c>
      <c r="S167" s="428"/>
      <c r="T167" s="467" t="s">
        <v>2482</v>
      </c>
      <c r="U167" s="470" t="s">
        <v>3071</v>
      </c>
      <c r="V167" s="514"/>
      <c r="W167" s="514"/>
      <c r="X167" s="514">
        <v>2</v>
      </c>
      <c r="Y167" s="514">
        <v>1</v>
      </c>
      <c r="Z167" s="514">
        <v>1</v>
      </c>
      <c r="AA167" s="514">
        <v>1</v>
      </c>
      <c r="AB167" s="428">
        <f t="shared" si="14"/>
        <v>6</v>
      </c>
      <c r="AC167" s="510" t="s">
        <v>2287</v>
      </c>
      <c r="AD167" s="467" t="s">
        <v>364</v>
      </c>
      <c r="AE167" s="515"/>
      <c r="AF167" s="515"/>
      <c r="AG167" s="515"/>
      <c r="AH167" s="515"/>
      <c r="AI167" s="515"/>
      <c r="AJ167" s="515"/>
      <c r="AK167" s="515"/>
      <c r="AL167" s="515"/>
      <c r="AM167" s="515"/>
      <c r="AN167" s="515" t="s">
        <v>364</v>
      </c>
      <c r="AO167" s="515"/>
      <c r="AP167" s="470"/>
      <c r="AQ167" s="428"/>
      <c r="AR167" s="467" t="s">
        <v>2484</v>
      </c>
      <c r="AS167" s="470" t="s">
        <v>3071</v>
      </c>
      <c r="AT167" s="514"/>
      <c r="AU167" s="514"/>
      <c r="AV167" s="514">
        <v>2</v>
      </c>
      <c r="AW167" s="514">
        <v>1</v>
      </c>
      <c r="AX167" s="514">
        <v>1</v>
      </c>
      <c r="AY167" s="514">
        <v>1</v>
      </c>
      <c r="AZ167" s="428">
        <f t="shared" si="15"/>
        <v>6</v>
      </c>
      <c r="BA167" s="510" t="s">
        <v>2596</v>
      </c>
      <c r="BB167" s="467" t="s">
        <v>364</v>
      </c>
      <c r="BC167" s="515"/>
      <c r="BD167" s="515"/>
      <c r="BE167" s="515"/>
      <c r="BF167" s="515"/>
      <c r="BG167" s="515"/>
      <c r="BH167" s="515"/>
      <c r="BI167" s="515" t="s">
        <v>364</v>
      </c>
      <c r="BJ167" s="515"/>
      <c r="BK167" s="515"/>
      <c r="BL167" s="515" t="s">
        <v>364</v>
      </c>
      <c r="BM167" s="515"/>
      <c r="BN167" s="470"/>
      <c r="BO167" s="428"/>
      <c r="BP167" s="467" t="s">
        <v>2484</v>
      </c>
      <c r="BQ167" s="484"/>
      <c r="BR167" s="484"/>
      <c r="BS167" s="477"/>
      <c r="BT167" s="477"/>
      <c r="BU167" s="477"/>
      <c r="BV167" s="484"/>
      <c r="BW167" s="484"/>
    </row>
    <row r="168" spans="1:75" ht="51" hidden="1" x14ac:dyDescent="0.2">
      <c r="A168" s="428">
        <f t="shared" si="10"/>
        <v>159</v>
      </c>
      <c r="B168" s="508" t="s">
        <v>3072</v>
      </c>
      <c r="C168" s="510" t="s">
        <v>3073</v>
      </c>
      <c r="D168" s="533" t="s">
        <v>3074</v>
      </c>
      <c r="E168" s="533" t="s">
        <v>3075</v>
      </c>
      <c r="F168" s="511"/>
      <c r="G168" s="477"/>
      <c r="H168" s="477"/>
      <c r="I168" s="477"/>
      <c r="J168" s="477" t="s">
        <v>364</v>
      </c>
      <c r="K168" s="477" t="s">
        <v>364</v>
      </c>
      <c r="L168" s="477"/>
      <c r="M168" s="478"/>
      <c r="N168" s="467">
        <v>4</v>
      </c>
      <c r="O168" s="467">
        <v>2</v>
      </c>
      <c r="P168" s="467">
        <v>5</v>
      </c>
      <c r="Q168" s="467">
        <v>3</v>
      </c>
      <c r="R168" s="428">
        <f t="shared" si="11"/>
        <v>40</v>
      </c>
      <c r="S168" s="428"/>
      <c r="T168" s="464" t="s">
        <v>2446</v>
      </c>
      <c r="U168" s="533" t="s">
        <v>3076</v>
      </c>
      <c r="V168" s="467"/>
      <c r="W168" s="467"/>
      <c r="X168" s="467">
        <v>4</v>
      </c>
      <c r="Y168" s="467">
        <v>2</v>
      </c>
      <c r="Z168" s="467">
        <v>5</v>
      </c>
      <c r="AA168" s="467">
        <v>3</v>
      </c>
      <c r="AB168" s="428">
        <f t="shared" si="14"/>
        <v>40</v>
      </c>
      <c r="AC168" s="483" t="s">
        <v>3077</v>
      </c>
      <c r="AD168" s="481" t="s">
        <v>364</v>
      </c>
      <c r="AE168" s="515"/>
      <c r="AF168" s="515"/>
      <c r="AG168" s="515"/>
      <c r="AH168" s="515"/>
      <c r="AI168" s="515"/>
      <c r="AJ168" s="515"/>
      <c r="AK168" s="515" t="s">
        <v>364</v>
      </c>
      <c r="AL168" s="515"/>
      <c r="AM168" s="515"/>
      <c r="AN168" s="515"/>
      <c r="AO168" s="515"/>
      <c r="AP168" s="470"/>
      <c r="AQ168" s="428"/>
      <c r="AR168" s="467"/>
      <c r="AS168" s="533"/>
      <c r="AT168" s="481"/>
      <c r="AU168" s="481"/>
      <c r="AV168" s="428"/>
      <c r="AW168" s="428"/>
      <c r="AX168" s="428"/>
      <c r="AY168" s="428"/>
      <c r="AZ168" s="428">
        <f t="shared" si="15"/>
        <v>0</v>
      </c>
      <c r="BA168" s="550"/>
      <c r="BB168" s="481"/>
      <c r="BC168" s="428"/>
      <c r="BD168" s="428"/>
      <c r="BE168" s="428"/>
      <c r="BF168" s="428"/>
      <c r="BG168" s="428"/>
      <c r="BH168" s="428"/>
      <c r="BI168" s="428"/>
      <c r="BJ168" s="428"/>
      <c r="BK168" s="428"/>
      <c r="BL168" s="428"/>
      <c r="BM168" s="428"/>
      <c r="BN168" s="470"/>
      <c r="BO168" s="484"/>
      <c r="BP168" s="467"/>
      <c r="BQ168" s="484"/>
      <c r="BR168" s="484"/>
      <c r="BS168" s="477"/>
      <c r="BT168" s="477"/>
      <c r="BU168" s="477"/>
      <c r="BV168" s="484"/>
      <c r="BW168" s="484"/>
    </row>
    <row r="169" spans="1:75" ht="40.799999999999997" x14ac:dyDescent="0.2">
      <c r="A169" s="428">
        <f t="shared" si="10"/>
        <v>160</v>
      </c>
      <c r="B169" s="508" t="s">
        <v>3072</v>
      </c>
      <c r="C169" s="486" t="s">
        <v>3078</v>
      </c>
      <c r="D169" s="513" t="s">
        <v>3074</v>
      </c>
      <c r="E169" s="486" t="s">
        <v>3079</v>
      </c>
      <c r="F169" s="511"/>
      <c r="G169" s="477"/>
      <c r="H169" s="477"/>
      <c r="I169" s="477"/>
      <c r="J169" s="477" t="s">
        <v>364</v>
      </c>
      <c r="K169" s="477" t="s">
        <v>364</v>
      </c>
      <c r="L169" s="477"/>
      <c r="M169" s="478"/>
      <c r="N169" s="467">
        <v>4</v>
      </c>
      <c r="O169" s="467">
        <v>2</v>
      </c>
      <c r="P169" s="467">
        <v>5</v>
      </c>
      <c r="Q169" s="467">
        <v>3</v>
      </c>
      <c r="R169" s="428">
        <f t="shared" si="11"/>
        <v>40</v>
      </c>
      <c r="S169" s="428"/>
      <c r="T169" s="467" t="s">
        <v>2482</v>
      </c>
      <c r="U169" s="470" t="s">
        <v>3080</v>
      </c>
      <c r="V169" s="514"/>
      <c r="W169" s="514"/>
      <c r="X169" s="514">
        <v>4</v>
      </c>
      <c r="Y169" s="514">
        <v>2</v>
      </c>
      <c r="Z169" s="514">
        <v>5</v>
      </c>
      <c r="AA169" s="514">
        <v>3</v>
      </c>
      <c r="AB169" s="428">
        <f t="shared" si="14"/>
        <v>40</v>
      </c>
      <c r="AC169" s="510" t="s">
        <v>2287</v>
      </c>
      <c r="AD169" s="467" t="s">
        <v>364</v>
      </c>
      <c r="AE169" s="515"/>
      <c r="AF169" s="515"/>
      <c r="AG169" s="515"/>
      <c r="AH169" s="515"/>
      <c r="AI169" s="515"/>
      <c r="AJ169" s="515"/>
      <c r="AK169" s="515" t="s">
        <v>364</v>
      </c>
      <c r="AL169" s="515"/>
      <c r="AM169" s="515"/>
      <c r="AN169" s="515"/>
      <c r="AO169" s="515"/>
      <c r="AP169" s="470"/>
      <c r="AQ169" s="428"/>
      <c r="AR169" s="467" t="s">
        <v>2484</v>
      </c>
      <c r="AS169" s="470" t="s">
        <v>3081</v>
      </c>
      <c r="AT169" s="514"/>
      <c r="AU169" s="514"/>
      <c r="AV169" s="514">
        <v>3</v>
      </c>
      <c r="AW169" s="514">
        <v>2</v>
      </c>
      <c r="AX169" s="514">
        <v>3</v>
      </c>
      <c r="AY169" s="514">
        <v>2</v>
      </c>
      <c r="AZ169" s="428">
        <f t="shared" si="15"/>
        <v>21</v>
      </c>
      <c r="BA169" s="510" t="s">
        <v>2596</v>
      </c>
      <c r="BB169" s="467" t="s">
        <v>364</v>
      </c>
      <c r="BC169" s="515"/>
      <c r="BD169" s="515"/>
      <c r="BE169" s="515"/>
      <c r="BF169" s="515"/>
      <c r="BG169" s="515"/>
      <c r="BH169" s="515"/>
      <c r="BI169" s="515" t="s">
        <v>364</v>
      </c>
      <c r="BJ169" s="515"/>
      <c r="BK169" s="515"/>
      <c r="BL169" s="515"/>
      <c r="BM169" s="515"/>
      <c r="BN169" s="470"/>
      <c r="BO169" s="428"/>
      <c r="BP169" s="467" t="s">
        <v>2484</v>
      </c>
      <c r="BQ169" s="484"/>
      <c r="BR169" s="484"/>
      <c r="BS169" s="477"/>
      <c r="BT169" s="477"/>
      <c r="BU169" s="477"/>
      <c r="BV169" s="484"/>
      <c r="BW169" s="484"/>
    </row>
    <row r="170" spans="1:75" ht="51" x14ac:dyDescent="0.2">
      <c r="A170" s="428">
        <f t="shared" si="10"/>
        <v>161</v>
      </c>
      <c r="B170" s="508" t="s">
        <v>3072</v>
      </c>
      <c r="C170" s="486" t="s">
        <v>3078</v>
      </c>
      <c r="D170" s="513" t="s">
        <v>3074</v>
      </c>
      <c r="E170" s="486" t="s">
        <v>3082</v>
      </c>
      <c r="F170" s="511"/>
      <c r="G170" s="477"/>
      <c r="H170" s="477"/>
      <c r="I170" s="477"/>
      <c r="J170" s="477" t="s">
        <v>364</v>
      </c>
      <c r="K170" s="477" t="s">
        <v>364</v>
      </c>
      <c r="L170" s="477"/>
      <c r="M170" s="478"/>
      <c r="N170" s="467">
        <v>6</v>
      </c>
      <c r="O170" s="467">
        <v>2</v>
      </c>
      <c r="P170" s="467">
        <v>3</v>
      </c>
      <c r="Q170" s="467">
        <v>2</v>
      </c>
      <c r="R170" s="428">
        <f t="shared" si="11"/>
        <v>42</v>
      </c>
      <c r="S170" s="428"/>
      <c r="T170" s="467" t="s">
        <v>2482</v>
      </c>
      <c r="U170" s="470" t="s">
        <v>3083</v>
      </c>
      <c r="V170" s="514"/>
      <c r="W170" s="514"/>
      <c r="X170" s="514">
        <v>5</v>
      </c>
      <c r="Y170" s="514">
        <v>2</v>
      </c>
      <c r="Z170" s="514">
        <v>3</v>
      </c>
      <c r="AA170" s="514">
        <v>2</v>
      </c>
      <c r="AB170" s="428">
        <f t="shared" si="14"/>
        <v>35</v>
      </c>
      <c r="AC170" s="510" t="s">
        <v>2287</v>
      </c>
      <c r="AD170" s="467"/>
      <c r="AE170" s="515"/>
      <c r="AF170" s="515"/>
      <c r="AG170" s="515"/>
      <c r="AH170" s="515"/>
      <c r="AI170" s="515"/>
      <c r="AJ170" s="515"/>
      <c r="AK170" s="515" t="s">
        <v>364</v>
      </c>
      <c r="AL170" s="515"/>
      <c r="AM170" s="515"/>
      <c r="AN170" s="515"/>
      <c r="AO170" s="515"/>
      <c r="AP170" s="470"/>
      <c r="AQ170" s="428"/>
      <c r="AR170" s="467" t="s">
        <v>2484</v>
      </c>
      <c r="AS170" s="470" t="s">
        <v>3084</v>
      </c>
      <c r="AT170" s="514"/>
      <c r="AU170" s="514"/>
      <c r="AV170" s="514">
        <v>6</v>
      </c>
      <c r="AW170" s="514">
        <v>2</v>
      </c>
      <c r="AX170" s="514">
        <v>1</v>
      </c>
      <c r="AY170" s="514">
        <v>1</v>
      </c>
      <c r="AZ170" s="428">
        <f t="shared" si="15"/>
        <v>24</v>
      </c>
      <c r="BA170" s="510" t="s">
        <v>2596</v>
      </c>
      <c r="BB170" s="467"/>
      <c r="BC170" s="515"/>
      <c r="BD170" s="515"/>
      <c r="BE170" s="515"/>
      <c r="BF170" s="515" t="s">
        <v>364</v>
      </c>
      <c r="BG170" s="515"/>
      <c r="BH170" s="515"/>
      <c r="BI170" s="515" t="s">
        <v>364</v>
      </c>
      <c r="BJ170" s="515"/>
      <c r="BK170" s="515"/>
      <c r="BL170" s="515"/>
      <c r="BM170" s="515"/>
      <c r="BN170" s="470" t="s">
        <v>3085</v>
      </c>
      <c r="BO170" s="428"/>
      <c r="BP170" s="467" t="s">
        <v>2949</v>
      </c>
      <c r="BQ170" s="484"/>
      <c r="BR170" s="484"/>
      <c r="BS170" s="477"/>
      <c r="BT170" s="477"/>
      <c r="BU170" s="477"/>
      <c r="BV170" s="484"/>
      <c r="BW170" s="484"/>
    </row>
    <row r="171" spans="1:75" ht="30.6" hidden="1" x14ac:dyDescent="0.2">
      <c r="A171" s="428">
        <f t="shared" si="10"/>
        <v>162</v>
      </c>
      <c r="B171" s="508" t="s">
        <v>3086</v>
      </c>
      <c r="C171" s="509" t="s">
        <v>3087</v>
      </c>
      <c r="D171" s="509" t="s">
        <v>3088</v>
      </c>
      <c r="E171" s="486" t="s">
        <v>3089</v>
      </c>
      <c r="F171" s="511"/>
      <c r="G171" s="477"/>
      <c r="H171" s="477" t="s">
        <v>364</v>
      </c>
      <c r="I171" s="477" t="s">
        <v>364</v>
      </c>
      <c r="J171" s="477" t="s">
        <v>364</v>
      </c>
      <c r="K171" s="477" t="s">
        <v>364</v>
      </c>
      <c r="L171" s="477"/>
      <c r="M171" s="478"/>
      <c r="N171" s="467">
        <v>3</v>
      </c>
      <c r="O171" s="467">
        <v>2</v>
      </c>
      <c r="P171" s="467">
        <v>3</v>
      </c>
      <c r="Q171" s="467">
        <v>2</v>
      </c>
      <c r="R171" s="428">
        <f t="shared" si="11"/>
        <v>21</v>
      </c>
      <c r="S171" s="428"/>
      <c r="T171" s="464" t="s">
        <v>2446</v>
      </c>
      <c r="U171" s="470" t="s">
        <v>3090</v>
      </c>
      <c r="V171" s="467"/>
      <c r="W171" s="467"/>
      <c r="X171" s="467">
        <v>3</v>
      </c>
      <c r="Y171" s="467">
        <v>1</v>
      </c>
      <c r="Z171" s="467">
        <v>1</v>
      </c>
      <c r="AA171" s="467">
        <v>1</v>
      </c>
      <c r="AB171" s="428">
        <f t="shared" si="14"/>
        <v>9</v>
      </c>
      <c r="AC171" s="467"/>
      <c r="AD171" s="467"/>
      <c r="AE171" s="515"/>
      <c r="AF171" s="515"/>
      <c r="AG171" s="515"/>
      <c r="AH171" s="515"/>
      <c r="AI171" s="515"/>
      <c r="AJ171" s="515"/>
      <c r="AK171" s="515"/>
      <c r="AL171" s="515"/>
      <c r="AM171" s="515" t="s">
        <v>364</v>
      </c>
      <c r="AN171" s="515"/>
      <c r="AO171" s="515"/>
      <c r="AP171" s="467"/>
      <c r="AQ171" s="428"/>
      <c r="AR171" s="467"/>
      <c r="AS171" s="470"/>
      <c r="AT171" s="481"/>
      <c r="AU171" s="481"/>
      <c r="AV171" s="467"/>
      <c r="AW171" s="467"/>
      <c r="AX171" s="467"/>
      <c r="AY171" s="467"/>
      <c r="AZ171" s="428">
        <f t="shared" si="15"/>
        <v>0</v>
      </c>
      <c r="BA171" s="514"/>
      <c r="BB171" s="467"/>
      <c r="BC171" s="515"/>
      <c r="BD171" s="515"/>
      <c r="BE171" s="515"/>
      <c r="BF171" s="515"/>
      <c r="BG171" s="515"/>
      <c r="BH171" s="515"/>
      <c r="BI171" s="515"/>
      <c r="BJ171" s="515"/>
      <c r="BK171" s="515"/>
      <c r="BL171" s="515"/>
      <c r="BM171" s="515"/>
      <c r="BN171" s="467"/>
      <c r="BO171" s="428"/>
      <c r="BP171" s="467"/>
      <c r="BQ171" s="484"/>
      <c r="BR171" s="484"/>
      <c r="BS171" s="477"/>
      <c r="BT171" s="477"/>
      <c r="BU171" s="477"/>
      <c r="BV171" s="485"/>
      <c r="BW171" s="484"/>
    </row>
    <row r="172" spans="1:75" ht="40.799999999999997" hidden="1" x14ac:dyDescent="0.2">
      <c r="A172" s="428">
        <f t="shared" ref="A172:A183" si="16">A171+1</f>
        <v>163</v>
      </c>
      <c r="B172" s="508" t="s">
        <v>3091</v>
      </c>
      <c r="C172" s="486" t="s">
        <v>3092</v>
      </c>
      <c r="D172" s="513" t="s">
        <v>3093</v>
      </c>
      <c r="E172" s="486" t="s">
        <v>3094</v>
      </c>
      <c r="F172" s="511" t="s">
        <v>364</v>
      </c>
      <c r="G172" s="477"/>
      <c r="H172" s="477" t="s">
        <v>364</v>
      </c>
      <c r="I172" s="477"/>
      <c r="J172" s="477" t="s">
        <v>364</v>
      </c>
      <c r="K172" s="477" t="s">
        <v>364</v>
      </c>
      <c r="L172" s="477" t="s">
        <v>364</v>
      </c>
      <c r="M172" s="478"/>
      <c r="N172" s="467">
        <v>10</v>
      </c>
      <c r="O172" s="467">
        <v>1</v>
      </c>
      <c r="P172" s="467">
        <v>5</v>
      </c>
      <c r="Q172" s="467">
        <v>2</v>
      </c>
      <c r="R172" s="428">
        <f t="shared" si="11"/>
        <v>80</v>
      </c>
      <c r="S172" s="428"/>
      <c r="T172" s="467" t="s">
        <v>2518</v>
      </c>
      <c r="U172" s="470" t="s">
        <v>3095</v>
      </c>
      <c r="V172" s="514"/>
      <c r="W172" s="514"/>
      <c r="X172" s="514">
        <v>10</v>
      </c>
      <c r="Y172" s="514">
        <v>1</v>
      </c>
      <c r="Z172" s="514">
        <v>1</v>
      </c>
      <c r="AA172" s="514">
        <v>1</v>
      </c>
      <c r="AB172" s="428">
        <f t="shared" si="14"/>
        <v>30</v>
      </c>
      <c r="AC172" s="510"/>
      <c r="AD172" s="467"/>
      <c r="AE172" s="515"/>
      <c r="AF172" s="515"/>
      <c r="AG172" s="515"/>
      <c r="AH172" s="515" t="s">
        <v>364</v>
      </c>
      <c r="AI172" s="515"/>
      <c r="AJ172" s="515"/>
      <c r="AK172" s="515" t="s">
        <v>364</v>
      </c>
      <c r="AL172" s="515"/>
      <c r="AM172" s="515" t="s">
        <v>364</v>
      </c>
      <c r="AN172" s="515"/>
      <c r="AO172" s="515"/>
      <c r="AP172" s="470"/>
      <c r="AQ172" s="428"/>
      <c r="AR172" s="467"/>
      <c r="AS172" s="470"/>
      <c r="AT172" s="514"/>
      <c r="AU172" s="514"/>
      <c r="AV172" s="514"/>
      <c r="AW172" s="514"/>
      <c r="AX172" s="514"/>
      <c r="AY172" s="514"/>
      <c r="AZ172" s="428">
        <f t="shared" si="15"/>
        <v>0</v>
      </c>
      <c r="BA172" s="510"/>
      <c r="BB172" s="467"/>
      <c r="BC172" s="515"/>
      <c r="BD172" s="515"/>
      <c r="BE172" s="515"/>
      <c r="BF172" s="515"/>
      <c r="BG172" s="515"/>
      <c r="BH172" s="515"/>
      <c r="BI172" s="515"/>
      <c r="BJ172" s="515"/>
      <c r="BK172" s="515"/>
      <c r="BL172" s="515"/>
      <c r="BM172" s="515"/>
      <c r="BN172" s="470"/>
      <c r="BO172" s="428"/>
      <c r="BP172" s="467"/>
      <c r="BQ172" s="484"/>
      <c r="BR172" s="484"/>
      <c r="BS172" s="477"/>
      <c r="BT172" s="477"/>
      <c r="BU172" s="477"/>
      <c r="BV172" s="484"/>
      <c r="BW172" s="484"/>
    </row>
    <row r="173" spans="1:75" ht="30.6" hidden="1" x14ac:dyDescent="0.2">
      <c r="A173" s="428">
        <f t="shared" si="16"/>
        <v>164</v>
      </c>
      <c r="B173" s="508" t="s">
        <v>2429</v>
      </c>
      <c r="C173" s="633" t="s">
        <v>3049</v>
      </c>
      <c r="D173" s="549" t="s">
        <v>3096</v>
      </c>
      <c r="E173" s="533" t="s">
        <v>3097</v>
      </c>
      <c r="F173" s="511"/>
      <c r="G173" s="477"/>
      <c r="H173" s="477"/>
      <c r="I173" s="477" t="s">
        <v>364</v>
      </c>
      <c r="J173" s="477"/>
      <c r="K173" s="477"/>
      <c r="L173" s="477"/>
      <c r="M173" s="478"/>
      <c r="N173" s="467">
        <v>8</v>
      </c>
      <c r="O173" s="467">
        <v>2</v>
      </c>
      <c r="P173" s="467">
        <v>3</v>
      </c>
      <c r="Q173" s="467">
        <v>2</v>
      </c>
      <c r="R173" s="428">
        <f t="shared" si="11"/>
        <v>56</v>
      </c>
      <c r="S173" s="428"/>
      <c r="T173" s="464" t="s">
        <v>2446</v>
      </c>
      <c r="U173" s="549" t="s">
        <v>3098</v>
      </c>
      <c r="V173" s="467"/>
      <c r="W173" s="467"/>
      <c r="X173" s="467">
        <v>5</v>
      </c>
      <c r="Y173" s="467">
        <v>2</v>
      </c>
      <c r="Z173" s="467">
        <v>3</v>
      </c>
      <c r="AA173" s="467">
        <v>2</v>
      </c>
      <c r="AB173" s="428">
        <f t="shared" si="14"/>
        <v>35</v>
      </c>
      <c r="AC173" s="600" t="s">
        <v>2863</v>
      </c>
      <c r="AD173" s="481"/>
      <c r="AE173" s="515"/>
      <c r="AF173" s="515"/>
      <c r="AG173" s="515"/>
      <c r="AH173" s="515" t="s">
        <v>364</v>
      </c>
      <c r="AI173" s="515"/>
      <c r="AJ173" s="515"/>
      <c r="AK173" s="515"/>
      <c r="AL173" s="515"/>
      <c r="AM173" s="515"/>
      <c r="AN173" s="515" t="s">
        <v>364</v>
      </c>
      <c r="AO173" s="515"/>
      <c r="AP173" s="634"/>
      <c r="AQ173" s="428"/>
      <c r="AR173" s="467"/>
      <c r="AS173" s="549"/>
      <c r="AT173" s="481"/>
      <c r="AU173" s="481"/>
      <c r="AV173" s="467"/>
      <c r="AW173" s="467"/>
      <c r="AX173" s="467"/>
      <c r="AY173" s="467"/>
      <c r="AZ173" s="428">
        <f t="shared" si="15"/>
        <v>0</v>
      </c>
      <c r="BA173" s="600"/>
      <c r="BB173" s="481"/>
      <c r="BC173" s="428"/>
      <c r="BD173" s="428"/>
      <c r="BE173" s="428"/>
      <c r="BF173" s="428"/>
      <c r="BG173" s="428"/>
      <c r="BH173" s="428"/>
      <c r="BI173" s="428"/>
      <c r="BJ173" s="428"/>
      <c r="BK173" s="428"/>
      <c r="BL173" s="428"/>
      <c r="BM173" s="428"/>
      <c r="BN173" s="470"/>
      <c r="BO173" s="428"/>
      <c r="BP173" s="467"/>
      <c r="BQ173" s="484"/>
      <c r="BR173" s="484"/>
      <c r="BS173" s="477"/>
      <c r="BT173" s="477"/>
      <c r="BU173" s="477"/>
      <c r="BV173" s="484"/>
      <c r="BW173" s="484"/>
    </row>
    <row r="174" spans="1:75" ht="30.6" hidden="1" x14ac:dyDescent="0.2">
      <c r="A174" s="492">
        <f t="shared" si="16"/>
        <v>165</v>
      </c>
      <c r="B174" s="554" t="s">
        <v>2429</v>
      </c>
      <c r="C174" s="494" t="s">
        <v>2464</v>
      </c>
      <c r="D174" s="495" t="s">
        <v>3099</v>
      </c>
      <c r="E174" s="496" t="s">
        <v>3100</v>
      </c>
      <c r="F174" s="556"/>
      <c r="G174" s="498"/>
      <c r="H174" s="498"/>
      <c r="I174" s="498" t="s">
        <v>364</v>
      </c>
      <c r="J174" s="498" t="s">
        <v>364</v>
      </c>
      <c r="K174" s="498" t="s">
        <v>364</v>
      </c>
      <c r="L174" s="498" t="s">
        <v>364</v>
      </c>
      <c r="M174" s="478"/>
      <c r="N174" s="501">
        <v>6</v>
      </c>
      <c r="O174" s="557"/>
      <c r="P174" s="501">
        <v>3</v>
      </c>
      <c r="Q174" s="501">
        <v>3</v>
      </c>
      <c r="R174" s="492">
        <f t="shared" si="11"/>
        <v>36</v>
      </c>
      <c r="S174" s="492"/>
      <c r="T174" s="501" t="s">
        <v>2367</v>
      </c>
      <c r="U174" s="635" t="s">
        <v>3101</v>
      </c>
      <c r="V174" s="501"/>
      <c r="W174" s="501"/>
      <c r="X174" s="501">
        <v>6</v>
      </c>
      <c r="Y174" s="557"/>
      <c r="Z174" s="501">
        <v>1</v>
      </c>
      <c r="AA174" s="501">
        <v>3</v>
      </c>
      <c r="AB174" s="492">
        <f t="shared" si="14"/>
        <v>24</v>
      </c>
      <c r="AC174" s="623"/>
      <c r="AD174" s="504"/>
      <c r="AE174" s="560"/>
      <c r="AF174" s="560"/>
      <c r="AG174" s="560"/>
      <c r="AH174" s="560"/>
      <c r="AI174" s="560"/>
      <c r="AJ174" s="560"/>
      <c r="AK174" s="560"/>
      <c r="AL174" s="560"/>
      <c r="AM174" s="560"/>
      <c r="AN174" s="560"/>
      <c r="AO174" s="560"/>
      <c r="AP174" s="636"/>
      <c r="AQ174" s="492"/>
      <c r="AR174" s="501"/>
      <c r="AS174" s="622"/>
      <c r="AT174" s="504"/>
      <c r="AU174" s="504"/>
      <c r="AV174" s="501"/>
      <c r="AW174" s="501"/>
      <c r="AX174" s="501"/>
      <c r="AY174" s="501"/>
      <c r="AZ174" s="492">
        <f t="shared" si="15"/>
        <v>0</v>
      </c>
      <c r="BA174" s="623"/>
      <c r="BB174" s="504"/>
      <c r="BC174" s="492"/>
      <c r="BD174" s="492"/>
      <c r="BE174" s="492"/>
      <c r="BF174" s="492"/>
      <c r="BG174" s="492"/>
      <c r="BH174" s="492"/>
      <c r="BI174" s="492"/>
      <c r="BJ174" s="492"/>
      <c r="BK174" s="492"/>
      <c r="BL174" s="492"/>
      <c r="BM174" s="492"/>
      <c r="BN174" s="503"/>
      <c r="BO174" s="492"/>
      <c r="BP174" s="501"/>
      <c r="BQ174" s="507"/>
      <c r="BR174" s="507"/>
      <c r="BS174" s="498"/>
      <c r="BT174" s="498"/>
      <c r="BU174" s="498"/>
      <c r="BV174" s="507"/>
      <c r="BW174" s="507"/>
    </row>
    <row r="175" spans="1:75" ht="40.799999999999997" hidden="1" x14ac:dyDescent="0.2">
      <c r="A175" s="428">
        <f t="shared" si="16"/>
        <v>166</v>
      </c>
      <c r="B175" s="508" t="s">
        <v>2429</v>
      </c>
      <c r="C175" s="486" t="s">
        <v>2696</v>
      </c>
      <c r="D175" s="549" t="s">
        <v>3096</v>
      </c>
      <c r="E175" s="486" t="s">
        <v>3102</v>
      </c>
      <c r="F175" s="511"/>
      <c r="G175" s="477"/>
      <c r="H175" s="477" t="s">
        <v>364</v>
      </c>
      <c r="I175" s="477" t="s">
        <v>364</v>
      </c>
      <c r="J175" s="477" t="s">
        <v>364</v>
      </c>
      <c r="K175" s="477" t="s">
        <v>364</v>
      </c>
      <c r="L175" s="477" t="s">
        <v>364</v>
      </c>
      <c r="M175" s="478"/>
      <c r="N175" s="467">
        <v>5</v>
      </c>
      <c r="O175" s="467">
        <v>1</v>
      </c>
      <c r="P175" s="467">
        <v>3</v>
      </c>
      <c r="Q175" s="467">
        <v>1</v>
      </c>
      <c r="R175" s="428">
        <f t="shared" si="11"/>
        <v>25</v>
      </c>
      <c r="S175" s="428"/>
      <c r="T175" s="467" t="s">
        <v>2507</v>
      </c>
      <c r="U175" s="470" t="s">
        <v>3103</v>
      </c>
      <c r="V175" s="514"/>
      <c r="W175" s="514"/>
      <c r="X175" s="514">
        <v>1</v>
      </c>
      <c r="Y175" s="514">
        <v>1</v>
      </c>
      <c r="Z175" s="514">
        <v>1</v>
      </c>
      <c r="AA175" s="514">
        <v>1</v>
      </c>
      <c r="AB175" s="428">
        <f t="shared" si="14"/>
        <v>3</v>
      </c>
      <c r="AC175" s="510" t="s">
        <v>2699</v>
      </c>
      <c r="AD175" s="467"/>
      <c r="AE175" s="515"/>
      <c r="AF175" s="515"/>
      <c r="AG175" s="515"/>
      <c r="AH175" s="515"/>
      <c r="AI175" s="515"/>
      <c r="AJ175" s="515"/>
      <c r="AK175" s="515"/>
      <c r="AL175" s="515"/>
      <c r="AM175" s="515"/>
      <c r="AN175" s="515"/>
      <c r="AO175" s="515"/>
      <c r="AP175" s="470"/>
      <c r="AQ175" s="428"/>
      <c r="AR175" s="467"/>
      <c r="AS175" s="470"/>
      <c r="AT175" s="514"/>
      <c r="AU175" s="514"/>
      <c r="AV175" s="514"/>
      <c r="AW175" s="514"/>
      <c r="AX175" s="514"/>
      <c r="AY175" s="514"/>
      <c r="AZ175" s="428">
        <f t="shared" si="15"/>
        <v>0</v>
      </c>
      <c r="BA175" s="510"/>
      <c r="BB175" s="467"/>
      <c r="BC175" s="515"/>
      <c r="BD175" s="515"/>
      <c r="BE175" s="515"/>
      <c r="BF175" s="515"/>
      <c r="BG175" s="515"/>
      <c r="BH175" s="515"/>
      <c r="BI175" s="515"/>
      <c r="BJ175" s="515"/>
      <c r="BK175" s="515"/>
      <c r="BL175" s="515"/>
      <c r="BM175" s="515"/>
      <c r="BN175" s="470"/>
      <c r="BO175" s="428"/>
      <c r="BP175" s="467"/>
      <c r="BQ175" s="484"/>
      <c r="BR175" s="484"/>
      <c r="BS175" s="477"/>
      <c r="BT175" s="477"/>
      <c r="BU175" s="477"/>
      <c r="BV175" s="484"/>
      <c r="BW175" s="484"/>
    </row>
    <row r="176" spans="1:75" ht="51" hidden="1" x14ac:dyDescent="0.2">
      <c r="A176" s="428">
        <f t="shared" si="16"/>
        <v>167</v>
      </c>
      <c r="B176" s="508" t="s">
        <v>2429</v>
      </c>
      <c r="C176" s="486" t="s">
        <v>2703</v>
      </c>
      <c r="D176" s="549" t="s">
        <v>3096</v>
      </c>
      <c r="E176" s="486" t="s">
        <v>3104</v>
      </c>
      <c r="F176" s="511"/>
      <c r="G176" s="477"/>
      <c r="H176" s="477" t="s">
        <v>364</v>
      </c>
      <c r="I176" s="477" t="s">
        <v>364</v>
      </c>
      <c r="J176" s="477" t="s">
        <v>364</v>
      </c>
      <c r="K176" s="477" t="s">
        <v>364</v>
      </c>
      <c r="L176" s="477" t="s">
        <v>364</v>
      </c>
      <c r="M176" s="478"/>
      <c r="N176" s="467">
        <v>5</v>
      </c>
      <c r="O176" s="467">
        <v>1</v>
      </c>
      <c r="P176" s="467">
        <v>3</v>
      </c>
      <c r="Q176" s="467">
        <v>1</v>
      </c>
      <c r="R176" s="428">
        <f t="shared" si="11"/>
        <v>25</v>
      </c>
      <c r="S176" s="428"/>
      <c r="T176" s="467" t="s">
        <v>2507</v>
      </c>
      <c r="U176" s="470" t="s">
        <v>3103</v>
      </c>
      <c r="V176" s="514"/>
      <c r="W176" s="514"/>
      <c r="X176" s="514">
        <v>1</v>
      </c>
      <c r="Y176" s="514">
        <v>1</v>
      </c>
      <c r="Z176" s="514">
        <v>1</v>
      </c>
      <c r="AA176" s="514">
        <v>1</v>
      </c>
      <c r="AB176" s="428">
        <f t="shared" si="14"/>
        <v>3</v>
      </c>
      <c r="AC176" s="510" t="s">
        <v>2702</v>
      </c>
      <c r="AD176" s="467"/>
      <c r="AE176" s="515"/>
      <c r="AF176" s="515"/>
      <c r="AG176" s="515"/>
      <c r="AH176" s="515"/>
      <c r="AI176" s="515"/>
      <c r="AJ176" s="515"/>
      <c r="AK176" s="515"/>
      <c r="AL176" s="515"/>
      <c r="AM176" s="515"/>
      <c r="AN176" s="515"/>
      <c r="AO176" s="515"/>
      <c r="AP176" s="470"/>
      <c r="AQ176" s="428"/>
      <c r="AR176" s="467"/>
      <c r="AS176" s="470"/>
      <c r="AT176" s="514"/>
      <c r="AU176" s="514"/>
      <c r="AV176" s="514"/>
      <c r="AW176" s="514"/>
      <c r="AX176" s="514"/>
      <c r="AY176" s="514"/>
      <c r="AZ176" s="428">
        <f t="shared" si="15"/>
        <v>0</v>
      </c>
      <c r="BA176" s="510"/>
      <c r="BB176" s="467"/>
      <c r="BC176" s="515"/>
      <c r="BD176" s="515"/>
      <c r="BE176" s="515"/>
      <c r="BF176" s="515"/>
      <c r="BG176" s="515"/>
      <c r="BH176" s="515"/>
      <c r="BI176" s="515"/>
      <c r="BJ176" s="515"/>
      <c r="BK176" s="515"/>
      <c r="BL176" s="515"/>
      <c r="BM176" s="515"/>
      <c r="BN176" s="470"/>
      <c r="BO176" s="428"/>
      <c r="BP176" s="467"/>
      <c r="BQ176" s="484"/>
      <c r="BR176" s="484"/>
      <c r="BS176" s="477"/>
      <c r="BT176" s="477"/>
      <c r="BU176" s="477"/>
      <c r="BV176" s="484"/>
      <c r="BW176" s="484"/>
    </row>
    <row r="177" spans="1:75" ht="40.799999999999997" x14ac:dyDescent="0.2">
      <c r="A177" s="428">
        <f t="shared" si="16"/>
        <v>168</v>
      </c>
      <c r="B177" s="508" t="s">
        <v>2429</v>
      </c>
      <c r="C177" s="486" t="s">
        <v>2983</v>
      </c>
      <c r="D177" s="549" t="s">
        <v>3096</v>
      </c>
      <c r="E177" s="533" t="s">
        <v>3097</v>
      </c>
      <c r="F177" s="511"/>
      <c r="G177" s="477"/>
      <c r="H177" s="477"/>
      <c r="I177" s="477"/>
      <c r="J177" s="477" t="s">
        <v>364</v>
      </c>
      <c r="K177" s="477" t="s">
        <v>364</v>
      </c>
      <c r="L177" s="477"/>
      <c r="M177" s="478"/>
      <c r="N177" s="467">
        <v>8</v>
      </c>
      <c r="O177" s="467">
        <v>2</v>
      </c>
      <c r="P177" s="467">
        <v>3</v>
      </c>
      <c r="Q177" s="467">
        <v>2</v>
      </c>
      <c r="R177" s="428">
        <f t="shared" si="11"/>
        <v>56</v>
      </c>
      <c r="S177" s="428"/>
      <c r="T177" s="467" t="s">
        <v>2482</v>
      </c>
      <c r="U177" s="549" t="s">
        <v>3098</v>
      </c>
      <c r="V177" s="514"/>
      <c r="W177" s="514"/>
      <c r="X177" s="514">
        <v>5</v>
      </c>
      <c r="Y177" s="514">
        <v>2</v>
      </c>
      <c r="Z177" s="514">
        <v>3</v>
      </c>
      <c r="AA177" s="514">
        <v>2</v>
      </c>
      <c r="AB177" s="428">
        <f t="shared" si="14"/>
        <v>35</v>
      </c>
      <c r="AC177" s="510" t="s">
        <v>2287</v>
      </c>
      <c r="AD177" s="467"/>
      <c r="AE177" s="515"/>
      <c r="AF177" s="515"/>
      <c r="AG177" s="515"/>
      <c r="AH177" s="515"/>
      <c r="AI177" s="515"/>
      <c r="AJ177" s="515"/>
      <c r="AK177" s="515"/>
      <c r="AL177" s="515"/>
      <c r="AM177" s="515"/>
      <c r="AN177" s="515" t="s">
        <v>364</v>
      </c>
      <c r="AO177" s="515"/>
      <c r="AP177" s="470"/>
      <c r="AQ177" s="428"/>
      <c r="AR177" s="467" t="s">
        <v>2484</v>
      </c>
      <c r="AS177" s="470" t="s">
        <v>3105</v>
      </c>
      <c r="AT177" s="514"/>
      <c r="AU177" s="514"/>
      <c r="AV177" s="514">
        <v>2</v>
      </c>
      <c r="AW177" s="514">
        <v>2</v>
      </c>
      <c r="AX177" s="514">
        <v>3</v>
      </c>
      <c r="AY177" s="514">
        <v>2</v>
      </c>
      <c r="AZ177" s="428">
        <f t="shared" si="15"/>
        <v>14</v>
      </c>
      <c r="BA177" s="510" t="s">
        <v>2596</v>
      </c>
      <c r="BB177" s="467"/>
      <c r="BC177" s="515"/>
      <c r="BD177" s="515"/>
      <c r="BE177" s="515"/>
      <c r="BF177" s="515" t="s">
        <v>364</v>
      </c>
      <c r="BG177" s="515"/>
      <c r="BH177" s="515"/>
      <c r="BI177" s="515"/>
      <c r="BJ177" s="515"/>
      <c r="BK177" s="515"/>
      <c r="BL177" s="515" t="s">
        <v>364</v>
      </c>
      <c r="BM177" s="515"/>
      <c r="BN177" s="470" t="s">
        <v>3085</v>
      </c>
      <c r="BO177" s="428"/>
      <c r="BP177" s="467" t="s">
        <v>2949</v>
      </c>
      <c r="BQ177" s="484"/>
      <c r="BR177" s="484"/>
      <c r="BS177" s="477"/>
      <c r="BT177" s="477"/>
      <c r="BU177" s="477"/>
      <c r="BV177" s="484"/>
      <c r="BW177" s="484"/>
    </row>
    <row r="178" spans="1:75" ht="40.799999999999997" hidden="1" x14ac:dyDescent="0.2">
      <c r="A178" s="428">
        <f t="shared" si="16"/>
        <v>169</v>
      </c>
      <c r="B178" s="508" t="s">
        <v>2429</v>
      </c>
      <c r="C178" s="486" t="s">
        <v>2983</v>
      </c>
      <c r="D178" s="549" t="s">
        <v>3096</v>
      </c>
      <c r="E178" s="486" t="s">
        <v>3106</v>
      </c>
      <c r="F178" s="511"/>
      <c r="G178" s="477"/>
      <c r="H178" s="477"/>
      <c r="I178" s="477" t="s">
        <v>364</v>
      </c>
      <c r="J178" s="477" t="s">
        <v>364</v>
      </c>
      <c r="K178" s="477" t="s">
        <v>364</v>
      </c>
      <c r="L178" s="477" t="s">
        <v>364</v>
      </c>
      <c r="M178" s="478"/>
      <c r="N178" s="467"/>
      <c r="O178" s="467"/>
      <c r="P178" s="467"/>
      <c r="Q178" s="467"/>
      <c r="R178" s="428">
        <f t="shared" si="11"/>
        <v>0</v>
      </c>
      <c r="S178" s="428"/>
      <c r="T178" s="467" t="s">
        <v>2820</v>
      </c>
      <c r="U178" s="470"/>
      <c r="V178" s="514"/>
      <c r="W178" s="514"/>
      <c r="X178" s="514"/>
      <c r="Y178" s="514"/>
      <c r="Z178" s="514"/>
      <c r="AA178" s="514"/>
      <c r="AB178" s="428">
        <f t="shared" si="14"/>
        <v>0</v>
      </c>
      <c r="AC178" s="510"/>
      <c r="AD178" s="467"/>
      <c r="AE178" s="515"/>
      <c r="AF178" s="515"/>
      <c r="AG178" s="515"/>
      <c r="AH178" s="515"/>
      <c r="AI178" s="515"/>
      <c r="AJ178" s="515"/>
      <c r="AK178" s="515"/>
      <c r="AL178" s="515"/>
      <c r="AM178" s="515"/>
      <c r="AN178" s="515"/>
      <c r="AO178" s="515"/>
      <c r="AP178" s="470"/>
      <c r="AQ178" s="428"/>
      <c r="AR178" s="467"/>
      <c r="AS178" s="470"/>
      <c r="AT178" s="514"/>
      <c r="AU178" s="514"/>
      <c r="AV178" s="514"/>
      <c r="AW178" s="514"/>
      <c r="AX178" s="514"/>
      <c r="AY178" s="514"/>
      <c r="AZ178" s="428">
        <f t="shared" si="15"/>
        <v>0</v>
      </c>
      <c r="BA178" s="510"/>
      <c r="BB178" s="467"/>
      <c r="BC178" s="515"/>
      <c r="BD178" s="515"/>
      <c r="BE178" s="515"/>
      <c r="BF178" s="515"/>
      <c r="BG178" s="515"/>
      <c r="BH178" s="515"/>
      <c r="BI178" s="515"/>
      <c r="BJ178" s="515"/>
      <c r="BK178" s="515"/>
      <c r="BL178" s="515"/>
      <c r="BM178" s="515"/>
      <c r="BN178" s="470"/>
      <c r="BO178" s="428"/>
      <c r="BP178" s="467"/>
      <c r="BQ178" s="484"/>
      <c r="BR178" s="484"/>
      <c r="BS178" s="477"/>
      <c r="BT178" s="477"/>
      <c r="BU178" s="477"/>
      <c r="BV178" s="484"/>
      <c r="BW178" s="484"/>
    </row>
    <row r="179" spans="1:75" ht="20.399999999999999" hidden="1" x14ac:dyDescent="0.2">
      <c r="A179" s="428">
        <f t="shared" si="16"/>
        <v>170</v>
      </c>
      <c r="B179" s="508" t="s">
        <v>2984</v>
      </c>
      <c r="C179" s="510" t="s">
        <v>2801</v>
      </c>
      <c r="D179" s="528" t="s">
        <v>3107</v>
      </c>
      <c r="E179" s="486" t="s">
        <v>3108</v>
      </c>
      <c r="F179" s="511"/>
      <c r="G179" s="477"/>
      <c r="H179" s="477" t="s">
        <v>364</v>
      </c>
      <c r="I179" s="477" t="s">
        <v>364</v>
      </c>
      <c r="J179" s="477" t="s">
        <v>364</v>
      </c>
      <c r="K179" s="477"/>
      <c r="L179" s="477"/>
      <c r="M179" s="478"/>
      <c r="N179" s="467">
        <v>4</v>
      </c>
      <c r="O179" s="467">
        <v>2</v>
      </c>
      <c r="P179" s="467">
        <v>3</v>
      </c>
      <c r="Q179" s="467">
        <v>2</v>
      </c>
      <c r="R179" s="428">
        <f t="shared" si="11"/>
        <v>28</v>
      </c>
      <c r="S179" s="428"/>
      <c r="T179" s="464" t="s">
        <v>2446</v>
      </c>
      <c r="U179" s="486" t="s">
        <v>3109</v>
      </c>
      <c r="V179" s="514"/>
      <c r="W179" s="514"/>
      <c r="X179" s="514">
        <v>2</v>
      </c>
      <c r="Y179" s="514">
        <v>1</v>
      </c>
      <c r="Z179" s="514">
        <v>1</v>
      </c>
      <c r="AA179" s="514">
        <v>1</v>
      </c>
      <c r="AB179" s="467">
        <f t="shared" si="14"/>
        <v>6</v>
      </c>
      <c r="AC179" s="514"/>
      <c r="AD179" s="481"/>
      <c r="AE179" s="428"/>
      <c r="AF179" s="428"/>
      <c r="AG179" s="428"/>
      <c r="AH179" s="428"/>
      <c r="AI179" s="428"/>
      <c r="AJ179" s="428"/>
      <c r="AK179" s="428"/>
      <c r="AL179" s="428"/>
      <c r="AM179" s="428" t="s">
        <v>1352</v>
      </c>
      <c r="AN179" s="428"/>
      <c r="AO179" s="428"/>
      <c r="AP179" s="467" t="s">
        <v>3110</v>
      </c>
      <c r="AQ179" s="428"/>
      <c r="AR179" s="467"/>
      <c r="AS179" s="470"/>
      <c r="AT179" s="481"/>
      <c r="AU179" s="481"/>
      <c r="AV179" s="467"/>
      <c r="AW179" s="467"/>
      <c r="AX179" s="467"/>
      <c r="AY179" s="467"/>
      <c r="AZ179" s="428">
        <f t="shared" si="15"/>
        <v>0</v>
      </c>
      <c r="BA179" s="600"/>
      <c r="BB179" s="481"/>
      <c r="BC179" s="428"/>
      <c r="BD179" s="428"/>
      <c r="BE179" s="428"/>
      <c r="BF179" s="428"/>
      <c r="BG179" s="428"/>
      <c r="BH179" s="428"/>
      <c r="BI179" s="428"/>
      <c r="BJ179" s="428"/>
      <c r="BK179" s="428"/>
      <c r="BL179" s="428"/>
      <c r="BM179" s="428"/>
      <c r="BN179" s="470"/>
      <c r="BO179" s="428"/>
      <c r="BP179" s="467"/>
      <c r="BQ179" s="484"/>
      <c r="BR179" s="484"/>
      <c r="BS179" s="477"/>
      <c r="BT179" s="477"/>
      <c r="BU179" s="477"/>
      <c r="BV179" s="485"/>
      <c r="BW179" s="484"/>
    </row>
    <row r="180" spans="1:75" ht="61.2" hidden="1" x14ac:dyDescent="0.2">
      <c r="A180" s="428">
        <f t="shared" si="16"/>
        <v>171</v>
      </c>
      <c r="B180" s="508" t="s">
        <v>3111</v>
      </c>
      <c r="C180" s="486" t="s">
        <v>2696</v>
      </c>
      <c r="D180" s="513" t="s">
        <v>3112</v>
      </c>
      <c r="E180" s="486" t="s">
        <v>3113</v>
      </c>
      <c r="F180" s="511"/>
      <c r="G180" s="477"/>
      <c r="H180" s="477" t="s">
        <v>364</v>
      </c>
      <c r="I180" s="477" t="s">
        <v>364</v>
      </c>
      <c r="J180" s="477" t="s">
        <v>364</v>
      </c>
      <c r="K180" s="477" t="s">
        <v>364</v>
      </c>
      <c r="L180" s="477"/>
      <c r="M180" s="478"/>
      <c r="N180" s="467">
        <v>3</v>
      </c>
      <c r="O180" s="467">
        <v>1</v>
      </c>
      <c r="P180" s="467">
        <v>3</v>
      </c>
      <c r="Q180" s="467">
        <v>1</v>
      </c>
      <c r="R180" s="428">
        <f t="shared" si="11"/>
        <v>15</v>
      </c>
      <c r="S180" s="428"/>
      <c r="T180" s="467" t="s">
        <v>2507</v>
      </c>
      <c r="U180" s="470" t="s">
        <v>3114</v>
      </c>
      <c r="V180" s="514"/>
      <c r="W180" s="514"/>
      <c r="X180" s="514">
        <v>1</v>
      </c>
      <c r="Y180" s="514">
        <v>1</v>
      </c>
      <c r="Z180" s="514">
        <v>1</v>
      </c>
      <c r="AA180" s="514">
        <v>1</v>
      </c>
      <c r="AB180" s="428">
        <f t="shared" si="14"/>
        <v>3</v>
      </c>
      <c r="AC180" s="510" t="s">
        <v>2702</v>
      </c>
      <c r="AD180" s="467"/>
      <c r="AE180" s="515"/>
      <c r="AF180" s="515"/>
      <c r="AG180" s="515"/>
      <c r="AH180" s="515"/>
      <c r="AI180" s="515"/>
      <c r="AJ180" s="515"/>
      <c r="AK180" s="515"/>
      <c r="AL180" s="515"/>
      <c r="AM180" s="515"/>
      <c r="AN180" s="515"/>
      <c r="AO180" s="515"/>
      <c r="AP180" s="470"/>
      <c r="AQ180" s="428"/>
      <c r="AR180" s="467"/>
      <c r="AS180" s="470"/>
      <c r="AT180" s="514"/>
      <c r="AU180" s="514"/>
      <c r="AV180" s="514"/>
      <c r="AW180" s="514"/>
      <c r="AX180" s="514"/>
      <c r="AY180" s="514"/>
      <c r="AZ180" s="428">
        <f t="shared" si="15"/>
        <v>0</v>
      </c>
      <c r="BA180" s="510"/>
      <c r="BB180" s="467"/>
      <c r="BC180" s="515"/>
      <c r="BD180" s="515"/>
      <c r="BE180" s="515"/>
      <c r="BF180" s="515"/>
      <c r="BG180" s="515"/>
      <c r="BH180" s="515"/>
      <c r="BI180" s="515"/>
      <c r="BJ180" s="515"/>
      <c r="BK180" s="515"/>
      <c r="BL180" s="515"/>
      <c r="BM180" s="515"/>
      <c r="BN180" s="470"/>
      <c r="BO180" s="428"/>
      <c r="BP180" s="467"/>
      <c r="BQ180" s="484"/>
      <c r="BR180" s="484"/>
      <c r="BS180" s="477"/>
      <c r="BT180" s="477"/>
      <c r="BU180" s="477"/>
      <c r="BV180" s="484"/>
      <c r="BW180" s="484"/>
    </row>
    <row r="181" spans="1:75" ht="61.2" hidden="1" x14ac:dyDescent="0.2">
      <c r="A181" s="428">
        <f t="shared" si="16"/>
        <v>172</v>
      </c>
      <c r="B181" s="511" t="s">
        <v>3111</v>
      </c>
      <c r="C181" s="486" t="s">
        <v>2703</v>
      </c>
      <c r="D181" s="513" t="s">
        <v>3112</v>
      </c>
      <c r="E181" s="486" t="s">
        <v>3113</v>
      </c>
      <c r="F181" s="511"/>
      <c r="G181" s="477"/>
      <c r="H181" s="477" t="s">
        <v>364</v>
      </c>
      <c r="I181" s="477" t="s">
        <v>364</v>
      </c>
      <c r="J181" s="477" t="s">
        <v>364</v>
      </c>
      <c r="K181" s="477" t="s">
        <v>364</v>
      </c>
      <c r="L181" s="477"/>
      <c r="M181" s="478"/>
      <c r="N181" s="467">
        <v>3</v>
      </c>
      <c r="O181" s="467">
        <v>1</v>
      </c>
      <c r="P181" s="467">
        <v>3</v>
      </c>
      <c r="Q181" s="467">
        <v>1</v>
      </c>
      <c r="R181" s="428">
        <f t="shared" si="11"/>
        <v>15</v>
      </c>
      <c r="S181" s="428"/>
      <c r="T181" s="467" t="s">
        <v>2507</v>
      </c>
      <c r="U181" s="470" t="s">
        <v>3115</v>
      </c>
      <c r="V181" s="514"/>
      <c r="W181" s="514"/>
      <c r="X181" s="514">
        <v>1</v>
      </c>
      <c r="Y181" s="514">
        <v>1</v>
      </c>
      <c r="Z181" s="514">
        <v>1</v>
      </c>
      <c r="AA181" s="514">
        <v>1</v>
      </c>
      <c r="AB181" s="428">
        <f t="shared" si="14"/>
        <v>3</v>
      </c>
      <c r="AC181" s="510" t="s">
        <v>2702</v>
      </c>
      <c r="AD181" s="467"/>
      <c r="AE181" s="515"/>
      <c r="AF181" s="515"/>
      <c r="AG181" s="515"/>
      <c r="AH181" s="515"/>
      <c r="AI181" s="515"/>
      <c r="AJ181" s="515"/>
      <c r="AK181" s="515"/>
      <c r="AL181" s="515"/>
      <c r="AM181" s="515"/>
      <c r="AN181" s="515"/>
      <c r="AO181" s="515"/>
      <c r="AP181" s="470"/>
      <c r="AQ181" s="428"/>
      <c r="AR181" s="467"/>
      <c r="AS181" s="470"/>
      <c r="AT181" s="514"/>
      <c r="AU181" s="514"/>
      <c r="AV181" s="514"/>
      <c r="AW181" s="514"/>
      <c r="AX181" s="514"/>
      <c r="AY181" s="514"/>
      <c r="AZ181" s="428">
        <f t="shared" si="15"/>
        <v>0</v>
      </c>
      <c r="BA181" s="510"/>
      <c r="BB181" s="467"/>
      <c r="BC181" s="515"/>
      <c r="BD181" s="515"/>
      <c r="BE181" s="515"/>
      <c r="BF181" s="515"/>
      <c r="BG181" s="515"/>
      <c r="BH181" s="515"/>
      <c r="BI181" s="515"/>
      <c r="BJ181" s="515"/>
      <c r="BK181" s="515"/>
      <c r="BL181" s="515"/>
      <c r="BM181" s="515"/>
      <c r="BN181" s="470"/>
      <c r="BO181" s="428"/>
      <c r="BP181" s="467"/>
      <c r="BQ181" s="484"/>
      <c r="BR181" s="484"/>
      <c r="BS181" s="477"/>
      <c r="BT181" s="477"/>
      <c r="BU181" s="477"/>
      <c r="BV181" s="484"/>
      <c r="BW181" s="484"/>
    </row>
    <row r="182" spans="1:75" ht="46.2" hidden="1" customHeight="1" x14ac:dyDescent="0.2">
      <c r="A182" s="428">
        <f t="shared" si="16"/>
        <v>173</v>
      </c>
      <c r="B182" s="511" t="s">
        <v>2578</v>
      </c>
      <c r="C182" s="486" t="s">
        <v>2641</v>
      </c>
      <c r="D182" s="513" t="s">
        <v>3116</v>
      </c>
      <c r="E182" s="486" t="s">
        <v>3117</v>
      </c>
      <c r="F182" s="511"/>
      <c r="G182" s="477"/>
      <c r="H182" s="477" t="s">
        <v>364</v>
      </c>
      <c r="I182" s="477" t="s">
        <v>364</v>
      </c>
      <c r="J182" s="477" t="s">
        <v>364</v>
      </c>
      <c r="K182" s="477" t="s">
        <v>364</v>
      </c>
      <c r="L182" s="477" t="s">
        <v>364</v>
      </c>
      <c r="M182" s="478"/>
      <c r="N182" s="467">
        <v>6</v>
      </c>
      <c r="O182" s="467">
        <v>1</v>
      </c>
      <c r="P182" s="467">
        <v>3</v>
      </c>
      <c r="Q182" s="467">
        <v>1</v>
      </c>
      <c r="R182" s="428">
        <f t="shared" si="11"/>
        <v>30</v>
      </c>
      <c r="S182" s="428"/>
      <c r="T182" s="467" t="s">
        <v>3118</v>
      </c>
      <c r="U182" s="470" t="s">
        <v>3119</v>
      </c>
      <c r="V182" s="514"/>
      <c r="W182" s="514"/>
      <c r="X182" s="514">
        <v>2</v>
      </c>
      <c r="Y182" s="514">
        <v>1</v>
      </c>
      <c r="Z182" s="514">
        <v>1</v>
      </c>
      <c r="AA182" s="514">
        <v>1</v>
      </c>
      <c r="AB182" s="428">
        <f t="shared" si="14"/>
        <v>6</v>
      </c>
      <c r="AC182" s="510"/>
      <c r="AD182" s="467"/>
      <c r="AE182" s="515"/>
      <c r="AF182" s="515"/>
      <c r="AG182" s="515"/>
      <c r="AH182" s="515"/>
      <c r="AI182" s="515"/>
      <c r="AJ182" s="515"/>
      <c r="AK182" s="515"/>
      <c r="AL182" s="515"/>
      <c r="AM182" s="515"/>
      <c r="AN182" s="515"/>
      <c r="AO182" s="515"/>
      <c r="AP182" s="470"/>
      <c r="AQ182" s="428"/>
      <c r="AR182" s="467"/>
      <c r="AS182" s="470"/>
      <c r="AT182" s="514"/>
      <c r="AU182" s="514"/>
      <c r="AV182" s="514"/>
      <c r="AW182" s="514"/>
      <c r="AX182" s="514"/>
      <c r="AY182" s="514"/>
      <c r="AZ182" s="428">
        <f t="shared" si="15"/>
        <v>0</v>
      </c>
      <c r="BA182" s="510"/>
      <c r="BB182" s="467"/>
      <c r="BC182" s="515"/>
      <c r="BD182" s="515"/>
      <c r="BE182" s="515"/>
      <c r="BF182" s="515"/>
      <c r="BG182" s="515"/>
      <c r="BH182" s="515"/>
      <c r="BI182" s="515"/>
      <c r="BJ182" s="515"/>
      <c r="BK182" s="515"/>
      <c r="BL182" s="515"/>
      <c r="BM182" s="515"/>
      <c r="BN182" s="470"/>
      <c r="BO182" s="428"/>
      <c r="BP182" s="467"/>
      <c r="BQ182" s="484"/>
      <c r="BR182" s="484"/>
      <c r="BS182" s="477"/>
      <c r="BT182" s="477"/>
      <c r="BU182" s="477"/>
      <c r="BV182" s="484"/>
      <c r="BW182" s="484"/>
    </row>
    <row r="183" spans="1:75" ht="30.6" hidden="1" x14ac:dyDescent="0.2">
      <c r="A183" s="428">
        <f t="shared" si="16"/>
        <v>174</v>
      </c>
      <c r="B183" s="511" t="s">
        <v>2578</v>
      </c>
      <c r="C183" s="486" t="s">
        <v>2641</v>
      </c>
      <c r="D183" s="513" t="s">
        <v>3116</v>
      </c>
      <c r="E183" s="486" t="s">
        <v>3120</v>
      </c>
      <c r="F183" s="511"/>
      <c r="G183" s="477"/>
      <c r="H183" s="477" t="s">
        <v>364</v>
      </c>
      <c r="I183" s="477" t="s">
        <v>364</v>
      </c>
      <c r="J183" s="477" t="s">
        <v>364</v>
      </c>
      <c r="K183" s="477" t="s">
        <v>364</v>
      </c>
      <c r="L183" s="477" t="s">
        <v>364</v>
      </c>
      <c r="M183" s="478"/>
      <c r="N183" s="467">
        <v>6</v>
      </c>
      <c r="O183" s="467">
        <v>1</v>
      </c>
      <c r="P183" s="467">
        <v>3</v>
      </c>
      <c r="Q183" s="467">
        <v>1</v>
      </c>
      <c r="R183" s="428">
        <f t="shared" si="11"/>
        <v>30</v>
      </c>
      <c r="S183" s="428"/>
      <c r="T183" s="467" t="s">
        <v>3118</v>
      </c>
      <c r="U183" s="470" t="s">
        <v>3121</v>
      </c>
      <c r="V183" s="514"/>
      <c r="W183" s="514"/>
      <c r="X183" s="514">
        <v>1</v>
      </c>
      <c r="Y183" s="514">
        <v>1</v>
      </c>
      <c r="Z183" s="514">
        <v>1</v>
      </c>
      <c r="AA183" s="514">
        <v>1</v>
      </c>
      <c r="AB183" s="428">
        <f t="shared" si="14"/>
        <v>3</v>
      </c>
      <c r="AC183" s="510"/>
      <c r="AD183" s="467"/>
      <c r="AE183" s="515"/>
      <c r="AF183" s="515"/>
      <c r="AG183" s="515"/>
      <c r="AH183" s="515"/>
      <c r="AI183" s="515"/>
      <c r="AJ183" s="515"/>
      <c r="AK183" s="515"/>
      <c r="AL183" s="515"/>
      <c r="AM183" s="515"/>
      <c r="AN183" s="515"/>
      <c r="AO183" s="515"/>
      <c r="AP183" s="470"/>
      <c r="AQ183" s="428"/>
      <c r="AR183" s="467"/>
      <c r="AS183" s="470"/>
      <c r="AT183" s="514"/>
      <c r="AU183" s="514"/>
      <c r="AV183" s="514"/>
      <c r="AW183" s="514"/>
      <c r="AX183" s="514"/>
      <c r="AY183" s="514"/>
      <c r="AZ183" s="428">
        <f t="shared" si="15"/>
        <v>0</v>
      </c>
      <c r="BA183" s="510"/>
      <c r="BB183" s="467"/>
      <c r="BC183" s="515"/>
      <c r="BD183" s="515"/>
      <c r="BE183" s="515"/>
      <c r="BF183" s="515"/>
      <c r="BG183" s="515"/>
      <c r="BH183" s="515"/>
      <c r="BI183" s="515"/>
      <c r="BJ183" s="515"/>
      <c r="BK183" s="515"/>
      <c r="BL183" s="515"/>
      <c r="BM183" s="515"/>
      <c r="BN183" s="470"/>
      <c r="BO183" s="428"/>
      <c r="BP183" s="467"/>
      <c r="BQ183" s="484"/>
      <c r="BR183" s="484"/>
      <c r="BS183" s="477"/>
      <c r="BT183" s="477"/>
      <c r="BU183" s="477"/>
      <c r="BV183" s="484"/>
      <c r="BW183" s="484"/>
    </row>
    <row r="184" spans="1:75" x14ac:dyDescent="0.2">
      <c r="A184" s="303"/>
      <c r="B184" s="637"/>
      <c r="C184" s="638"/>
      <c r="D184" s="639"/>
      <c r="E184" s="638"/>
      <c r="F184" s="637"/>
      <c r="G184" s="640"/>
      <c r="H184" s="640"/>
      <c r="I184" s="640"/>
      <c r="J184" s="640"/>
      <c r="K184" s="640"/>
      <c r="L184" s="640"/>
      <c r="M184" s="641"/>
      <c r="N184" s="642"/>
      <c r="O184" s="642"/>
      <c r="P184" s="642"/>
      <c r="Q184" s="642"/>
      <c r="R184" s="303"/>
      <c r="S184" s="303"/>
      <c r="T184" s="642"/>
      <c r="U184" s="625"/>
      <c r="V184" s="568"/>
      <c r="W184" s="568"/>
      <c r="X184" s="568"/>
      <c r="Y184" s="568"/>
      <c r="Z184" s="568"/>
      <c r="AA184" s="568"/>
      <c r="AB184" s="303"/>
      <c r="AC184" s="626"/>
      <c r="AD184" s="642"/>
      <c r="AE184" s="643"/>
      <c r="AF184" s="643"/>
      <c r="AG184" s="643"/>
      <c r="AH184" s="643"/>
      <c r="AI184" s="643"/>
      <c r="AJ184" s="643"/>
      <c r="AK184" s="643"/>
      <c r="AL184" s="643"/>
      <c r="AM184" s="643"/>
      <c r="AN184" s="643"/>
      <c r="AO184" s="643"/>
      <c r="AP184" s="625"/>
      <c r="AQ184" s="303"/>
      <c r="AR184" s="642"/>
      <c r="AS184" s="625"/>
      <c r="AT184" s="568"/>
      <c r="AU184" s="568"/>
      <c r="AV184" s="568"/>
      <c r="AW184" s="568"/>
      <c r="AX184" s="568"/>
      <c r="AY184" s="568"/>
      <c r="AZ184" s="303"/>
      <c r="BA184" s="626"/>
      <c r="BB184" s="642"/>
      <c r="BC184" s="643"/>
      <c r="BD184" s="643"/>
      <c r="BE184" s="643"/>
      <c r="BF184" s="643"/>
      <c r="BG184" s="643"/>
      <c r="BH184" s="643"/>
      <c r="BI184" s="643"/>
      <c r="BJ184" s="643"/>
      <c r="BK184" s="643"/>
      <c r="BL184" s="643"/>
      <c r="BM184" s="643"/>
      <c r="BN184" s="625"/>
      <c r="BO184" s="303"/>
      <c r="BP184" s="642"/>
      <c r="BQ184" s="472"/>
      <c r="BR184" s="472"/>
      <c r="BS184" s="640"/>
      <c r="BT184" s="640"/>
      <c r="BU184" s="640"/>
      <c r="BV184" s="472"/>
      <c r="BW184" s="472"/>
    </row>
    <row r="185" spans="1:75" x14ac:dyDescent="0.2">
      <c r="A185" s="303"/>
      <c r="B185" s="637"/>
      <c r="C185" s="638"/>
      <c r="D185" s="639"/>
      <c r="E185" s="638"/>
      <c r="F185" s="637"/>
      <c r="G185" s="640"/>
      <c r="H185" s="640"/>
      <c r="I185" s="640"/>
      <c r="J185" s="640"/>
      <c r="K185" s="640"/>
      <c r="L185" s="640"/>
      <c r="M185" s="641"/>
      <c r="N185" s="642"/>
      <c r="O185" s="642"/>
      <c r="P185" s="642"/>
      <c r="Q185" s="642"/>
      <c r="R185" s="303"/>
      <c r="S185" s="303"/>
      <c r="T185" s="642"/>
      <c r="U185" s="625"/>
      <c r="V185" s="568"/>
      <c r="W185" s="568"/>
      <c r="X185" s="568"/>
      <c r="Y185" s="568"/>
      <c r="Z185" s="568"/>
      <c r="AA185" s="568"/>
      <c r="AB185" s="303"/>
      <c r="AC185" s="626"/>
      <c r="AD185" s="642"/>
      <c r="AE185" s="643"/>
      <c r="AF185" s="643"/>
      <c r="AG185" s="643"/>
      <c r="AH185" s="643"/>
      <c r="AI185" s="643"/>
      <c r="AJ185" s="643"/>
      <c r="AK185" s="643"/>
      <c r="AL185" s="643"/>
      <c r="AM185" s="643"/>
      <c r="AN185" s="643"/>
      <c r="AO185" s="643"/>
      <c r="AP185" s="625"/>
      <c r="AQ185" s="303"/>
      <c r="AR185" s="642"/>
      <c r="AS185" s="625"/>
      <c r="AT185" s="568"/>
      <c r="AU185" s="568"/>
      <c r="AV185" s="568"/>
      <c r="AW185" s="568"/>
      <c r="AX185" s="568"/>
      <c r="AY185" s="568"/>
      <c r="AZ185" s="303"/>
      <c r="BA185" s="626"/>
      <c r="BB185" s="642"/>
      <c r="BC185" s="643"/>
      <c r="BD185" s="643"/>
      <c r="BE185" s="643"/>
      <c r="BF185" s="643"/>
      <c r="BG185" s="643"/>
      <c r="BH185" s="643"/>
      <c r="BI185" s="643"/>
      <c r="BJ185" s="643"/>
      <c r="BK185" s="643"/>
      <c r="BL185" s="643"/>
      <c r="BM185" s="643"/>
      <c r="BN185" s="625"/>
      <c r="BO185" s="303"/>
      <c r="BP185" s="642"/>
      <c r="BQ185" s="472"/>
      <c r="BR185" s="472"/>
      <c r="BS185" s="640"/>
      <c r="BT185" s="640"/>
      <c r="BU185" s="640"/>
      <c r="BV185" s="472"/>
      <c r="BW185" s="472"/>
    </row>
    <row r="186" spans="1:75" x14ac:dyDescent="0.2">
      <c r="A186" s="303"/>
      <c r="B186" s="637"/>
      <c r="C186" s="638"/>
      <c r="D186" s="639"/>
      <c r="E186" s="638"/>
      <c r="F186" s="637"/>
      <c r="G186" s="640"/>
      <c r="H186" s="640"/>
      <c r="I186" s="640"/>
      <c r="J186" s="640"/>
      <c r="K186" s="640"/>
      <c r="L186" s="640"/>
      <c r="M186" s="641"/>
      <c r="N186" s="642"/>
      <c r="O186" s="642"/>
      <c r="P186" s="642"/>
      <c r="Q186" s="642"/>
      <c r="R186" s="303"/>
      <c r="S186" s="303"/>
      <c r="T186" s="642"/>
      <c r="U186" s="625"/>
      <c r="V186" s="568"/>
      <c r="W186" s="568"/>
      <c r="X186" s="568"/>
      <c r="Y186" s="568"/>
      <c r="Z186" s="568"/>
      <c r="AA186" s="568"/>
      <c r="AB186" s="303"/>
      <c r="AC186" s="626"/>
      <c r="AD186" s="642"/>
      <c r="AE186" s="643"/>
      <c r="AF186" s="643"/>
      <c r="AG186" s="643"/>
      <c r="AH186" s="643"/>
      <c r="AI186" s="643"/>
      <c r="AJ186" s="643"/>
      <c r="AK186" s="643"/>
      <c r="AL186" s="643"/>
      <c r="AM186" s="643"/>
      <c r="AN186" s="643"/>
      <c r="AO186" s="643"/>
      <c r="AP186" s="625"/>
      <c r="AQ186" s="303"/>
      <c r="AR186" s="642"/>
      <c r="AS186" s="625"/>
      <c r="AT186" s="568"/>
      <c r="AU186" s="568"/>
      <c r="AV186" s="568"/>
      <c r="AW186" s="568"/>
      <c r="AX186" s="568"/>
      <c r="AY186" s="568"/>
      <c r="AZ186" s="303"/>
      <c r="BA186" s="626"/>
      <c r="BB186" s="642"/>
      <c r="BC186" s="643"/>
      <c r="BD186" s="643"/>
      <c r="BE186" s="643"/>
      <c r="BF186" s="643"/>
      <c r="BG186" s="643"/>
      <c r="BH186" s="643"/>
      <c r="BI186" s="643"/>
      <c r="BJ186" s="643"/>
      <c r="BK186" s="643"/>
      <c r="BL186" s="643"/>
      <c r="BM186" s="643"/>
      <c r="BN186" s="625"/>
      <c r="BO186" s="303"/>
      <c r="BP186" s="642"/>
      <c r="BQ186" s="472"/>
      <c r="BR186" s="472"/>
      <c r="BS186" s="640"/>
      <c r="BT186" s="640"/>
      <c r="BU186" s="640"/>
      <c r="BV186" s="472"/>
      <c r="BW186" s="472"/>
    </row>
    <row r="187" spans="1:75" x14ac:dyDescent="0.2">
      <c r="A187" s="303"/>
      <c r="B187" s="637"/>
      <c r="C187" s="638"/>
      <c r="D187" s="639"/>
      <c r="E187" s="638"/>
      <c r="F187" s="637"/>
      <c r="G187" s="640"/>
      <c r="H187" s="640"/>
      <c r="I187" s="640"/>
      <c r="J187" s="640"/>
      <c r="K187" s="640"/>
      <c r="L187" s="640"/>
      <c r="M187" s="641"/>
      <c r="N187" s="642"/>
      <c r="O187" s="642"/>
      <c r="P187" s="642"/>
      <c r="Q187" s="642"/>
      <c r="R187" s="303"/>
      <c r="S187" s="303"/>
      <c r="T187" s="642"/>
      <c r="U187" s="625"/>
      <c r="V187" s="568"/>
      <c r="W187" s="568"/>
      <c r="X187" s="568"/>
      <c r="Y187" s="568"/>
      <c r="Z187" s="568"/>
      <c r="AA187" s="568"/>
      <c r="AB187" s="303"/>
      <c r="AC187" s="626"/>
      <c r="AD187" s="642"/>
      <c r="AE187" s="643"/>
      <c r="AF187" s="643"/>
      <c r="AG187" s="643"/>
      <c r="AH187" s="643"/>
      <c r="AI187" s="643"/>
      <c r="AJ187" s="643"/>
      <c r="AK187" s="643"/>
      <c r="AL187" s="643"/>
      <c r="AM187" s="643"/>
      <c r="AN187" s="643"/>
      <c r="AO187" s="643"/>
      <c r="AP187" s="625"/>
      <c r="AQ187" s="303"/>
      <c r="AR187" s="642"/>
      <c r="AS187" s="625"/>
      <c r="AT187" s="568"/>
      <c r="AU187" s="568"/>
      <c r="AV187" s="568"/>
      <c r="AW187" s="568"/>
      <c r="AX187" s="568"/>
      <c r="AY187" s="568"/>
      <c r="AZ187" s="303"/>
      <c r="BA187" s="626"/>
      <c r="BB187" s="642"/>
      <c r="BC187" s="643"/>
      <c r="BD187" s="643"/>
      <c r="BE187" s="643"/>
      <c r="BF187" s="643"/>
      <c r="BG187" s="643"/>
      <c r="BH187" s="643"/>
      <c r="BI187" s="643"/>
      <c r="BJ187" s="643"/>
      <c r="BK187" s="643"/>
      <c r="BL187" s="643"/>
      <c r="BM187" s="643"/>
      <c r="BN187" s="625"/>
      <c r="BO187" s="303"/>
      <c r="BP187" s="642"/>
      <c r="BQ187" s="472"/>
      <c r="BR187" s="472"/>
      <c r="BS187" s="640"/>
      <c r="BT187" s="640"/>
      <c r="BU187" s="640"/>
      <c r="BV187" s="472"/>
      <c r="BW187" s="472"/>
    </row>
    <row r="188" spans="1:75" x14ac:dyDescent="0.2">
      <c r="A188" s="303"/>
      <c r="B188" s="637"/>
      <c r="C188" s="638"/>
      <c r="D188" s="639"/>
      <c r="E188" s="638"/>
      <c r="F188" s="637"/>
      <c r="G188" s="640"/>
      <c r="H188" s="640"/>
      <c r="I188" s="640"/>
      <c r="J188" s="640"/>
      <c r="K188" s="640"/>
      <c r="L188" s="640"/>
      <c r="M188" s="641"/>
      <c r="N188" s="642"/>
      <c r="O188" s="642"/>
      <c r="P188" s="642"/>
      <c r="Q188" s="642"/>
      <c r="R188" s="303"/>
      <c r="S188" s="303"/>
      <c r="T188" s="642"/>
      <c r="U188" s="625"/>
      <c r="V188" s="568"/>
      <c r="W188" s="568"/>
      <c r="X188" s="568"/>
      <c r="Y188" s="568"/>
      <c r="Z188" s="568"/>
      <c r="AA188" s="568"/>
      <c r="AB188" s="303"/>
      <c r="AC188" s="626"/>
      <c r="AD188" s="642"/>
      <c r="AE188" s="643"/>
      <c r="AF188" s="643"/>
      <c r="AG188" s="643"/>
      <c r="AH188" s="643"/>
      <c r="AI188" s="643"/>
      <c r="AJ188" s="643"/>
      <c r="AK188" s="643"/>
      <c r="AL188" s="643"/>
      <c r="AM188" s="643"/>
      <c r="AN188" s="643"/>
      <c r="AO188" s="643"/>
      <c r="AP188" s="625"/>
      <c r="AQ188" s="303"/>
      <c r="AR188" s="642"/>
      <c r="AS188" s="625"/>
      <c r="AT188" s="568"/>
      <c r="AU188" s="568"/>
      <c r="AV188" s="568"/>
      <c r="AW188" s="568"/>
      <c r="AX188" s="568"/>
      <c r="AY188" s="568"/>
      <c r="AZ188" s="303"/>
      <c r="BA188" s="626"/>
      <c r="BB188" s="642"/>
      <c r="BC188" s="643"/>
      <c r="BD188" s="643"/>
      <c r="BE188" s="643"/>
      <c r="BF188" s="643"/>
      <c r="BG188" s="643"/>
      <c r="BH188" s="643"/>
      <c r="BI188" s="643"/>
      <c r="BJ188" s="643"/>
      <c r="BK188" s="643"/>
      <c r="BL188" s="643"/>
      <c r="BM188" s="643"/>
      <c r="BN188" s="625"/>
      <c r="BO188" s="303"/>
      <c r="BP188" s="642"/>
      <c r="BQ188" s="472"/>
      <c r="BR188" s="472"/>
      <c r="BS188" s="640"/>
      <c r="BT188" s="640"/>
      <c r="BU188" s="640"/>
      <c r="BV188" s="472"/>
      <c r="BW188" s="472"/>
    </row>
    <row r="189" spans="1:75" x14ac:dyDescent="0.2">
      <c r="A189" s="303"/>
      <c r="B189" s="637"/>
      <c r="C189" s="638"/>
      <c r="D189" s="639"/>
      <c r="E189" s="638"/>
      <c r="F189" s="637"/>
      <c r="G189" s="640"/>
      <c r="H189" s="640"/>
      <c r="I189" s="640"/>
      <c r="J189" s="640"/>
      <c r="K189" s="640"/>
      <c r="L189" s="640"/>
      <c r="M189" s="641"/>
      <c r="N189" s="642"/>
      <c r="O189" s="642"/>
      <c r="P189" s="642"/>
      <c r="Q189" s="642"/>
      <c r="R189" s="303"/>
      <c r="S189" s="303"/>
      <c r="T189" s="642"/>
      <c r="U189" s="625"/>
      <c r="V189" s="568"/>
      <c r="W189" s="568"/>
      <c r="X189" s="568"/>
      <c r="Y189" s="568"/>
      <c r="Z189" s="568"/>
      <c r="AA189" s="568"/>
      <c r="AB189" s="303"/>
      <c r="AC189" s="626"/>
      <c r="AD189" s="642"/>
      <c r="AE189" s="643"/>
      <c r="AF189" s="643"/>
      <c r="AG189" s="643"/>
      <c r="AH189" s="643"/>
      <c r="AI189" s="643"/>
      <c r="AJ189" s="643"/>
      <c r="AK189" s="643"/>
      <c r="AL189" s="643"/>
      <c r="AM189" s="643"/>
      <c r="AN189" s="643"/>
      <c r="AO189" s="643"/>
      <c r="AP189" s="625"/>
      <c r="AQ189" s="303"/>
      <c r="AR189" s="642"/>
      <c r="AS189" s="625"/>
      <c r="AT189" s="568"/>
      <c r="AU189" s="568"/>
      <c r="AV189" s="568"/>
      <c r="AW189" s="568"/>
      <c r="AX189" s="568"/>
      <c r="AY189" s="568"/>
      <c r="AZ189" s="303"/>
      <c r="BA189" s="626"/>
      <c r="BB189" s="642"/>
      <c r="BC189" s="643"/>
      <c r="BD189" s="643"/>
      <c r="BE189" s="643"/>
      <c r="BF189" s="643"/>
      <c r="BG189" s="643"/>
      <c r="BH189" s="643"/>
      <c r="BI189" s="643"/>
      <c r="BJ189" s="643"/>
      <c r="BK189" s="643"/>
      <c r="BL189" s="643"/>
      <c r="BM189" s="643"/>
      <c r="BN189" s="625"/>
      <c r="BO189" s="303"/>
      <c r="BP189" s="642"/>
      <c r="BQ189" s="472"/>
      <c r="BR189" s="472"/>
      <c r="BS189" s="640"/>
      <c r="BT189" s="640"/>
      <c r="BU189" s="640"/>
      <c r="BV189" s="472"/>
      <c r="BW189" s="472"/>
    </row>
    <row r="190" spans="1:75" x14ac:dyDescent="0.2">
      <c r="A190" s="303"/>
      <c r="B190" s="637"/>
      <c r="C190" s="638"/>
      <c r="D190" s="639"/>
      <c r="E190" s="638"/>
      <c r="F190" s="637"/>
      <c r="G190" s="640"/>
      <c r="H190" s="640"/>
      <c r="I190" s="640"/>
      <c r="J190" s="640"/>
      <c r="K190" s="640"/>
      <c r="L190" s="640"/>
      <c r="M190" s="641"/>
      <c r="N190" s="642"/>
      <c r="O190" s="642"/>
      <c r="P190" s="642"/>
      <c r="Q190" s="642"/>
      <c r="R190" s="303"/>
      <c r="S190" s="303"/>
      <c r="T190" s="642"/>
      <c r="U190" s="625"/>
      <c r="V190" s="568"/>
      <c r="W190" s="568"/>
      <c r="X190" s="568"/>
      <c r="Y190" s="568"/>
      <c r="Z190" s="568"/>
      <c r="AA190" s="568"/>
      <c r="AB190" s="303"/>
      <c r="AC190" s="626"/>
      <c r="AD190" s="642"/>
      <c r="AE190" s="643"/>
      <c r="AF190" s="643"/>
      <c r="AG190" s="643"/>
      <c r="AH190" s="643"/>
      <c r="AI190" s="643"/>
      <c r="AJ190" s="643"/>
      <c r="AK190" s="643"/>
      <c r="AL190" s="643"/>
      <c r="AM190" s="643"/>
      <c r="AN190" s="643"/>
      <c r="AO190" s="643"/>
      <c r="AP190" s="625"/>
      <c r="AQ190" s="303"/>
      <c r="AR190" s="642"/>
      <c r="AS190" s="625"/>
      <c r="AT190" s="568"/>
      <c r="AU190" s="568"/>
      <c r="AV190" s="568"/>
      <c r="AW190" s="568"/>
      <c r="AX190" s="568"/>
      <c r="AY190" s="568"/>
      <c r="AZ190" s="303"/>
      <c r="BA190" s="626"/>
      <c r="BB190" s="642"/>
      <c r="BC190" s="643"/>
      <c r="BD190" s="643"/>
      <c r="BE190" s="643"/>
      <c r="BF190" s="643"/>
      <c r="BG190" s="643"/>
      <c r="BH190" s="643"/>
      <c r="BI190" s="643"/>
      <c r="BJ190" s="643"/>
      <c r="BK190" s="643"/>
      <c r="BL190" s="643"/>
      <c r="BM190" s="643"/>
      <c r="BN190" s="625"/>
      <c r="BO190" s="303"/>
      <c r="BP190" s="642"/>
      <c r="BQ190" s="472"/>
      <c r="BR190" s="472"/>
      <c r="BS190" s="640"/>
      <c r="BT190" s="640"/>
      <c r="BU190" s="640"/>
      <c r="BV190" s="472"/>
      <c r="BW190" s="472"/>
    </row>
    <row r="191" spans="1:75" x14ac:dyDescent="0.2">
      <c r="A191" s="303"/>
      <c r="B191" s="637"/>
      <c r="C191" s="638"/>
      <c r="D191" s="639"/>
      <c r="E191" s="638"/>
      <c r="F191" s="637"/>
      <c r="G191" s="640"/>
      <c r="H191" s="640"/>
      <c r="I191" s="640"/>
      <c r="J191" s="640"/>
      <c r="K191" s="640"/>
      <c r="L191" s="640"/>
      <c r="M191" s="641"/>
      <c r="N191" s="642"/>
      <c r="O191" s="642"/>
      <c r="P191" s="642"/>
      <c r="Q191" s="642"/>
      <c r="R191" s="303"/>
      <c r="S191" s="303"/>
      <c r="T191" s="642"/>
      <c r="U191" s="625"/>
      <c r="V191" s="568"/>
      <c r="W191" s="568"/>
      <c r="X191" s="568"/>
      <c r="Y191" s="568"/>
      <c r="Z191" s="568"/>
      <c r="AA191" s="568"/>
      <c r="AB191" s="303"/>
      <c r="AC191" s="626"/>
      <c r="AD191" s="642"/>
      <c r="AE191" s="643"/>
      <c r="AF191" s="643"/>
      <c r="AG191" s="643"/>
      <c r="AH191" s="643"/>
      <c r="AI191" s="643"/>
      <c r="AJ191" s="643"/>
      <c r="AK191" s="643"/>
      <c r="AL191" s="643"/>
      <c r="AM191" s="643"/>
      <c r="AN191" s="643"/>
      <c r="AO191" s="643"/>
      <c r="AP191" s="625"/>
      <c r="AQ191" s="303"/>
      <c r="AR191" s="642"/>
      <c r="AS191" s="625"/>
      <c r="AT191" s="568"/>
      <c r="AU191" s="568"/>
      <c r="AV191" s="568"/>
      <c r="AW191" s="568"/>
      <c r="AX191" s="568"/>
      <c r="AY191" s="568"/>
      <c r="AZ191" s="303"/>
      <c r="BA191" s="626"/>
      <c r="BB191" s="642"/>
      <c r="BC191" s="643"/>
      <c r="BD191" s="643"/>
      <c r="BE191" s="643"/>
      <c r="BF191" s="643"/>
      <c r="BG191" s="643"/>
      <c r="BH191" s="643"/>
      <c r="BI191" s="643"/>
      <c r="BJ191" s="643"/>
      <c r="BK191" s="643"/>
      <c r="BL191" s="643"/>
      <c r="BM191" s="643"/>
      <c r="BN191" s="625"/>
      <c r="BO191" s="303"/>
      <c r="BP191" s="642"/>
      <c r="BQ191" s="472"/>
      <c r="BR191" s="472"/>
      <c r="BS191" s="640"/>
      <c r="BT191" s="640"/>
      <c r="BU191" s="640"/>
      <c r="BV191" s="472"/>
      <c r="BW191" s="472"/>
    </row>
    <row r="192" spans="1:75" x14ac:dyDescent="0.2">
      <c r="A192" s="303"/>
      <c r="B192" s="637"/>
      <c r="C192" s="638"/>
      <c r="D192" s="639"/>
      <c r="E192" s="638"/>
      <c r="F192" s="637"/>
      <c r="G192" s="640"/>
      <c r="H192" s="640"/>
      <c r="I192" s="640"/>
      <c r="J192" s="640"/>
      <c r="K192" s="640"/>
      <c r="L192" s="640"/>
      <c r="M192" s="641"/>
      <c r="N192" s="642"/>
      <c r="O192" s="642"/>
      <c r="P192" s="642"/>
      <c r="Q192" s="642"/>
      <c r="R192" s="303"/>
      <c r="S192" s="303"/>
      <c r="T192" s="642"/>
      <c r="U192" s="625"/>
      <c r="V192" s="568"/>
      <c r="W192" s="568"/>
      <c r="X192" s="568"/>
      <c r="Y192" s="568"/>
      <c r="Z192" s="568"/>
      <c r="AA192" s="568"/>
      <c r="AB192" s="303"/>
      <c r="AC192" s="626"/>
      <c r="AD192" s="642"/>
      <c r="AE192" s="643"/>
      <c r="AF192" s="643"/>
      <c r="AG192" s="643"/>
      <c r="AH192" s="643"/>
      <c r="AI192" s="643"/>
      <c r="AJ192" s="643"/>
      <c r="AK192" s="643"/>
      <c r="AL192" s="643"/>
      <c r="AM192" s="643"/>
      <c r="AN192" s="643"/>
      <c r="AO192" s="643"/>
      <c r="AP192" s="625"/>
      <c r="AQ192" s="303"/>
      <c r="AR192" s="642"/>
      <c r="AS192" s="625"/>
      <c r="AT192" s="568"/>
      <c r="AU192" s="568"/>
      <c r="AV192" s="568"/>
      <c r="AW192" s="568"/>
      <c r="AX192" s="568"/>
      <c r="AY192" s="568"/>
      <c r="AZ192" s="303"/>
      <c r="BA192" s="626"/>
      <c r="BB192" s="642"/>
      <c r="BC192" s="643"/>
      <c r="BD192" s="643"/>
      <c r="BE192" s="643"/>
      <c r="BF192" s="643"/>
      <c r="BG192" s="643"/>
      <c r="BH192" s="643"/>
      <c r="BI192" s="643"/>
      <c r="BJ192" s="643"/>
      <c r="BK192" s="643"/>
      <c r="BL192" s="643"/>
      <c r="BM192" s="643"/>
      <c r="BN192" s="625"/>
      <c r="BO192" s="303"/>
      <c r="BP192" s="642"/>
      <c r="BQ192" s="472"/>
      <c r="BR192" s="472"/>
      <c r="BS192" s="640"/>
      <c r="BT192" s="640"/>
      <c r="BU192" s="640"/>
      <c r="BV192" s="472"/>
      <c r="BW192" s="472"/>
    </row>
    <row r="193" spans="1:75" x14ac:dyDescent="0.2">
      <c r="A193" s="303"/>
      <c r="B193" s="637"/>
      <c r="C193" s="638"/>
      <c r="D193" s="639"/>
      <c r="E193" s="638"/>
      <c r="F193" s="637"/>
      <c r="G193" s="640"/>
      <c r="H193" s="640"/>
      <c r="I193" s="640"/>
      <c r="J193" s="640"/>
      <c r="K193" s="640"/>
      <c r="L193" s="640"/>
      <c r="M193" s="641"/>
      <c r="N193" s="642"/>
      <c r="O193" s="642"/>
      <c r="P193" s="642"/>
      <c r="Q193" s="642"/>
      <c r="R193" s="303"/>
      <c r="S193" s="303"/>
      <c r="T193" s="642"/>
      <c r="U193" s="625"/>
      <c r="V193" s="568"/>
      <c r="W193" s="568"/>
      <c r="X193" s="568"/>
      <c r="Y193" s="568"/>
      <c r="Z193" s="568"/>
      <c r="AA193" s="568"/>
      <c r="AB193" s="303"/>
      <c r="AC193" s="626"/>
      <c r="AD193" s="642"/>
      <c r="AE193" s="643"/>
      <c r="AF193" s="643"/>
      <c r="AG193" s="643"/>
      <c r="AH193" s="643"/>
      <c r="AI193" s="643"/>
      <c r="AJ193" s="643"/>
      <c r="AK193" s="643"/>
      <c r="AL193" s="643"/>
      <c r="AM193" s="643"/>
      <c r="AN193" s="643"/>
      <c r="AO193" s="643"/>
      <c r="AP193" s="625"/>
      <c r="AQ193" s="303"/>
      <c r="AR193" s="642"/>
      <c r="AS193" s="625"/>
      <c r="AT193" s="568"/>
      <c r="AU193" s="568"/>
      <c r="AV193" s="568"/>
      <c r="AW193" s="568"/>
      <c r="AX193" s="568"/>
      <c r="AY193" s="568"/>
      <c r="AZ193" s="303"/>
      <c r="BA193" s="626"/>
      <c r="BB193" s="642"/>
      <c r="BC193" s="643"/>
      <c r="BD193" s="643"/>
      <c r="BE193" s="643"/>
      <c r="BF193" s="643"/>
      <c r="BG193" s="643"/>
      <c r="BH193" s="643"/>
      <c r="BI193" s="643"/>
      <c r="BJ193" s="643"/>
      <c r="BK193" s="643"/>
      <c r="BL193" s="643"/>
      <c r="BM193" s="643"/>
      <c r="BN193" s="625"/>
      <c r="BO193" s="303"/>
      <c r="BP193" s="642"/>
      <c r="BQ193" s="472"/>
      <c r="BR193" s="472"/>
      <c r="BS193" s="640"/>
      <c r="BT193" s="640"/>
      <c r="BU193" s="640"/>
      <c r="BV193" s="472"/>
      <c r="BW193" s="472"/>
    </row>
  </sheetData>
  <sheetProtection formatRows="0" insertRows="0" insertHyperlinks="0" selectLockedCells="1" sort="0" autoFilter="0"/>
  <autoFilter ref="A8:BW183">
    <filterColumn colId="19">
      <filters>
        <filter val="T.Bock / H.J.Heinrich"/>
        <filter val="T.Bock / H.J.Heinrich  / M.Nowak"/>
        <filter val="T.Bock / H.J.Heinrich/ F.Nowak"/>
      </filters>
    </filterColumn>
    <sortState ref="A9:BW185">
      <sortCondition ref="B8:B185"/>
    </sortState>
  </autoFilter>
  <mergeCells count="48">
    <mergeCell ref="B1:C1"/>
    <mergeCell ref="F1:L1"/>
    <mergeCell ref="N1:T1"/>
    <mergeCell ref="BQ1:BV1"/>
    <mergeCell ref="B2:C2"/>
    <mergeCell ref="F2:L2"/>
    <mergeCell ref="N2:T2"/>
    <mergeCell ref="BQ2:BV2"/>
    <mergeCell ref="BQ3:BV4"/>
    <mergeCell ref="F4:L4"/>
    <mergeCell ref="N4:O4"/>
    <mergeCell ref="P4:Q4"/>
    <mergeCell ref="S4:T4"/>
    <mergeCell ref="B3:C4"/>
    <mergeCell ref="F3:L3"/>
    <mergeCell ref="N3:T3"/>
    <mergeCell ref="U3:U4"/>
    <mergeCell ref="AS3:AS4"/>
    <mergeCell ref="F5:L5"/>
    <mergeCell ref="N5:T5"/>
    <mergeCell ref="A6:A7"/>
    <mergeCell ref="B6:B7"/>
    <mergeCell ref="D6:D7"/>
    <mergeCell ref="E6:E7"/>
    <mergeCell ref="F6:L6"/>
    <mergeCell ref="M6:M7"/>
    <mergeCell ref="N6:R6"/>
    <mergeCell ref="S6:S7"/>
    <mergeCell ref="BB6:BM6"/>
    <mergeCell ref="T6:T7"/>
    <mergeCell ref="U6:U7"/>
    <mergeCell ref="V6:AB6"/>
    <mergeCell ref="AC6:AC7"/>
    <mergeCell ref="AD6:AO6"/>
    <mergeCell ref="AP6:AP7"/>
    <mergeCell ref="AQ6:AQ7"/>
    <mergeCell ref="AR6:AR7"/>
    <mergeCell ref="AS6:AS7"/>
    <mergeCell ref="AT6:AZ6"/>
    <mergeCell ref="BA6:BA7"/>
    <mergeCell ref="BV6:BV7"/>
    <mergeCell ref="BW6:BW7"/>
    <mergeCell ref="BN6:BN7"/>
    <mergeCell ref="BO6:BO7"/>
    <mergeCell ref="BP6:BP7"/>
    <mergeCell ref="BQ6:BS6"/>
    <mergeCell ref="BT6:BT7"/>
    <mergeCell ref="BU6:BU7"/>
  </mergeCells>
  <conditionalFormatting sqref="AZ9 AB135 R135 AZ135 AZ11:AZ59 R168:R181 AB168:AB181 AZ168:AZ181 R9:R59 AB9:AB59 R62:R118 AB62:AB118 AZ62:AZ118">
    <cfRule type="cellIs" dxfId="420" priority="79" stopIfTrue="1" operator="greaterThanOrEqual">
      <formula>50</formula>
    </cfRule>
    <cfRule type="cellIs" dxfId="419" priority="80" stopIfTrue="1" operator="between">
      <formula>26</formula>
      <formula>49</formula>
    </cfRule>
    <cfRule type="cellIs" dxfId="418" priority="81" stopIfTrue="1" operator="lessThanOrEqual">
      <formula>25</formula>
    </cfRule>
  </conditionalFormatting>
  <conditionalFormatting sqref="AZ10">
    <cfRule type="cellIs" dxfId="417" priority="76" stopIfTrue="1" operator="greaterThanOrEqual">
      <formula>50</formula>
    </cfRule>
    <cfRule type="cellIs" dxfId="416" priority="77" stopIfTrue="1" operator="between">
      <formula>26</formula>
      <formula>49</formula>
    </cfRule>
    <cfRule type="cellIs" dxfId="415" priority="78" stopIfTrue="1" operator="lessThanOrEqual">
      <formula>25</formula>
    </cfRule>
  </conditionalFormatting>
  <conditionalFormatting sqref="R61 AB61 AZ61">
    <cfRule type="cellIs" dxfId="414" priority="73" stopIfTrue="1" operator="greaterThanOrEqual">
      <formula>50</formula>
    </cfRule>
    <cfRule type="cellIs" dxfId="413" priority="74" stopIfTrue="1" operator="between">
      <formula>26</formula>
      <formula>49</formula>
    </cfRule>
    <cfRule type="cellIs" dxfId="412" priority="75" stopIfTrue="1" operator="lessThanOrEqual">
      <formula>25</formula>
    </cfRule>
  </conditionalFormatting>
  <conditionalFormatting sqref="AB134 R134 AZ134">
    <cfRule type="cellIs" dxfId="411" priority="70" stopIfTrue="1" operator="greaterThanOrEqual">
      <formula>50</formula>
    </cfRule>
    <cfRule type="cellIs" dxfId="410" priority="71" stopIfTrue="1" operator="between">
      <formula>26</formula>
      <formula>49</formula>
    </cfRule>
    <cfRule type="cellIs" dxfId="409" priority="72" stopIfTrue="1" operator="lessThanOrEqual">
      <formula>25</formula>
    </cfRule>
  </conditionalFormatting>
  <conditionalFormatting sqref="AB133 R133 AZ133">
    <cfRule type="cellIs" dxfId="408" priority="67" stopIfTrue="1" operator="greaterThanOrEqual">
      <formula>50</formula>
    </cfRule>
    <cfRule type="cellIs" dxfId="407" priority="68" stopIfTrue="1" operator="between">
      <formula>26</formula>
      <formula>49</formula>
    </cfRule>
    <cfRule type="cellIs" dxfId="406" priority="69" stopIfTrue="1" operator="lessThanOrEqual">
      <formula>25</formula>
    </cfRule>
  </conditionalFormatting>
  <conditionalFormatting sqref="AB132 R132 AZ132">
    <cfRule type="cellIs" dxfId="405" priority="64" stopIfTrue="1" operator="greaterThanOrEqual">
      <formula>50</formula>
    </cfRule>
    <cfRule type="cellIs" dxfId="404" priority="65" stopIfTrue="1" operator="between">
      <formula>26</formula>
      <formula>49</formula>
    </cfRule>
    <cfRule type="cellIs" dxfId="403" priority="66" stopIfTrue="1" operator="lessThanOrEqual">
      <formula>25</formula>
    </cfRule>
  </conditionalFormatting>
  <conditionalFormatting sqref="AB131 R131 AZ131">
    <cfRule type="cellIs" dxfId="402" priority="61" stopIfTrue="1" operator="greaterThanOrEqual">
      <formula>50</formula>
    </cfRule>
    <cfRule type="cellIs" dxfId="401" priority="62" stopIfTrue="1" operator="between">
      <formula>26</formula>
      <formula>49</formula>
    </cfRule>
    <cfRule type="cellIs" dxfId="400" priority="63" stopIfTrue="1" operator="lessThanOrEqual">
      <formula>25</formula>
    </cfRule>
  </conditionalFormatting>
  <conditionalFormatting sqref="AB130 R130 AZ130">
    <cfRule type="cellIs" dxfId="399" priority="58" stopIfTrue="1" operator="greaterThanOrEqual">
      <formula>50</formula>
    </cfRule>
    <cfRule type="cellIs" dxfId="398" priority="59" stopIfTrue="1" operator="between">
      <formula>26</formula>
      <formula>49</formula>
    </cfRule>
    <cfRule type="cellIs" dxfId="397" priority="60" stopIfTrue="1" operator="lessThanOrEqual">
      <formula>25</formula>
    </cfRule>
  </conditionalFormatting>
  <conditionalFormatting sqref="AB129 R129 AZ129">
    <cfRule type="cellIs" dxfId="396" priority="55" stopIfTrue="1" operator="greaterThanOrEqual">
      <formula>50</formula>
    </cfRule>
    <cfRule type="cellIs" dxfId="395" priority="56" stopIfTrue="1" operator="between">
      <formula>26</formula>
      <formula>49</formula>
    </cfRule>
    <cfRule type="cellIs" dxfId="394" priority="57" stopIfTrue="1" operator="lessThanOrEqual">
      <formula>25</formula>
    </cfRule>
  </conditionalFormatting>
  <conditionalFormatting sqref="AB128 R128 AZ128">
    <cfRule type="cellIs" dxfId="393" priority="52" stopIfTrue="1" operator="greaterThanOrEqual">
      <formula>50</formula>
    </cfRule>
    <cfRule type="cellIs" dxfId="392" priority="53" stopIfTrue="1" operator="between">
      <formula>26</formula>
      <formula>49</formula>
    </cfRule>
    <cfRule type="cellIs" dxfId="391" priority="54" stopIfTrue="1" operator="lessThanOrEqual">
      <formula>25</formula>
    </cfRule>
  </conditionalFormatting>
  <conditionalFormatting sqref="AB127 R127 AZ127">
    <cfRule type="cellIs" dxfId="390" priority="49" stopIfTrue="1" operator="greaterThanOrEqual">
      <formula>50</formula>
    </cfRule>
    <cfRule type="cellIs" dxfId="389" priority="50" stopIfTrue="1" operator="between">
      <formula>26</formula>
      <formula>49</formula>
    </cfRule>
    <cfRule type="cellIs" dxfId="388" priority="51" stopIfTrue="1" operator="lessThanOrEqual">
      <formula>25</formula>
    </cfRule>
  </conditionalFormatting>
  <conditionalFormatting sqref="AB126 R126 AZ126">
    <cfRule type="cellIs" dxfId="387" priority="46" stopIfTrue="1" operator="greaterThanOrEqual">
      <formula>50</formula>
    </cfRule>
    <cfRule type="cellIs" dxfId="386" priority="47" stopIfTrue="1" operator="between">
      <formula>26</formula>
      <formula>49</formula>
    </cfRule>
    <cfRule type="cellIs" dxfId="385" priority="48" stopIfTrue="1" operator="lessThanOrEqual">
      <formula>25</formula>
    </cfRule>
  </conditionalFormatting>
  <conditionalFormatting sqref="AB125 R125 AZ125">
    <cfRule type="cellIs" dxfId="384" priority="43" stopIfTrue="1" operator="greaterThanOrEqual">
      <formula>50</formula>
    </cfRule>
    <cfRule type="cellIs" dxfId="383" priority="44" stopIfTrue="1" operator="between">
      <formula>26</formula>
      <formula>49</formula>
    </cfRule>
    <cfRule type="cellIs" dxfId="382" priority="45" stopIfTrue="1" operator="lessThanOrEqual">
      <formula>25</formula>
    </cfRule>
  </conditionalFormatting>
  <conditionalFormatting sqref="AB124 R124 AZ124">
    <cfRule type="cellIs" dxfId="381" priority="40" stopIfTrue="1" operator="greaterThanOrEqual">
      <formula>50</formula>
    </cfRule>
    <cfRule type="cellIs" dxfId="380" priority="41" stopIfTrue="1" operator="between">
      <formula>26</formula>
      <formula>49</formula>
    </cfRule>
    <cfRule type="cellIs" dxfId="379" priority="42" stopIfTrue="1" operator="lessThanOrEqual">
      <formula>25</formula>
    </cfRule>
  </conditionalFormatting>
  <conditionalFormatting sqref="AB123 R123 AZ123">
    <cfRule type="cellIs" dxfId="378" priority="37" stopIfTrue="1" operator="greaterThanOrEqual">
      <formula>50</formula>
    </cfRule>
    <cfRule type="cellIs" dxfId="377" priority="38" stopIfTrue="1" operator="between">
      <formula>26</formula>
      <formula>49</formula>
    </cfRule>
    <cfRule type="cellIs" dxfId="376" priority="39" stopIfTrue="1" operator="lessThanOrEqual">
      <formula>25</formula>
    </cfRule>
  </conditionalFormatting>
  <conditionalFormatting sqref="AB122 R122 AZ122">
    <cfRule type="cellIs" dxfId="375" priority="34" stopIfTrue="1" operator="greaterThanOrEqual">
      <formula>50</formula>
    </cfRule>
    <cfRule type="cellIs" dxfId="374" priority="35" stopIfTrue="1" operator="between">
      <formula>26</formula>
      <formula>49</formula>
    </cfRule>
    <cfRule type="cellIs" dxfId="373" priority="36" stopIfTrue="1" operator="lessThanOrEqual">
      <formula>25</formula>
    </cfRule>
  </conditionalFormatting>
  <conditionalFormatting sqref="AB121 R121 AZ121">
    <cfRule type="cellIs" dxfId="372" priority="31" stopIfTrue="1" operator="greaterThanOrEqual">
      <formula>50</formula>
    </cfRule>
    <cfRule type="cellIs" dxfId="371" priority="32" stopIfTrue="1" operator="between">
      <formula>26</formula>
      <formula>49</formula>
    </cfRule>
    <cfRule type="cellIs" dxfId="370" priority="33" stopIfTrue="1" operator="lessThanOrEqual">
      <formula>25</formula>
    </cfRule>
  </conditionalFormatting>
  <conditionalFormatting sqref="AB120 R120 AZ120">
    <cfRule type="cellIs" dxfId="369" priority="28" stopIfTrue="1" operator="greaterThanOrEqual">
      <formula>50</formula>
    </cfRule>
    <cfRule type="cellIs" dxfId="368" priority="29" stopIfTrue="1" operator="between">
      <formula>26</formula>
      <formula>49</formula>
    </cfRule>
    <cfRule type="cellIs" dxfId="367" priority="30" stopIfTrue="1" operator="lessThanOrEqual">
      <formula>25</formula>
    </cfRule>
  </conditionalFormatting>
  <conditionalFormatting sqref="AB119 R119 AZ119">
    <cfRule type="cellIs" dxfId="366" priority="25" stopIfTrue="1" operator="greaterThanOrEqual">
      <formula>50</formula>
    </cfRule>
    <cfRule type="cellIs" dxfId="365" priority="26" stopIfTrue="1" operator="between">
      <formula>26</formula>
      <formula>49</formula>
    </cfRule>
    <cfRule type="cellIs" dxfId="364" priority="27" stopIfTrue="1" operator="lessThanOrEqual">
      <formula>25</formula>
    </cfRule>
  </conditionalFormatting>
  <conditionalFormatting sqref="AB136:AB144 R136:R144 AZ136:AZ144">
    <cfRule type="cellIs" dxfId="363" priority="22" stopIfTrue="1" operator="greaterThanOrEqual">
      <formula>50</formula>
    </cfRule>
    <cfRule type="cellIs" dxfId="362" priority="23" stopIfTrue="1" operator="between">
      <formula>26</formula>
      <formula>49</formula>
    </cfRule>
    <cfRule type="cellIs" dxfId="361" priority="24" stopIfTrue="1" operator="lessThanOrEqual">
      <formula>25</formula>
    </cfRule>
  </conditionalFormatting>
  <conditionalFormatting sqref="AZ145 R145 AB145">
    <cfRule type="cellIs" dxfId="360" priority="19" stopIfTrue="1" operator="greaterThanOrEqual">
      <formula>50</formula>
    </cfRule>
    <cfRule type="cellIs" dxfId="359" priority="20" stopIfTrue="1" operator="between">
      <formula>26</formula>
      <formula>49</formula>
    </cfRule>
    <cfRule type="cellIs" dxfId="358" priority="21" stopIfTrue="1" operator="lessThanOrEqual">
      <formula>25</formula>
    </cfRule>
  </conditionalFormatting>
  <conditionalFormatting sqref="AZ146:AZ157 R146:R157 AB146:AB157">
    <cfRule type="cellIs" dxfId="357" priority="16" stopIfTrue="1" operator="greaterThanOrEqual">
      <formula>50</formula>
    </cfRule>
    <cfRule type="cellIs" dxfId="356" priority="17" stopIfTrue="1" operator="between">
      <formula>26</formula>
      <formula>49</formula>
    </cfRule>
    <cfRule type="cellIs" dxfId="355" priority="18" stopIfTrue="1" operator="lessThanOrEqual">
      <formula>25</formula>
    </cfRule>
  </conditionalFormatting>
  <conditionalFormatting sqref="AZ159:AZ167 R159:R167 AB159:AB167">
    <cfRule type="cellIs" dxfId="354" priority="13" stopIfTrue="1" operator="greaterThanOrEqual">
      <formula>50</formula>
    </cfRule>
    <cfRule type="cellIs" dxfId="353" priority="14" stopIfTrue="1" operator="between">
      <formula>26</formula>
      <formula>49</formula>
    </cfRule>
    <cfRule type="cellIs" dxfId="352" priority="15" stopIfTrue="1" operator="lessThanOrEqual">
      <formula>25</formula>
    </cfRule>
  </conditionalFormatting>
  <conditionalFormatting sqref="R60 AB60 AZ60">
    <cfRule type="cellIs" dxfId="351" priority="10" stopIfTrue="1" operator="greaterThanOrEqual">
      <formula>50</formula>
    </cfRule>
    <cfRule type="cellIs" dxfId="350" priority="11" stopIfTrue="1" operator="between">
      <formula>26</formula>
      <formula>49</formula>
    </cfRule>
    <cfRule type="cellIs" dxfId="349" priority="12" stopIfTrue="1" operator="lessThanOrEqual">
      <formula>25</formula>
    </cfRule>
  </conditionalFormatting>
  <conditionalFormatting sqref="R158 AB158 AZ158">
    <cfRule type="cellIs" dxfId="348" priority="7" stopIfTrue="1" operator="greaterThanOrEqual">
      <formula>50</formula>
    </cfRule>
    <cfRule type="cellIs" dxfId="347" priority="8" stopIfTrue="1" operator="between">
      <formula>26</formula>
      <formula>49</formula>
    </cfRule>
    <cfRule type="cellIs" dxfId="346" priority="9" stopIfTrue="1" operator="lessThanOrEqual">
      <formula>25</formula>
    </cfRule>
  </conditionalFormatting>
  <conditionalFormatting sqref="R182 AB182 AZ182">
    <cfRule type="cellIs" dxfId="345" priority="4" stopIfTrue="1" operator="greaterThanOrEqual">
      <formula>50</formula>
    </cfRule>
    <cfRule type="cellIs" dxfId="344" priority="5" stopIfTrue="1" operator="between">
      <formula>26</formula>
      <formula>49</formula>
    </cfRule>
    <cfRule type="cellIs" dxfId="343" priority="6" stopIfTrue="1" operator="lessThanOrEqual">
      <formula>25</formula>
    </cfRule>
  </conditionalFormatting>
  <conditionalFormatting sqref="R183 AB183 AZ183">
    <cfRule type="cellIs" dxfId="342" priority="1" stopIfTrue="1" operator="greaterThanOrEqual">
      <formula>50</formula>
    </cfRule>
    <cfRule type="cellIs" dxfId="341" priority="2" stopIfTrue="1" operator="between">
      <formula>26</formula>
      <formula>49</formula>
    </cfRule>
    <cfRule type="cellIs" dxfId="340" priority="3" stopIfTrue="1" operator="lessThanOrEqual">
      <formula>25</formula>
    </cfRule>
  </conditionalFormatting>
  <hyperlinks>
    <hyperlink ref="AT7" r:id="rId1"/>
    <hyperlink ref="AU7" r:id="rId2"/>
    <hyperlink ref="AC6" r:id="rId3" display="http://www.globalnorm.net/"/>
    <hyperlink ref="BA6" r:id="rId4" display="http://www.globalnorm.net/"/>
    <hyperlink ref="D1" r:id="rId5" display="Link zu Richtlinientexten"/>
    <hyperlink ref="B6:B7" location="'5-Risikomatrix'!A1" display="'5-Risikomatrix'!A1"/>
    <hyperlink ref="D2" r:id="rId6" display="Link zur Normendatenbank"/>
    <hyperlink ref="V7" r:id="rId7"/>
    <hyperlink ref="W7" r:id="rId8"/>
    <hyperlink ref="F6:L6" r:id="rId9" display="Lebensphasen"/>
    <hyperlink ref="M6:M7" r:id="rId10" display="Lebensphase"/>
    <hyperlink ref="D3" r:id="rId11" display="AA_Produktsicherheitskonzept"/>
  </hyperlinks>
  <pageMargins left="0.19685039370078741" right="0.19685039370078741" top="1.1811023622047245" bottom="0.59055118110236227" header="0.51181102362204722" footer="0.39370078740157483"/>
  <pageSetup paperSize="8" scale="22" fitToHeight="0" orientation="landscape" r:id="rId12"/>
  <headerFooter scaleWithDoc="0">
    <oddHeader>&amp;L&amp;"Arial,Fett"&amp;13Produktsicherheitskonzept
&amp;11Risikobeurteilung&amp;R&amp;G</oddHeader>
    <oddFooter>&amp;LRev. 03&amp;C&amp;F&amp;R&amp;P von &amp;N</oddFooter>
  </headerFooter>
  <colBreaks count="2" manualBreakCount="2">
    <brk id="20" max="59" man="1"/>
    <brk id="44" max="59" man="1"/>
  </colBreaks>
  <drawing r:id="rId13"/>
  <legacyDrawing r:id="rId14"/>
  <legacyDrawingHF r:id="rId15"/>
  <controls>
    <mc:AlternateContent xmlns:mc="http://schemas.openxmlformats.org/markup-compatibility/2006">
      <mc:Choice Requires="x14">
        <control shapeId="44033" r:id="rId16" name="CommandButton1">
          <controlPr defaultSize="0" print="0" autoLine="0" r:id="rId17">
            <anchor moveWithCells="1" sizeWithCells="1">
              <from>
                <xdr:col>2</xdr:col>
                <xdr:colOff>22860</xdr:colOff>
                <xdr:row>5</xdr:row>
                <xdr:rowOff>7620</xdr:rowOff>
              </from>
              <to>
                <xdr:col>2</xdr:col>
                <xdr:colOff>2705100</xdr:colOff>
                <xdr:row>6</xdr:row>
                <xdr:rowOff>22860</xdr:rowOff>
              </to>
            </anchor>
          </controlPr>
        </control>
      </mc:Choice>
      <mc:Fallback>
        <control shapeId="44033" r:id="rId16" name="CommandButton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Z39"/>
  <sheetViews>
    <sheetView topLeftCell="A29" zoomScaleNormal="100" workbookViewId="0">
      <selection activeCell="E16" sqref="E16"/>
    </sheetView>
  </sheetViews>
  <sheetFormatPr defaultRowHeight="14.4" x14ac:dyDescent="0.3"/>
  <cols>
    <col min="1" max="1" width="3.5546875" style="8" customWidth="1"/>
    <col min="2" max="2" width="10.109375" style="8" customWidth="1"/>
    <col min="3" max="3" width="25.5546875" style="8" bestFit="1" customWidth="1"/>
    <col min="4" max="4" width="14.5546875" style="8" customWidth="1"/>
    <col min="5" max="5" width="34.44140625" style="8" customWidth="1"/>
    <col min="6" max="6" width="18.5546875" style="8" bestFit="1" customWidth="1"/>
    <col min="7" max="7" width="25.44140625" style="8" customWidth="1"/>
    <col min="8" max="8" width="56.5546875" style="8" customWidth="1"/>
    <col min="9" max="9" width="8.5546875" style="8" bestFit="1" customWidth="1"/>
    <col min="10" max="10" width="14.44140625" style="8" customWidth="1"/>
    <col min="11" max="11" width="12.88671875" style="8" customWidth="1"/>
    <col min="12" max="12" width="6.5546875" style="8" bestFit="1" customWidth="1"/>
    <col min="13" max="13" width="10.5546875" style="8" bestFit="1" customWidth="1"/>
    <col min="14" max="14" width="101.44140625" style="8" bestFit="1" customWidth="1"/>
    <col min="15" max="18" width="15" style="8" customWidth="1"/>
    <col min="19" max="19" width="11" style="8" bestFit="1" customWidth="1"/>
    <col min="20" max="20" width="9.5546875" style="8" bestFit="1" customWidth="1"/>
    <col min="21" max="21" width="6.5546875" style="8" bestFit="1" customWidth="1"/>
    <col min="22" max="22" width="10.5546875" style="8" bestFit="1" customWidth="1"/>
    <col min="23" max="23" width="13.5546875" style="8" bestFit="1" customWidth="1"/>
    <col min="24" max="24" width="7.5546875" style="8" bestFit="1" customWidth="1"/>
    <col min="25" max="25" width="11.5546875" style="8" bestFit="1" customWidth="1"/>
    <col min="26" max="26" width="10.88671875" style="8" bestFit="1" customWidth="1"/>
    <col min="27" max="261" width="9.109375" style="8"/>
    <col min="262" max="262" width="7.5546875" style="8" bestFit="1" customWidth="1"/>
    <col min="263" max="263" width="25.5546875" style="8" bestFit="1" customWidth="1"/>
    <col min="264" max="264" width="12.88671875" style="8" bestFit="1" customWidth="1"/>
    <col min="265" max="265" width="26.88671875" style="8" customWidth="1"/>
    <col min="266" max="266" width="18.5546875" style="8" bestFit="1" customWidth="1"/>
    <col min="267" max="267" width="26.109375" style="8" customWidth="1"/>
    <col min="268" max="268" width="71.44140625" style="8" bestFit="1" customWidth="1"/>
    <col min="269" max="269" width="8.5546875" style="8" bestFit="1" customWidth="1"/>
    <col min="270" max="270" width="12" style="8" customWidth="1"/>
    <col min="271" max="271" width="11.44140625" style="8" customWidth="1"/>
    <col min="272" max="272" width="6.5546875" style="8" bestFit="1" customWidth="1"/>
    <col min="273" max="273" width="10.5546875" style="8" bestFit="1" customWidth="1"/>
    <col min="274" max="274" width="102" style="8" bestFit="1" customWidth="1"/>
    <col min="275" max="275" width="11" style="8" bestFit="1" customWidth="1"/>
    <col min="276" max="276" width="9.5546875" style="8" bestFit="1" customWidth="1"/>
    <col min="277" max="277" width="6.5546875" style="8" bestFit="1" customWidth="1"/>
    <col min="278" max="278" width="10.5546875" style="8" bestFit="1" customWidth="1"/>
    <col min="279" max="279" width="14.109375" style="8" customWidth="1"/>
    <col min="280" max="280" width="7.5546875" style="8" bestFit="1" customWidth="1"/>
    <col min="281" max="281" width="11.5546875" style="8" bestFit="1" customWidth="1"/>
    <col min="282" max="282" width="10.88671875" style="8" bestFit="1" customWidth="1"/>
    <col min="283" max="517" width="9.109375" style="8"/>
    <col min="518" max="518" width="7.5546875" style="8" bestFit="1" customWidth="1"/>
    <col min="519" max="519" width="25.5546875" style="8" bestFit="1" customWidth="1"/>
    <col min="520" max="520" width="12.88671875" style="8" bestFit="1" customWidth="1"/>
    <col min="521" max="521" width="26.88671875" style="8" customWidth="1"/>
    <col min="522" max="522" width="18.5546875" style="8" bestFit="1" customWidth="1"/>
    <col min="523" max="523" width="26.109375" style="8" customWidth="1"/>
    <col min="524" max="524" width="71.44140625" style="8" bestFit="1" customWidth="1"/>
    <col min="525" max="525" width="8.5546875" style="8" bestFit="1" customWidth="1"/>
    <col min="526" max="526" width="12" style="8" customWidth="1"/>
    <col min="527" max="527" width="11.44140625" style="8" customWidth="1"/>
    <col min="528" max="528" width="6.5546875" style="8" bestFit="1" customWidth="1"/>
    <col min="529" max="529" width="10.5546875" style="8" bestFit="1" customWidth="1"/>
    <col min="530" max="530" width="102" style="8" bestFit="1" customWidth="1"/>
    <col min="531" max="531" width="11" style="8" bestFit="1" customWidth="1"/>
    <col min="532" max="532" width="9.5546875" style="8" bestFit="1" customWidth="1"/>
    <col min="533" max="533" width="6.5546875" style="8" bestFit="1" customWidth="1"/>
    <col min="534" max="534" width="10.5546875" style="8" bestFit="1" customWidth="1"/>
    <col min="535" max="535" width="14.109375" style="8" customWidth="1"/>
    <col min="536" max="536" width="7.5546875" style="8" bestFit="1" customWidth="1"/>
    <col min="537" max="537" width="11.5546875" style="8" bestFit="1" customWidth="1"/>
    <col min="538" max="538" width="10.88671875" style="8" bestFit="1" customWidth="1"/>
    <col min="539" max="773" width="9.109375" style="8"/>
    <col min="774" max="774" width="7.5546875" style="8" bestFit="1" customWidth="1"/>
    <col min="775" max="775" width="25.5546875" style="8" bestFit="1" customWidth="1"/>
    <col min="776" max="776" width="12.88671875" style="8" bestFit="1" customWidth="1"/>
    <col min="777" max="777" width="26.88671875" style="8" customWidth="1"/>
    <col min="778" max="778" width="18.5546875" style="8" bestFit="1" customWidth="1"/>
    <col min="779" max="779" width="26.109375" style="8" customWidth="1"/>
    <col min="780" max="780" width="71.44140625" style="8" bestFit="1" customWidth="1"/>
    <col min="781" max="781" width="8.5546875" style="8" bestFit="1" customWidth="1"/>
    <col min="782" max="782" width="12" style="8" customWidth="1"/>
    <col min="783" max="783" width="11.44140625" style="8" customWidth="1"/>
    <col min="784" max="784" width="6.5546875" style="8" bestFit="1" customWidth="1"/>
    <col min="785" max="785" width="10.5546875" style="8" bestFit="1" customWidth="1"/>
    <col min="786" max="786" width="102" style="8" bestFit="1" customWidth="1"/>
    <col min="787" max="787" width="11" style="8" bestFit="1" customWidth="1"/>
    <col min="788" max="788" width="9.5546875" style="8" bestFit="1" customWidth="1"/>
    <col min="789" max="789" width="6.5546875" style="8" bestFit="1" customWidth="1"/>
    <col min="790" max="790" width="10.5546875" style="8" bestFit="1" customWidth="1"/>
    <col min="791" max="791" width="14.109375" style="8" customWidth="1"/>
    <col min="792" max="792" width="7.5546875" style="8" bestFit="1" customWidth="1"/>
    <col min="793" max="793" width="11.5546875" style="8" bestFit="1" customWidth="1"/>
    <col min="794" max="794" width="10.88671875" style="8" bestFit="1" customWidth="1"/>
    <col min="795" max="1029" width="9.109375" style="8"/>
    <col min="1030" max="1030" width="7.5546875" style="8" bestFit="1" customWidth="1"/>
    <col min="1031" max="1031" width="25.5546875" style="8" bestFit="1" customWidth="1"/>
    <col min="1032" max="1032" width="12.88671875" style="8" bestFit="1" customWidth="1"/>
    <col min="1033" max="1033" width="26.88671875" style="8" customWidth="1"/>
    <col min="1034" max="1034" width="18.5546875" style="8" bestFit="1" customWidth="1"/>
    <col min="1035" max="1035" width="26.109375" style="8" customWidth="1"/>
    <col min="1036" max="1036" width="71.44140625" style="8" bestFit="1" customWidth="1"/>
    <col min="1037" max="1037" width="8.5546875" style="8" bestFit="1" customWidth="1"/>
    <col min="1038" max="1038" width="12" style="8" customWidth="1"/>
    <col min="1039" max="1039" width="11.44140625" style="8" customWidth="1"/>
    <col min="1040" max="1040" width="6.5546875" style="8" bestFit="1" customWidth="1"/>
    <col min="1041" max="1041" width="10.5546875" style="8" bestFit="1" customWidth="1"/>
    <col min="1042" max="1042" width="102" style="8" bestFit="1" customWidth="1"/>
    <col min="1043" max="1043" width="11" style="8" bestFit="1" customWidth="1"/>
    <col min="1044" max="1044" width="9.5546875" style="8" bestFit="1" customWidth="1"/>
    <col min="1045" max="1045" width="6.5546875" style="8" bestFit="1" customWidth="1"/>
    <col min="1046" max="1046" width="10.5546875" style="8" bestFit="1" customWidth="1"/>
    <col min="1047" max="1047" width="14.109375" style="8" customWidth="1"/>
    <col min="1048" max="1048" width="7.5546875" style="8" bestFit="1" customWidth="1"/>
    <col min="1049" max="1049" width="11.5546875" style="8" bestFit="1" customWidth="1"/>
    <col min="1050" max="1050" width="10.88671875" style="8" bestFit="1" customWidth="1"/>
    <col min="1051" max="1285" width="9.109375" style="8"/>
    <col min="1286" max="1286" width="7.5546875" style="8" bestFit="1" customWidth="1"/>
    <col min="1287" max="1287" width="25.5546875" style="8" bestFit="1" customWidth="1"/>
    <col min="1288" max="1288" width="12.88671875" style="8" bestFit="1" customWidth="1"/>
    <col min="1289" max="1289" width="26.88671875" style="8" customWidth="1"/>
    <col min="1290" max="1290" width="18.5546875" style="8" bestFit="1" customWidth="1"/>
    <col min="1291" max="1291" width="26.109375" style="8" customWidth="1"/>
    <col min="1292" max="1292" width="71.44140625" style="8" bestFit="1" customWidth="1"/>
    <col min="1293" max="1293" width="8.5546875" style="8" bestFit="1" customWidth="1"/>
    <col min="1294" max="1294" width="12" style="8" customWidth="1"/>
    <col min="1295" max="1295" width="11.44140625" style="8" customWidth="1"/>
    <col min="1296" max="1296" width="6.5546875" style="8" bestFit="1" customWidth="1"/>
    <col min="1297" max="1297" width="10.5546875" style="8" bestFit="1" customWidth="1"/>
    <col min="1298" max="1298" width="102" style="8" bestFit="1" customWidth="1"/>
    <col min="1299" max="1299" width="11" style="8" bestFit="1" customWidth="1"/>
    <col min="1300" max="1300" width="9.5546875" style="8" bestFit="1" customWidth="1"/>
    <col min="1301" max="1301" width="6.5546875" style="8" bestFit="1" customWidth="1"/>
    <col min="1302" max="1302" width="10.5546875" style="8" bestFit="1" customWidth="1"/>
    <col min="1303" max="1303" width="14.109375" style="8" customWidth="1"/>
    <col min="1304" max="1304" width="7.5546875" style="8" bestFit="1" customWidth="1"/>
    <col min="1305" max="1305" width="11.5546875" style="8" bestFit="1" customWidth="1"/>
    <col min="1306" max="1306" width="10.88671875" style="8" bestFit="1" customWidth="1"/>
    <col min="1307" max="1541" width="9.109375" style="8"/>
    <col min="1542" max="1542" width="7.5546875" style="8" bestFit="1" customWidth="1"/>
    <col min="1543" max="1543" width="25.5546875" style="8" bestFit="1" customWidth="1"/>
    <col min="1544" max="1544" width="12.88671875" style="8" bestFit="1" customWidth="1"/>
    <col min="1545" max="1545" width="26.88671875" style="8" customWidth="1"/>
    <col min="1546" max="1546" width="18.5546875" style="8" bestFit="1" customWidth="1"/>
    <col min="1547" max="1547" width="26.109375" style="8" customWidth="1"/>
    <col min="1548" max="1548" width="71.44140625" style="8" bestFit="1" customWidth="1"/>
    <col min="1549" max="1549" width="8.5546875" style="8" bestFit="1" customWidth="1"/>
    <col min="1550" max="1550" width="12" style="8" customWidth="1"/>
    <col min="1551" max="1551" width="11.44140625" style="8" customWidth="1"/>
    <col min="1552" max="1552" width="6.5546875" style="8" bestFit="1" customWidth="1"/>
    <col min="1553" max="1553" width="10.5546875" style="8" bestFit="1" customWidth="1"/>
    <col min="1554" max="1554" width="102" style="8" bestFit="1" customWidth="1"/>
    <col min="1555" max="1555" width="11" style="8" bestFit="1" customWidth="1"/>
    <col min="1556" max="1556" width="9.5546875" style="8" bestFit="1" customWidth="1"/>
    <col min="1557" max="1557" width="6.5546875" style="8" bestFit="1" customWidth="1"/>
    <col min="1558" max="1558" width="10.5546875" style="8" bestFit="1" customWidth="1"/>
    <col min="1559" max="1559" width="14.109375" style="8" customWidth="1"/>
    <col min="1560" max="1560" width="7.5546875" style="8" bestFit="1" customWidth="1"/>
    <col min="1561" max="1561" width="11.5546875" style="8" bestFit="1" customWidth="1"/>
    <col min="1562" max="1562" width="10.88671875" style="8" bestFit="1" customWidth="1"/>
    <col min="1563" max="1797" width="9.109375" style="8"/>
    <col min="1798" max="1798" width="7.5546875" style="8" bestFit="1" customWidth="1"/>
    <col min="1799" max="1799" width="25.5546875" style="8" bestFit="1" customWidth="1"/>
    <col min="1800" max="1800" width="12.88671875" style="8" bestFit="1" customWidth="1"/>
    <col min="1801" max="1801" width="26.88671875" style="8" customWidth="1"/>
    <col min="1802" max="1802" width="18.5546875" style="8" bestFit="1" customWidth="1"/>
    <col min="1803" max="1803" width="26.109375" style="8" customWidth="1"/>
    <col min="1804" max="1804" width="71.44140625" style="8" bestFit="1" customWidth="1"/>
    <col min="1805" max="1805" width="8.5546875" style="8" bestFit="1" customWidth="1"/>
    <col min="1806" max="1806" width="12" style="8" customWidth="1"/>
    <col min="1807" max="1807" width="11.44140625" style="8" customWidth="1"/>
    <col min="1808" max="1808" width="6.5546875" style="8" bestFit="1" customWidth="1"/>
    <col min="1809" max="1809" width="10.5546875" style="8" bestFit="1" customWidth="1"/>
    <col min="1810" max="1810" width="102" style="8" bestFit="1" customWidth="1"/>
    <col min="1811" max="1811" width="11" style="8" bestFit="1" customWidth="1"/>
    <col min="1812" max="1812" width="9.5546875" style="8" bestFit="1" customWidth="1"/>
    <col min="1813" max="1813" width="6.5546875" style="8" bestFit="1" customWidth="1"/>
    <col min="1814" max="1814" width="10.5546875" style="8" bestFit="1" customWidth="1"/>
    <col min="1815" max="1815" width="14.109375" style="8" customWidth="1"/>
    <col min="1816" max="1816" width="7.5546875" style="8" bestFit="1" customWidth="1"/>
    <col min="1817" max="1817" width="11.5546875" style="8" bestFit="1" customWidth="1"/>
    <col min="1818" max="1818" width="10.88671875" style="8" bestFit="1" customWidth="1"/>
    <col min="1819" max="2053" width="9.109375" style="8"/>
    <col min="2054" max="2054" width="7.5546875" style="8" bestFit="1" customWidth="1"/>
    <col min="2055" max="2055" width="25.5546875" style="8" bestFit="1" customWidth="1"/>
    <col min="2056" max="2056" width="12.88671875" style="8" bestFit="1" customWidth="1"/>
    <col min="2057" max="2057" width="26.88671875" style="8" customWidth="1"/>
    <col min="2058" max="2058" width="18.5546875" style="8" bestFit="1" customWidth="1"/>
    <col min="2059" max="2059" width="26.109375" style="8" customWidth="1"/>
    <col min="2060" max="2060" width="71.44140625" style="8" bestFit="1" customWidth="1"/>
    <col min="2061" max="2061" width="8.5546875" style="8" bestFit="1" customWidth="1"/>
    <col min="2062" max="2062" width="12" style="8" customWidth="1"/>
    <col min="2063" max="2063" width="11.44140625" style="8" customWidth="1"/>
    <col min="2064" max="2064" width="6.5546875" style="8" bestFit="1" customWidth="1"/>
    <col min="2065" max="2065" width="10.5546875" style="8" bestFit="1" customWidth="1"/>
    <col min="2066" max="2066" width="102" style="8" bestFit="1" customWidth="1"/>
    <col min="2067" max="2067" width="11" style="8" bestFit="1" customWidth="1"/>
    <col min="2068" max="2068" width="9.5546875" style="8" bestFit="1" customWidth="1"/>
    <col min="2069" max="2069" width="6.5546875" style="8" bestFit="1" customWidth="1"/>
    <col min="2070" max="2070" width="10.5546875" style="8" bestFit="1" customWidth="1"/>
    <col min="2071" max="2071" width="14.109375" style="8" customWidth="1"/>
    <col min="2072" max="2072" width="7.5546875" style="8" bestFit="1" customWidth="1"/>
    <col min="2073" max="2073" width="11.5546875" style="8" bestFit="1" customWidth="1"/>
    <col min="2074" max="2074" width="10.88671875" style="8" bestFit="1" customWidth="1"/>
    <col min="2075" max="2309" width="9.109375" style="8"/>
    <col min="2310" max="2310" width="7.5546875" style="8" bestFit="1" customWidth="1"/>
    <col min="2311" max="2311" width="25.5546875" style="8" bestFit="1" customWidth="1"/>
    <col min="2312" max="2312" width="12.88671875" style="8" bestFit="1" customWidth="1"/>
    <col min="2313" max="2313" width="26.88671875" style="8" customWidth="1"/>
    <col min="2314" max="2314" width="18.5546875" style="8" bestFit="1" customWidth="1"/>
    <col min="2315" max="2315" width="26.109375" style="8" customWidth="1"/>
    <col min="2316" max="2316" width="71.44140625" style="8" bestFit="1" customWidth="1"/>
    <col min="2317" max="2317" width="8.5546875" style="8" bestFit="1" customWidth="1"/>
    <col min="2318" max="2318" width="12" style="8" customWidth="1"/>
    <col min="2319" max="2319" width="11.44140625" style="8" customWidth="1"/>
    <col min="2320" max="2320" width="6.5546875" style="8" bestFit="1" customWidth="1"/>
    <col min="2321" max="2321" width="10.5546875" style="8" bestFit="1" customWidth="1"/>
    <col min="2322" max="2322" width="102" style="8" bestFit="1" customWidth="1"/>
    <col min="2323" max="2323" width="11" style="8" bestFit="1" customWidth="1"/>
    <col min="2324" max="2324" width="9.5546875" style="8" bestFit="1" customWidth="1"/>
    <col min="2325" max="2325" width="6.5546875" style="8" bestFit="1" customWidth="1"/>
    <col min="2326" max="2326" width="10.5546875" style="8" bestFit="1" customWidth="1"/>
    <col min="2327" max="2327" width="14.109375" style="8" customWidth="1"/>
    <col min="2328" max="2328" width="7.5546875" style="8" bestFit="1" customWidth="1"/>
    <col min="2329" max="2329" width="11.5546875" style="8" bestFit="1" customWidth="1"/>
    <col min="2330" max="2330" width="10.88671875" style="8" bestFit="1" customWidth="1"/>
    <col min="2331" max="2565" width="9.109375" style="8"/>
    <col min="2566" max="2566" width="7.5546875" style="8" bestFit="1" customWidth="1"/>
    <col min="2567" max="2567" width="25.5546875" style="8" bestFit="1" customWidth="1"/>
    <col min="2568" max="2568" width="12.88671875" style="8" bestFit="1" customWidth="1"/>
    <col min="2569" max="2569" width="26.88671875" style="8" customWidth="1"/>
    <col min="2570" max="2570" width="18.5546875" style="8" bestFit="1" customWidth="1"/>
    <col min="2571" max="2571" width="26.109375" style="8" customWidth="1"/>
    <col min="2572" max="2572" width="71.44140625" style="8" bestFit="1" customWidth="1"/>
    <col min="2573" max="2573" width="8.5546875" style="8" bestFit="1" customWidth="1"/>
    <col min="2574" max="2574" width="12" style="8" customWidth="1"/>
    <col min="2575" max="2575" width="11.44140625" style="8" customWidth="1"/>
    <col min="2576" max="2576" width="6.5546875" style="8" bestFit="1" customWidth="1"/>
    <col min="2577" max="2577" width="10.5546875" style="8" bestFit="1" customWidth="1"/>
    <col min="2578" max="2578" width="102" style="8" bestFit="1" customWidth="1"/>
    <col min="2579" max="2579" width="11" style="8" bestFit="1" customWidth="1"/>
    <col min="2580" max="2580" width="9.5546875" style="8" bestFit="1" customWidth="1"/>
    <col min="2581" max="2581" width="6.5546875" style="8" bestFit="1" customWidth="1"/>
    <col min="2582" max="2582" width="10.5546875" style="8" bestFit="1" customWidth="1"/>
    <col min="2583" max="2583" width="14.109375" style="8" customWidth="1"/>
    <col min="2584" max="2584" width="7.5546875" style="8" bestFit="1" customWidth="1"/>
    <col min="2585" max="2585" width="11.5546875" style="8" bestFit="1" customWidth="1"/>
    <col min="2586" max="2586" width="10.88671875" style="8" bestFit="1" customWidth="1"/>
    <col min="2587" max="2821" width="9.109375" style="8"/>
    <col min="2822" max="2822" width="7.5546875" style="8" bestFit="1" customWidth="1"/>
    <col min="2823" max="2823" width="25.5546875" style="8" bestFit="1" customWidth="1"/>
    <col min="2824" max="2824" width="12.88671875" style="8" bestFit="1" customWidth="1"/>
    <col min="2825" max="2825" width="26.88671875" style="8" customWidth="1"/>
    <col min="2826" max="2826" width="18.5546875" style="8" bestFit="1" customWidth="1"/>
    <col min="2827" max="2827" width="26.109375" style="8" customWidth="1"/>
    <col min="2828" max="2828" width="71.44140625" style="8" bestFit="1" customWidth="1"/>
    <col min="2829" max="2829" width="8.5546875" style="8" bestFit="1" customWidth="1"/>
    <col min="2830" max="2830" width="12" style="8" customWidth="1"/>
    <col min="2831" max="2831" width="11.44140625" style="8" customWidth="1"/>
    <col min="2832" max="2832" width="6.5546875" style="8" bestFit="1" customWidth="1"/>
    <col min="2833" max="2833" width="10.5546875" style="8" bestFit="1" customWidth="1"/>
    <col min="2834" max="2834" width="102" style="8" bestFit="1" customWidth="1"/>
    <col min="2835" max="2835" width="11" style="8" bestFit="1" customWidth="1"/>
    <col min="2836" max="2836" width="9.5546875" style="8" bestFit="1" customWidth="1"/>
    <col min="2837" max="2837" width="6.5546875" style="8" bestFit="1" customWidth="1"/>
    <col min="2838" max="2838" width="10.5546875" style="8" bestFit="1" customWidth="1"/>
    <col min="2839" max="2839" width="14.109375" style="8" customWidth="1"/>
    <col min="2840" max="2840" width="7.5546875" style="8" bestFit="1" customWidth="1"/>
    <col min="2841" max="2841" width="11.5546875" style="8" bestFit="1" customWidth="1"/>
    <col min="2842" max="2842" width="10.88671875" style="8" bestFit="1" customWidth="1"/>
    <col min="2843" max="3077" width="9.109375" style="8"/>
    <col min="3078" max="3078" width="7.5546875" style="8" bestFit="1" customWidth="1"/>
    <col min="3079" max="3079" width="25.5546875" style="8" bestFit="1" customWidth="1"/>
    <col min="3080" max="3080" width="12.88671875" style="8" bestFit="1" customWidth="1"/>
    <col min="3081" max="3081" width="26.88671875" style="8" customWidth="1"/>
    <col min="3082" max="3082" width="18.5546875" style="8" bestFit="1" customWidth="1"/>
    <col min="3083" max="3083" width="26.109375" style="8" customWidth="1"/>
    <col min="3084" max="3084" width="71.44140625" style="8" bestFit="1" customWidth="1"/>
    <col min="3085" max="3085" width="8.5546875" style="8" bestFit="1" customWidth="1"/>
    <col min="3086" max="3086" width="12" style="8" customWidth="1"/>
    <col min="3087" max="3087" width="11.44140625" style="8" customWidth="1"/>
    <col min="3088" max="3088" width="6.5546875" style="8" bestFit="1" customWidth="1"/>
    <col min="3089" max="3089" width="10.5546875" style="8" bestFit="1" customWidth="1"/>
    <col min="3090" max="3090" width="102" style="8" bestFit="1" customWidth="1"/>
    <col min="3091" max="3091" width="11" style="8" bestFit="1" customWidth="1"/>
    <col min="3092" max="3092" width="9.5546875" style="8" bestFit="1" customWidth="1"/>
    <col min="3093" max="3093" width="6.5546875" style="8" bestFit="1" customWidth="1"/>
    <col min="3094" max="3094" width="10.5546875" style="8" bestFit="1" customWidth="1"/>
    <col min="3095" max="3095" width="14.109375" style="8" customWidth="1"/>
    <col min="3096" max="3096" width="7.5546875" style="8" bestFit="1" customWidth="1"/>
    <col min="3097" max="3097" width="11.5546875" style="8" bestFit="1" customWidth="1"/>
    <col min="3098" max="3098" width="10.88671875" style="8" bestFit="1" customWidth="1"/>
    <col min="3099" max="3333" width="9.109375" style="8"/>
    <col min="3334" max="3334" width="7.5546875" style="8" bestFit="1" customWidth="1"/>
    <col min="3335" max="3335" width="25.5546875" style="8" bestFit="1" customWidth="1"/>
    <col min="3336" max="3336" width="12.88671875" style="8" bestFit="1" customWidth="1"/>
    <col min="3337" max="3337" width="26.88671875" style="8" customWidth="1"/>
    <col min="3338" max="3338" width="18.5546875" style="8" bestFit="1" customWidth="1"/>
    <col min="3339" max="3339" width="26.109375" style="8" customWidth="1"/>
    <col min="3340" max="3340" width="71.44140625" style="8" bestFit="1" customWidth="1"/>
    <col min="3341" max="3341" width="8.5546875" style="8" bestFit="1" customWidth="1"/>
    <col min="3342" max="3342" width="12" style="8" customWidth="1"/>
    <col min="3343" max="3343" width="11.44140625" style="8" customWidth="1"/>
    <col min="3344" max="3344" width="6.5546875" style="8" bestFit="1" customWidth="1"/>
    <col min="3345" max="3345" width="10.5546875" style="8" bestFit="1" customWidth="1"/>
    <col min="3346" max="3346" width="102" style="8" bestFit="1" customWidth="1"/>
    <col min="3347" max="3347" width="11" style="8" bestFit="1" customWidth="1"/>
    <col min="3348" max="3348" width="9.5546875" style="8" bestFit="1" customWidth="1"/>
    <col min="3349" max="3349" width="6.5546875" style="8" bestFit="1" customWidth="1"/>
    <col min="3350" max="3350" width="10.5546875" style="8" bestFit="1" customWidth="1"/>
    <col min="3351" max="3351" width="14.109375" style="8" customWidth="1"/>
    <col min="3352" max="3352" width="7.5546875" style="8" bestFit="1" customWidth="1"/>
    <col min="3353" max="3353" width="11.5546875" style="8" bestFit="1" customWidth="1"/>
    <col min="3354" max="3354" width="10.88671875" style="8" bestFit="1" customWidth="1"/>
    <col min="3355" max="3589" width="9.109375" style="8"/>
    <col min="3590" max="3590" width="7.5546875" style="8" bestFit="1" customWidth="1"/>
    <col min="3591" max="3591" width="25.5546875" style="8" bestFit="1" customWidth="1"/>
    <col min="3592" max="3592" width="12.88671875" style="8" bestFit="1" customWidth="1"/>
    <col min="3593" max="3593" width="26.88671875" style="8" customWidth="1"/>
    <col min="3594" max="3594" width="18.5546875" style="8" bestFit="1" customWidth="1"/>
    <col min="3595" max="3595" width="26.109375" style="8" customWidth="1"/>
    <col min="3596" max="3596" width="71.44140625" style="8" bestFit="1" customWidth="1"/>
    <col min="3597" max="3597" width="8.5546875" style="8" bestFit="1" customWidth="1"/>
    <col min="3598" max="3598" width="12" style="8" customWidth="1"/>
    <col min="3599" max="3599" width="11.44140625" style="8" customWidth="1"/>
    <col min="3600" max="3600" width="6.5546875" style="8" bestFit="1" customWidth="1"/>
    <col min="3601" max="3601" width="10.5546875" style="8" bestFit="1" customWidth="1"/>
    <col min="3602" max="3602" width="102" style="8" bestFit="1" customWidth="1"/>
    <col min="3603" max="3603" width="11" style="8" bestFit="1" customWidth="1"/>
    <col min="3604" max="3604" width="9.5546875" style="8" bestFit="1" customWidth="1"/>
    <col min="3605" max="3605" width="6.5546875" style="8" bestFit="1" customWidth="1"/>
    <col min="3606" max="3606" width="10.5546875" style="8" bestFit="1" customWidth="1"/>
    <col min="3607" max="3607" width="14.109375" style="8" customWidth="1"/>
    <col min="3608" max="3608" width="7.5546875" style="8" bestFit="1" customWidth="1"/>
    <col min="3609" max="3609" width="11.5546875" style="8" bestFit="1" customWidth="1"/>
    <col min="3610" max="3610" width="10.88671875" style="8" bestFit="1" customWidth="1"/>
    <col min="3611" max="3845" width="9.109375" style="8"/>
    <col min="3846" max="3846" width="7.5546875" style="8" bestFit="1" customWidth="1"/>
    <col min="3847" max="3847" width="25.5546875" style="8" bestFit="1" customWidth="1"/>
    <col min="3848" max="3848" width="12.88671875" style="8" bestFit="1" customWidth="1"/>
    <col min="3849" max="3849" width="26.88671875" style="8" customWidth="1"/>
    <col min="3850" max="3850" width="18.5546875" style="8" bestFit="1" customWidth="1"/>
    <col min="3851" max="3851" width="26.109375" style="8" customWidth="1"/>
    <col min="3852" max="3852" width="71.44140625" style="8" bestFit="1" customWidth="1"/>
    <col min="3853" max="3853" width="8.5546875" style="8" bestFit="1" customWidth="1"/>
    <col min="3854" max="3854" width="12" style="8" customWidth="1"/>
    <col min="3855" max="3855" width="11.44140625" style="8" customWidth="1"/>
    <col min="3856" max="3856" width="6.5546875" style="8" bestFit="1" customWidth="1"/>
    <col min="3857" max="3857" width="10.5546875" style="8" bestFit="1" customWidth="1"/>
    <col min="3858" max="3858" width="102" style="8" bestFit="1" customWidth="1"/>
    <col min="3859" max="3859" width="11" style="8" bestFit="1" customWidth="1"/>
    <col min="3860" max="3860" width="9.5546875" style="8" bestFit="1" customWidth="1"/>
    <col min="3861" max="3861" width="6.5546875" style="8" bestFit="1" customWidth="1"/>
    <col min="3862" max="3862" width="10.5546875" style="8" bestFit="1" customWidth="1"/>
    <col min="3863" max="3863" width="14.109375" style="8" customWidth="1"/>
    <col min="3864" max="3864" width="7.5546875" style="8" bestFit="1" customWidth="1"/>
    <col min="3865" max="3865" width="11.5546875" style="8" bestFit="1" customWidth="1"/>
    <col min="3866" max="3866" width="10.88671875" style="8" bestFit="1" customWidth="1"/>
    <col min="3867" max="4101" width="9.109375" style="8"/>
    <col min="4102" max="4102" width="7.5546875" style="8" bestFit="1" customWidth="1"/>
    <col min="4103" max="4103" width="25.5546875" style="8" bestFit="1" customWidth="1"/>
    <col min="4104" max="4104" width="12.88671875" style="8" bestFit="1" customWidth="1"/>
    <col min="4105" max="4105" width="26.88671875" style="8" customWidth="1"/>
    <col min="4106" max="4106" width="18.5546875" style="8" bestFit="1" customWidth="1"/>
    <col min="4107" max="4107" width="26.109375" style="8" customWidth="1"/>
    <col min="4108" max="4108" width="71.44140625" style="8" bestFit="1" customWidth="1"/>
    <col min="4109" max="4109" width="8.5546875" style="8" bestFit="1" customWidth="1"/>
    <col min="4110" max="4110" width="12" style="8" customWidth="1"/>
    <col min="4111" max="4111" width="11.44140625" style="8" customWidth="1"/>
    <col min="4112" max="4112" width="6.5546875" style="8" bestFit="1" customWidth="1"/>
    <col min="4113" max="4113" width="10.5546875" style="8" bestFit="1" customWidth="1"/>
    <col min="4114" max="4114" width="102" style="8" bestFit="1" customWidth="1"/>
    <col min="4115" max="4115" width="11" style="8" bestFit="1" customWidth="1"/>
    <col min="4116" max="4116" width="9.5546875" style="8" bestFit="1" customWidth="1"/>
    <col min="4117" max="4117" width="6.5546875" style="8" bestFit="1" customWidth="1"/>
    <col min="4118" max="4118" width="10.5546875" style="8" bestFit="1" customWidth="1"/>
    <col min="4119" max="4119" width="14.109375" style="8" customWidth="1"/>
    <col min="4120" max="4120" width="7.5546875" style="8" bestFit="1" customWidth="1"/>
    <col min="4121" max="4121" width="11.5546875" style="8" bestFit="1" customWidth="1"/>
    <col min="4122" max="4122" width="10.88671875" style="8" bestFit="1" customWidth="1"/>
    <col min="4123" max="4357" width="9.109375" style="8"/>
    <col min="4358" max="4358" width="7.5546875" style="8" bestFit="1" customWidth="1"/>
    <col min="4359" max="4359" width="25.5546875" style="8" bestFit="1" customWidth="1"/>
    <col min="4360" max="4360" width="12.88671875" style="8" bestFit="1" customWidth="1"/>
    <col min="4361" max="4361" width="26.88671875" style="8" customWidth="1"/>
    <col min="4362" max="4362" width="18.5546875" style="8" bestFit="1" customWidth="1"/>
    <col min="4363" max="4363" width="26.109375" style="8" customWidth="1"/>
    <col min="4364" max="4364" width="71.44140625" style="8" bestFit="1" customWidth="1"/>
    <col min="4365" max="4365" width="8.5546875" style="8" bestFit="1" customWidth="1"/>
    <col min="4366" max="4366" width="12" style="8" customWidth="1"/>
    <col min="4367" max="4367" width="11.44140625" style="8" customWidth="1"/>
    <col min="4368" max="4368" width="6.5546875" style="8" bestFit="1" customWidth="1"/>
    <col min="4369" max="4369" width="10.5546875" style="8" bestFit="1" customWidth="1"/>
    <col min="4370" max="4370" width="102" style="8" bestFit="1" customWidth="1"/>
    <col min="4371" max="4371" width="11" style="8" bestFit="1" customWidth="1"/>
    <col min="4372" max="4372" width="9.5546875" style="8" bestFit="1" customWidth="1"/>
    <col min="4373" max="4373" width="6.5546875" style="8" bestFit="1" customWidth="1"/>
    <col min="4374" max="4374" width="10.5546875" style="8" bestFit="1" customWidth="1"/>
    <col min="4375" max="4375" width="14.109375" style="8" customWidth="1"/>
    <col min="4376" max="4376" width="7.5546875" style="8" bestFit="1" customWidth="1"/>
    <col min="4377" max="4377" width="11.5546875" style="8" bestFit="1" customWidth="1"/>
    <col min="4378" max="4378" width="10.88671875" style="8" bestFit="1" customWidth="1"/>
    <col min="4379" max="4613" width="9.109375" style="8"/>
    <col min="4614" max="4614" width="7.5546875" style="8" bestFit="1" customWidth="1"/>
    <col min="4615" max="4615" width="25.5546875" style="8" bestFit="1" customWidth="1"/>
    <col min="4616" max="4616" width="12.88671875" style="8" bestFit="1" customWidth="1"/>
    <col min="4617" max="4617" width="26.88671875" style="8" customWidth="1"/>
    <col min="4618" max="4618" width="18.5546875" style="8" bestFit="1" customWidth="1"/>
    <col min="4619" max="4619" width="26.109375" style="8" customWidth="1"/>
    <col min="4620" max="4620" width="71.44140625" style="8" bestFit="1" customWidth="1"/>
    <col min="4621" max="4621" width="8.5546875" style="8" bestFit="1" customWidth="1"/>
    <col min="4622" max="4622" width="12" style="8" customWidth="1"/>
    <col min="4623" max="4623" width="11.44140625" style="8" customWidth="1"/>
    <col min="4624" max="4624" width="6.5546875" style="8" bestFit="1" customWidth="1"/>
    <col min="4625" max="4625" width="10.5546875" style="8" bestFit="1" customWidth="1"/>
    <col min="4626" max="4626" width="102" style="8" bestFit="1" customWidth="1"/>
    <col min="4627" max="4627" width="11" style="8" bestFit="1" customWidth="1"/>
    <col min="4628" max="4628" width="9.5546875" style="8" bestFit="1" customWidth="1"/>
    <col min="4629" max="4629" width="6.5546875" style="8" bestFit="1" customWidth="1"/>
    <col min="4630" max="4630" width="10.5546875" style="8" bestFit="1" customWidth="1"/>
    <col min="4631" max="4631" width="14.109375" style="8" customWidth="1"/>
    <col min="4632" max="4632" width="7.5546875" style="8" bestFit="1" customWidth="1"/>
    <col min="4633" max="4633" width="11.5546875" style="8" bestFit="1" customWidth="1"/>
    <col min="4634" max="4634" width="10.88671875" style="8" bestFit="1" customWidth="1"/>
    <col min="4635" max="4869" width="9.109375" style="8"/>
    <col min="4870" max="4870" width="7.5546875" style="8" bestFit="1" customWidth="1"/>
    <col min="4871" max="4871" width="25.5546875" style="8" bestFit="1" customWidth="1"/>
    <col min="4872" max="4872" width="12.88671875" style="8" bestFit="1" customWidth="1"/>
    <col min="4873" max="4873" width="26.88671875" style="8" customWidth="1"/>
    <col min="4874" max="4874" width="18.5546875" style="8" bestFit="1" customWidth="1"/>
    <col min="4875" max="4875" width="26.109375" style="8" customWidth="1"/>
    <col min="4876" max="4876" width="71.44140625" style="8" bestFit="1" customWidth="1"/>
    <col min="4877" max="4877" width="8.5546875" style="8" bestFit="1" customWidth="1"/>
    <col min="4878" max="4878" width="12" style="8" customWidth="1"/>
    <col min="4879" max="4879" width="11.44140625" style="8" customWidth="1"/>
    <col min="4880" max="4880" width="6.5546875" style="8" bestFit="1" customWidth="1"/>
    <col min="4881" max="4881" width="10.5546875" style="8" bestFit="1" customWidth="1"/>
    <col min="4882" max="4882" width="102" style="8" bestFit="1" customWidth="1"/>
    <col min="4883" max="4883" width="11" style="8" bestFit="1" customWidth="1"/>
    <col min="4884" max="4884" width="9.5546875" style="8" bestFit="1" customWidth="1"/>
    <col min="4885" max="4885" width="6.5546875" style="8" bestFit="1" customWidth="1"/>
    <col min="4886" max="4886" width="10.5546875" style="8" bestFit="1" customWidth="1"/>
    <col min="4887" max="4887" width="14.109375" style="8" customWidth="1"/>
    <col min="4888" max="4888" width="7.5546875" style="8" bestFit="1" customWidth="1"/>
    <col min="4889" max="4889" width="11.5546875" style="8" bestFit="1" customWidth="1"/>
    <col min="4890" max="4890" width="10.88671875" style="8" bestFit="1" customWidth="1"/>
    <col min="4891" max="5125" width="9.109375" style="8"/>
    <col min="5126" max="5126" width="7.5546875" style="8" bestFit="1" customWidth="1"/>
    <col min="5127" max="5127" width="25.5546875" style="8" bestFit="1" customWidth="1"/>
    <col min="5128" max="5128" width="12.88671875" style="8" bestFit="1" customWidth="1"/>
    <col min="5129" max="5129" width="26.88671875" style="8" customWidth="1"/>
    <col min="5130" max="5130" width="18.5546875" style="8" bestFit="1" customWidth="1"/>
    <col min="5131" max="5131" width="26.109375" style="8" customWidth="1"/>
    <col min="5132" max="5132" width="71.44140625" style="8" bestFit="1" customWidth="1"/>
    <col min="5133" max="5133" width="8.5546875" style="8" bestFit="1" customWidth="1"/>
    <col min="5134" max="5134" width="12" style="8" customWidth="1"/>
    <col min="5135" max="5135" width="11.44140625" style="8" customWidth="1"/>
    <col min="5136" max="5136" width="6.5546875" style="8" bestFit="1" customWidth="1"/>
    <col min="5137" max="5137" width="10.5546875" style="8" bestFit="1" customWidth="1"/>
    <col min="5138" max="5138" width="102" style="8" bestFit="1" customWidth="1"/>
    <col min="5139" max="5139" width="11" style="8" bestFit="1" customWidth="1"/>
    <col min="5140" max="5140" width="9.5546875" style="8" bestFit="1" customWidth="1"/>
    <col min="5141" max="5141" width="6.5546875" style="8" bestFit="1" customWidth="1"/>
    <col min="5142" max="5142" width="10.5546875" style="8" bestFit="1" customWidth="1"/>
    <col min="5143" max="5143" width="14.109375" style="8" customWidth="1"/>
    <col min="5144" max="5144" width="7.5546875" style="8" bestFit="1" customWidth="1"/>
    <col min="5145" max="5145" width="11.5546875" style="8" bestFit="1" customWidth="1"/>
    <col min="5146" max="5146" width="10.88671875" style="8" bestFit="1" customWidth="1"/>
    <col min="5147" max="5381" width="9.109375" style="8"/>
    <col min="5382" max="5382" width="7.5546875" style="8" bestFit="1" customWidth="1"/>
    <col min="5383" max="5383" width="25.5546875" style="8" bestFit="1" customWidth="1"/>
    <col min="5384" max="5384" width="12.88671875" style="8" bestFit="1" customWidth="1"/>
    <col min="5385" max="5385" width="26.88671875" style="8" customWidth="1"/>
    <col min="5386" max="5386" width="18.5546875" style="8" bestFit="1" customWidth="1"/>
    <col min="5387" max="5387" width="26.109375" style="8" customWidth="1"/>
    <col min="5388" max="5388" width="71.44140625" style="8" bestFit="1" customWidth="1"/>
    <col min="5389" max="5389" width="8.5546875" style="8" bestFit="1" customWidth="1"/>
    <col min="5390" max="5390" width="12" style="8" customWidth="1"/>
    <col min="5391" max="5391" width="11.44140625" style="8" customWidth="1"/>
    <col min="5392" max="5392" width="6.5546875" style="8" bestFit="1" customWidth="1"/>
    <col min="5393" max="5393" width="10.5546875" style="8" bestFit="1" customWidth="1"/>
    <col min="5394" max="5394" width="102" style="8" bestFit="1" customWidth="1"/>
    <col min="5395" max="5395" width="11" style="8" bestFit="1" customWidth="1"/>
    <col min="5396" max="5396" width="9.5546875" style="8" bestFit="1" customWidth="1"/>
    <col min="5397" max="5397" width="6.5546875" style="8" bestFit="1" customWidth="1"/>
    <col min="5398" max="5398" width="10.5546875" style="8" bestFit="1" customWidth="1"/>
    <col min="5399" max="5399" width="14.109375" style="8" customWidth="1"/>
    <col min="5400" max="5400" width="7.5546875" style="8" bestFit="1" customWidth="1"/>
    <col min="5401" max="5401" width="11.5546875" style="8" bestFit="1" customWidth="1"/>
    <col min="5402" max="5402" width="10.88671875" style="8" bestFit="1" customWidth="1"/>
    <col min="5403" max="5637" width="9.109375" style="8"/>
    <col min="5638" max="5638" width="7.5546875" style="8" bestFit="1" customWidth="1"/>
    <col min="5639" max="5639" width="25.5546875" style="8" bestFit="1" customWidth="1"/>
    <col min="5640" max="5640" width="12.88671875" style="8" bestFit="1" customWidth="1"/>
    <col min="5641" max="5641" width="26.88671875" style="8" customWidth="1"/>
    <col min="5642" max="5642" width="18.5546875" style="8" bestFit="1" customWidth="1"/>
    <col min="5643" max="5643" width="26.109375" style="8" customWidth="1"/>
    <col min="5644" max="5644" width="71.44140625" style="8" bestFit="1" customWidth="1"/>
    <col min="5645" max="5645" width="8.5546875" style="8" bestFit="1" customWidth="1"/>
    <col min="5646" max="5646" width="12" style="8" customWidth="1"/>
    <col min="5647" max="5647" width="11.44140625" style="8" customWidth="1"/>
    <col min="5648" max="5648" width="6.5546875" style="8" bestFit="1" customWidth="1"/>
    <col min="5649" max="5649" width="10.5546875" style="8" bestFit="1" customWidth="1"/>
    <col min="5650" max="5650" width="102" style="8" bestFit="1" customWidth="1"/>
    <col min="5651" max="5651" width="11" style="8" bestFit="1" customWidth="1"/>
    <col min="5652" max="5652" width="9.5546875" style="8" bestFit="1" customWidth="1"/>
    <col min="5653" max="5653" width="6.5546875" style="8" bestFit="1" customWidth="1"/>
    <col min="5654" max="5654" width="10.5546875" style="8" bestFit="1" customWidth="1"/>
    <col min="5655" max="5655" width="14.109375" style="8" customWidth="1"/>
    <col min="5656" max="5656" width="7.5546875" style="8" bestFit="1" customWidth="1"/>
    <col min="5657" max="5657" width="11.5546875" style="8" bestFit="1" customWidth="1"/>
    <col min="5658" max="5658" width="10.88671875" style="8" bestFit="1" customWidth="1"/>
    <col min="5659" max="5893" width="9.109375" style="8"/>
    <col min="5894" max="5894" width="7.5546875" style="8" bestFit="1" customWidth="1"/>
    <col min="5895" max="5895" width="25.5546875" style="8" bestFit="1" customWidth="1"/>
    <col min="5896" max="5896" width="12.88671875" style="8" bestFit="1" customWidth="1"/>
    <col min="5897" max="5897" width="26.88671875" style="8" customWidth="1"/>
    <col min="5898" max="5898" width="18.5546875" style="8" bestFit="1" customWidth="1"/>
    <col min="5899" max="5899" width="26.109375" style="8" customWidth="1"/>
    <col min="5900" max="5900" width="71.44140625" style="8" bestFit="1" customWidth="1"/>
    <col min="5901" max="5901" width="8.5546875" style="8" bestFit="1" customWidth="1"/>
    <col min="5902" max="5902" width="12" style="8" customWidth="1"/>
    <col min="5903" max="5903" width="11.44140625" style="8" customWidth="1"/>
    <col min="5904" max="5904" width="6.5546875" style="8" bestFit="1" customWidth="1"/>
    <col min="5905" max="5905" width="10.5546875" style="8" bestFit="1" customWidth="1"/>
    <col min="5906" max="5906" width="102" style="8" bestFit="1" customWidth="1"/>
    <col min="5907" max="5907" width="11" style="8" bestFit="1" customWidth="1"/>
    <col min="5908" max="5908" width="9.5546875" style="8" bestFit="1" customWidth="1"/>
    <col min="5909" max="5909" width="6.5546875" style="8" bestFit="1" customWidth="1"/>
    <col min="5910" max="5910" width="10.5546875" style="8" bestFit="1" customWidth="1"/>
    <col min="5911" max="5911" width="14.109375" style="8" customWidth="1"/>
    <col min="5912" max="5912" width="7.5546875" style="8" bestFit="1" customWidth="1"/>
    <col min="5913" max="5913" width="11.5546875" style="8" bestFit="1" customWidth="1"/>
    <col min="5914" max="5914" width="10.88671875" style="8" bestFit="1" customWidth="1"/>
    <col min="5915" max="6149" width="9.109375" style="8"/>
    <col min="6150" max="6150" width="7.5546875" style="8" bestFit="1" customWidth="1"/>
    <col min="6151" max="6151" width="25.5546875" style="8" bestFit="1" customWidth="1"/>
    <col min="6152" max="6152" width="12.88671875" style="8" bestFit="1" customWidth="1"/>
    <col min="6153" max="6153" width="26.88671875" style="8" customWidth="1"/>
    <col min="6154" max="6154" width="18.5546875" style="8" bestFit="1" customWidth="1"/>
    <col min="6155" max="6155" width="26.109375" style="8" customWidth="1"/>
    <col min="6156" max="6156" width="71.44140625" style="8" bestFit="1" customWidth="1"/>
    <col min="6157" max="6157" width="8.5546875" style="8" bestFit="1" customWidth="1"/>
    <col min="6158" max="6158" width="12" style="8" customWidth="1"/>
    <col min="6159" max="6159" width="11.44140625" style="8" customWidth="1"/>
    <col min="6160" max="6160" width="6.5546875" style="8" bestFit="1" customWidth="1"/>
    <col min="6161" max="6161" width="10.5546875" style="8" bestFit="1" customWidth="1"/>
    <col min="6162" max="6162" width="102" style="8" bestFit="1" customWidth="1"/>
    <col min="6163" max="6163" width="11" style="8" bestFit="1" customWidth="1"/>
    <col min="6164" max="6164" width="9.5546875" style="8" bestFit="1" customWidth="1"/>
    <col min="6165" max="6165" width="6.5546875" style="8" bestFit="1" customWidth="1"/>
    <col min="6166" max="6166" width="10.5546875" style="8" bestFit="1" customWidth="1"/>
    <col min="6167" max="6167" width="14.109375" style="8" customWidth="1"/>
    <col min="6168" max="6168" width="7.5546875" style="8" bestFit="1" customWidth="1"/>
    <col min="6169" max="6169" width="11.5546875" style="8" bestFit="1" customWidth="1"/>
    <col min="6170" max="6170" width="10.88671875" style="8" bestFit="1" customWidth="1"/>
    <col min="6171" max="6405" width="9.109375" style="8"/>
    <col min="6406" max="6406" width="7.5546875" style="8" bestFit="1" customWidth="1"/>
    <col min="6407" max="6407" width="25.5546875" style="8" bestFit="1" customWidth="1"/>
    <col min="6408" max="6408" width="12.88671875" style="8" bestFit="1" customWidth="1"/>
    <col min="6409" max="6409" width="26.88671875" style="8" customWidth="1"/>
    <col min="6410" max="6410" width="18.5546875" style="8" bestFit="1" customWidth="1"/>
    <col min="6411" max="6411" width="26.109375" style="8" customWidth="1"/>
    <col min="6412" max="6412" width="71.44140625" style="8" bestFit="1" customWidth="1"/>
    <col min="6413" max="6413" width="8.5546875" style="8" bestFit="1" customWidth="1"/>
    <col min="6414" max="6414" width="12" style="8" customWidth="1"/>
    <col min="6415" max="6415" width="11.44140625" style="8" customWidth="1"/>
    <col min="6416" max="6416" width="6.5546875" style="8" bestFit="1" customWidth="1"/>
    <col min="6417" max="6417" width="10.5546875" style="8" bestFit="1" customWidth="1"/>
    <col min="6418" max="6418" width="102" style="8" bestFit="1" customWidth="1"/>
    <col min="6419" max="6419" width="11" style="8" bestFit="1" customWidth="1"/>
    <col min="6420" max="6420" width="9.5546875" style="8" bestFit="1" customWidth="1"/>
    <col min="6421" max="6421" width="6.5546875" style="8" bestFit="1" customWidth="1"/>
    <col min="6422" max="6422" width="10.5546875" style="8" bestFit="1" customWidth="1"/>
    <col min="6423" max="6423" width="14.109375" style="8" customWidth="1"/>
    <col min="6424" max="6424" width="7.5546875" style="8" bestFit="1" customWidth="1"/>
    <col min="6425" max="6425" width="11.5546875" style="8" bestFit="1" customWidth="1"/>
    <col min="6426" max="6426" width="10.88671875" style="8" bestFit="1" customWidth="1"/>
    <col min="6427" max="6661" width="9.109375" style="8"/>
    <col min="6662" max="6662" width="7.5546875" style="8" bestFit="1" customWidth="1"/>
    <col min="6663" max="6663" width="25.5546875" style="8" bestFit="1" customWidth="1"/>
    <col min="6664" max="6664" width="12.88671875" style="8" bestFit="1" customWidth="1"/>
    <col min="6665" max="6665" width="26.88671875" style="8" customWidth="1"/>
    <col min="6666" max="6666" width="18.5546875" style="8" bestFit="1" customWidth="1"/>
    <col min="6667" max="6667" width="26.109375" style="8" customWidth="1"/>
    <col min="6668" max="6668" width="71.44140625" style="8" bestFit="1" customWidth="1"/>
    <col min="6669" max="6669" width="8.5546875" style="8" bestFit="1" customWidth="1"/>
    <col min="6670" max="6670" width="12" style="8" customWidth="1"/>
    <col min="6671" max="6671" width="11.44140625" style="8" customWidth="1"/>
    <col min="6672" max="6672" width="6.5546875" style="8" bestFit="1" customWidth="1"/>
    <col min="6673" max="6673" width="10.5546875" style="8" bestFit="1" customWidth="1"/>
    <col min="6674" max="6674" width="102" style="8" bestFit="1" customWidth="1"/>
    <col min="6675" max="6675" width="11" style="8" bestFit="1" customWidth="1"/>
    <col min="6676" max="6676" width="9.5546875" style="8" bestFit="1" customWidth="1"/>
    <col min="6677" max="6677" width="6.5546875" style="8" bestFit="1" customWidth="1"/>
    <col min="6678" max="6678" width="10.5546875" style="8" bestFit="1" customWidth="1"/>
    <col min="6679" max="6679" width="14.109375" style="8" customWidth="1"/>
    <col min="6680" max="6680" width="7.5546875" style="8" bestFit="1" customWidth="1"/>
    <col min="6681" max="6681" width="11.5546875" style="8" bestFit="1" customWidth="1"/>
    <col min="6682" max="6682" width="10.88671875" style="8" bestFit="1" customWidth="1"/>
    <col min="6683" max="6917" width="9.109375" style="8"/>
    <col min="6918" max="6918" width="7.5546875" style="8" bestFit="1" customWidth="1"/>
    <col min="6919" max="6919" width="25.5546875" style="8" bestFit="1" customWidth="1"/>
    <col min="6920" max="6920" width="12.88671875" style="8" bestFit="1" customWidth="1"/>
    <col min="6921" max="6921" width="26.88671875" style="8" customWidth="1"/>
    <col min="6922" max="6922" width="18.5546875" style="8" bestFit="1" customWidth="1"/>
    <col min="6923" max="6923" width="26.109375" style="8" customWidth="1"/>
    <col min="6924" max="6924" width="71.44140625" style="8" bestFit="1" customWidth="1"/>
    <col min="6925" max="6925" width="8.5546875" style="8" bestFit="1" customWidth="1"/>
    <col min="6926" max="6926" width="12" style="8" customWidth="1"/>
    <col min="6927" max="6927" width="11.44140625" style="8" customWidth="1"/>
    <col min="6928" max="6928" width="6.5546875" style="8" bestFit="1" customWidth="1"/>
    <col min="6929" max="6929" width="10.5546875" style="8" bestFit="1" customWidth="1"/>
    <col min="6930" max="6930" width="102" style="8" bestFit="1" customWidth="1"/>
    <col min="6931" max="6931" width="11" style="8" bestFit="1" customWidth="1"/>
    <col min="6932" max="6932" width="9.5546875" style="8" bestFit="1" customWidth="1"/>
    <col min="6933" max="6933" width="6.5546875" style="8" bestFit="1" customWidth="1"/>
    <col min="6934" max="6934" width="10.5546875" style="8" bestFit="1" customWidth="1"/>
    <col min="6935" max="6935" width="14.109375" style="8" customWidth="1"/>
    <col min="6936" max="6936" width="7.5546875" style="8" bestFit="1" customWidth="1"/>
    <col min="6937" max="6937" width="11.5546875" style="8" bestFit="1" customWidth="1"/>
    <col min="6938" max="6938" width="10.88671875" style="8" bestFit="1" customWidth="1"/>
    <col min="6939" max="7173" width="9.109375" style="8"/>
    <col min="7174" max="7174" width="7.5546875" style="8" bestFit="1" customWidth="1"/>
    <col min="7175" max="7175" width="25.5546875" style="8" bestFit="1" customWidth="1"/>
    <col min="7176" max="7176" width="12.88671875" style="8" bestFit="1" customWidth="1"/>
    <col min="7177" max="7177" width="26.88671875" style="8" customWidth="1"/>
    <col min="7178" max="7178" width="18.5546875" style="8" bestFit="1" customWidth="1"/>
    <col min="7179" max="7179" width="26.109375" style="8" customWidth="1"/>
    <col min="7180" max="7180" width="71.44140625" style="8" bestFit="1" customWidth="1"/>
    <col min="7181" max="7181" width="8.5546875" style="8" bestFit="1" customWidth="1"/>
    <col min="7182" max="7182" width="12" style="8" customWidth="1"/>
    <col min="7183" max="7183" width="11.44140625" style="8" customWidth="1"/>
    <col min="7184" max="7184" width="6.5546875" style="8" bestFit="1" customWidth="1"/>
    <col min="7185" max="7185" width="10.5546875" style="8" bestFit="1" customWidth="1"/>
    <col min="7186" max="7186" width="102" style="8" bestFit="1" customWidth="1"/>
    <col min="7187" max="7187" width="11" style="8" bestFit="1" customWidth="1"/>
    <col min="7188" max="7188" width="9.5546875" style="8" bestFit="1" customWidth="1"/>
    <col min="7189" max="7189" width="6.5546875" style="8" bestFit="1" customWidth="1"/>
    <col min="7190" max="7190" width="10.5546875" style="8" bestFit="1" customWidth="1"/>
    <col min="7191" max="7191" width="14.109375" style="8" customWidth="1"/>
    <col min="7192" max="7192" width="7.5546875" style="8" bestFit="1" customWidth="1"/>
    <col min="7193" max="7193" width="11.5546875" style="8" bestFit="1" customWidth="1"/>
    <col min="7194" max="7194" width="10.88671875" style="8" bestFit="1" customWidth="1"/>
    <col min="7195" max="7429" width="9.109375" style="8"/>
    <col min="7430" max="7430" width="7.5546875" style="8" bestFit="1" customWidth="1"/>
    <col min="7431" max="7431" width="25.5546875" style="8" bestFit="1" customWidth="1"/>
    <col min="7432" max="7432" width="12.88671875" style="8" bestFit="1" customWidth="1"/>
    <col min="7433" max="7433" width="26.88671875" style="8" customWidth="1"/>
    <col min="7434" max="7434" width="18.5546875" style="8" bestFit="1" customWidth="1"/>
    <col min="7435" max="7435" width="26.109375" style="8" customWidth="1"/>
    <col min="7436" max="7436" width="71.44140625" style="8" bestFit="1" customWidth="1"/>
    <col min="7437" max="7437" width="8.5546875" style="8" bestFit="1" customWidth="1"/>
    <col min="7438" max="7438" width="12" style="8" customWidth="1"/>
    <col min="7439" max="7439" width="11.44140625" style="8" customWidth="1"/>
    <col min="7440" max="7440" width="6.5546875" style="8" bestFit="1" customWidth="1"/>
    <col min="7441" max="7441" width="10.5546875" style="8" bestFit="1" customWidth="1"/>
    <col min="7442" max="7442" width="102" style="8" bestFit="1" customWidth="1"/>
    <col min="7443" max="7443" width="11" style="8" bestFit="1" customWidth="1"/>
    <col min="7444" max="7444" width="9.5546875" style="8" bestFit="1" customWidth="1"/>
    <col min="7445" max="7445" width="6.5546875" style="8" bestFit="1" customWidth="1"/>
    <col min="7446" max="7446" width="10.5546875" style="8" bestFit="1" customWidth="1"/>
    <col min="7447" max="7447" width="14.109375" style="8" customWidth="1"/>
    <col min="7448" max="7448" width="7.5546875" style="8" bestFit="1" customWidth="1"/>
    <col min="7449" max="7449" width="11.5546875" style="8" bestFit="1" customWidth="1"/>
    <col min="7450" max="7450" width="10.88671875" style="8" bestFit="1" customWidth="1"/>
    <col min="7451" max="7685" width="9.109375" style="8"/>
    <col min="7686" max="7686" width="7.5546875" style="8" bestFit="1" customWidth="1"/>
    <col min="7687" max="7687" width="25.5546875" style="8" bestFit="1" customWidth="1"/>
    <col min="7688" max="7688" width="12.88671875" style="8" bestFit="1" customWidth="1"/>
    <col min="7689" max="7689" width="26.88671875" style="8" customWidth="1"/>
    <col min="7690" max="7690" width="18.5546875" style="8" bestFit="1" customWidth="1"/>
    <col min="7691" max="7691" width="26.109375" style="8" customWidth="1"/>
    <col min="7692" max="7692" width="71.44140625" style="8" bestFit="1" customWidth="1"/>
    <col min="7693" max="7693" width="8.5546875" style="8" bestFit="1" customWidth="1"/>
    <col min="7694" max="7694" width="12" style="8" customWidth="1"/>
    <col min="7695" max="7695" width="11.44140625" style="8" customWidth="1"/>
    <col min="7696" max="7696" width="6.5546875" style="8" bestFit="1" customWidth="1"/>
    <col min="7697" max="7697" width="10.5546875" style="8" bestFit="1" customWidth="1"/>
    <col min="7698" max="7698" width="102" style="8" bestFit="1" customWidth="1"/>
    <col min="7699" max="7699" width="11" style="8" bestFit="1" customWidth="1"/>
    <col min="7700" max="7700" width="9.5546875" style="8" bestFit="1" customWidth="1"/>
    <col min="7701" max="7701" width="6.5546875" style="8" bestFit="1" customWidth="1"/>
    <col min="7702" max="7702" width="10.5546875" style="8" bestFit="1" customWidth="1"/>
    <col min="7703" max="7703" width="14.109375" style="8" customWidth="1"/>
    <col min="7704" max="7704" width="7.5546875" style="8" bestFit="1" customWidth="1"/>
    <col min="7705" max="7705" width="11.5546875" style="8" bestFit="1" customWidth="1"/>
    <col min="7706" max="7706" width="10.88671875" style="8" bestFit="1" customWidth="1"/>
    <col min="7707" max="7941" width="9.109375" style="8"/>
    <col min="7942" max="7942" width="7.5546875" style="8" bestFit="1" customWidth="1"/>
    <col min="7943" max="7943" width="25.5546875" style="8" bestFit="1" customWidth="1"/>
    <col min="7944" max="7944" width="12.88671875" style="8" bestFit="1" customWidth="1"/>
    <col min="7945" max="7945" width="26.88671875" style="8" customWidth="1"/>
    <col min="7946" max="7946" width="18.5546875" style="8" bestFit="1" customWidth="1"/>
    <col min="7947" max="7947" width="26.109375" style="8" customWidth="1"/>
    <col min="7948" max="7948" width="71.44140625" style="8" bestFit="1" customWidth="1"/>
    <col min="7949" max="7949" width="8.5546875" style="8" bestFit="1" customWidth="1"/>
    <col min="7950" max="7950" width="12" style="8" customWidth="1"/>
    <col min="7951" max="7951" width="11.44140625" style="8" customWidth="1"/>
    <col min="7952" max="7952" width="6.5546875" style="8" bestFit="1" customWidth="1"/>
    <col min="7953" max="7953" width="10.5546875" style="8" bestFit="1" customWidth="1"/>
    <col min="7954" max="7954" width="102" style="8" bestFit="1" customWidth="1"/>
    <col min="7955" max="7955" width="11" style="8" bestFit="1" customWidth="1"/>
    <col min="7956" max="7956" width="9.5546875" style="8" bestFit="1" customWidth="1"/>
    <col min="7957" max="7957" width="6.5546875" style="8" bestFit="1" customWidth="1"/>
    <col min="7958" max="7958" width="10.5546875" style="8" bestFit="1" customWidth="1"/>
    <col min="7959" max="7959" width="14.109375" style="8" customWidth="1"/>
    <col min="7960" max="7960" width="7.5546875" style="8" bestFit="1" customWidth="1"/>
    <col min="7961" max="7961" width="11.5546875" style="8" bestFit="1" customWidth="1"/>
    <col min="7962" max="7962" width="10.88671875" style="8" bestFit="1" customWidth="1"/>
    <col min="7963" max="8197" width="9.109375" style="8"/>
    <col min="8198" max="8198" width="7.5546875" style="8" bestFit="1" customWidth="1"/>
    <col min="8199" max="8199" width="25.5546875" style="8" bestFit="1" customWidth="1"/>
    <col min="8200" max="8200" width="12.88671875" style="8" bestFit="1" customWidth="1"/>
    <col min="8201" max="8201" width="26.88671875" style="8" customWidth="1"/>
    <col min="8202" max="8202" width="18.5546875" style="8" bestFit="1" customWidth="1"/>
    <col min="8203" max="8203" width="26.109375" style="8" customWidth="1"/>
    <col min="8204" max="8204" width="71.44140625" style="8" bestFit="1" customWidth="1"/>
    <col min="8205" max="8205" width="8.5546875" style="8" bestFit="1" customWidth="1"/>
    <col min="8206" max="8206" width="12" style="8" customWidth="1"/>
    <col min="8207" max="8207" width="11.44140625" style="8" customWidth="1"/>
    <col min="8208" max="8208" width="6.5546875" style="8" bestFit="1" customWidth="1"/>
    <col min="8209" max="8209" width="10.5546875" style="8" bestFit="1" customWidth="1"/>
    <col min="8210" max="8210" width="102" style="8" bestFit="1" customWidth="1"/>
    <col min="8211" max="8211" width="11" style="8" bestFit="1" customWidth="1"/>
    <col min="8212" max="8212" width="9.5546875" style="8" bestFit="1" customWidth="1"/>
    <col min="8213" max="8213" width="6.5546875" style="8" bestFit="1" customWidth="1"/>
    <col min="8214" max="8214" width="10.5546875" style="8" bestFit="1" customWidth="1"/>
    <col min="8215" max="8215" width="14.109375" style="8" customWidth="1"/>
    <col min="8216" max="8216" width="7.5546875" style="8" bestFit="1" customWidth="1"/>
    <col min="8217" max="8217" width="11.5546875" style="8" bestFit="1" customWidth="1"/>
    <col min="8218" max="8218" width="10.88671875" style="8" bestFit="1" customWidth="1"/>
    <col min="8219" max="8453" width="9.109375" style="8"/>
    <col min="8454" max="8454" width="7.5546875" style="8" bestFit="1" customWidth="1"/>
    <col min="8455" max="8455" width="25.5546875" style="8" bestFit="1" customWidth="1"/>
    <col min="8456" max="8456" width="12.88671875" style="8" bestFit="1" customWidth="1"/>
    <col min="8457" max="8457" width="26.88671875" style="8" customWidth="1"/>
    <col min="8458" max="8458" width="18.5546875" style="8" bestFit="1" customWidth="1"/>
    <col min="8459" max="8459" width="26.109375" style="8" customWidth="1"/>
    <col min="8460" max="8460" width="71.44140625" style="8" bestFit="1" customWidth="1"/>
    <col min="8461" max="8461" width="8.5546875" style="8" bestFit="1" customWidth="1"/>
    <col min="8462" max="8462" width="12" style="8" customWidth="1"/>
    <col min="8463" max="8463" width="11.44140625" style="8" customWidth="1"/>
    <col min="8464" max="8464" width="6.5546875" style="8" bestFit="1" customWidth="1"/>
    <col min="8465" max="8465" width="10.5546875" style="8" bestFit="1" customWidth="1"/>
    <col min="8466" max="8466" width="102" style="8" bestFit="1" customWidth="1"/>
    <col min="8467" max="8467" width="11" style="8" bestFit="1" customWidth="1"/>
    <col min="8468" max="8468" width="9.5546875" style="8" bestFit="1" customWidth="1"/>
    <col min="8469" max="8469" width="6.5546875" style="8" bestFit="1" customWidth="1"/>
    <col min="8470" max="8470" width="10.5546875" style="8" bestFit="1" customWidth="1"/>
    <col min="8471" max="8471" width="14.109375" style="8" customWidth="1"/>
    <col min="8472" max="8472" width="7.5546875" style="8" bestFit="1" customWidth="1"/>
    <col min="8473" max="8473" width="11.5546875" style="8" bestFit="1" customWidth="1"/>
    <col min="8474" max="8474" width="10.88671875" style="8" bestFit="1" customWidth="1"/>
    <col min="8475" max="8709" width="9.109375" style="8"/>
    <col min="8710" max="8710" width="7.5546875" style="8" bestFit="1" customWidth="1"/>
    <col min="8711" max="8711" width="25.5546875" style="8" bestFit="1" customWidth="1"/>
    <col min="8712" max="8712" width="12.88671875" style="8" bestFit="1" customWidth="1"/>
    <col min="8713" max="8713" width="26.88671875" style="8" customWidth="1"/>
    <col min="8714" max="8714" width="18.5546875" style="8" bestFit="1" customWidth="1"/>
    <col min="8715" max="8715" width="26.109375" style="8" customWidth="1"/>
    <col min="8716" max="8716" width="71.44140625" style="8" bestFit="1" customWidth="1"/>
    <col min="8717" max="8717" width="8.5546875" style="8" bestFit="1" customWidth="1"/>
    <col min="8718" max="8718" width="12" style="8" customWidth="1"/>
    <col min="8719" max="8719" width="11.44140625" style="8" customWidth="1"/>
    <col min="8720" max="8720" width="6.5546875" style="8" bestFit="1" customWidth="1"/>
    <col min="8721" max="8721" width="10.5546875" style="8" bestFit="1" customWidth="1"/>
    <col min="8722" max="8722" width="102" style="8" bestFit="1" customWidth="1"/>
    <col min="8723" max="8723" width="11" style="8" bestFit="1" customWidth="1"/>
    <col min="8724" max="8724" width="9.5546875" style="8" bestFit="1" customWidth="1"/>
    <col min="8725" max="8725" width="6.5546875" style="8" bestFit="1" customWidth="1"/>
    <col min="8726" max="8726" width="10.5546875" style="8" bestFit="1" customWidth="1"/>
    <col min="8727" max="8727" width="14.109375" style="8" customWidth="1"/>
    <col min="8728" max="8728" width="7.5546875" style="8" bestFit="1" customWidth="1"/>
    <col min="8729" max="8729" width="11.5546875" style="8" bestFit="1" customWidth="1"/>
    <col min="8730" max="8730" width="10.88671875" style="8" bestFit="1" customWidth="1"/>
    <col min="8731" max="8965" width="9.109375" style="8"/>
    <col min="8966" max="8966" width="7.5546875" style="8" bestFit="1" customWidth="1"/>
    <col min="8967" max="8967" width="25.5546875" style="8" bestFit="1" customWidth="1"/>
    <col min="8968" max="8968" width="12.88671875" style="8" bestFit="1" customWidth="1"/>
    <col min="8969" max="8969" width="26.88671875" style="8" customWidth="1"/>
    <col min="8970" max="8970" width="18.5546875" style="8" bestFit="1" customWidth="1"/>
    <col min="8971" max="8971" width="26.109375" style="8" customWidth="1"/>
    <col min="8972" max="8972" width="71.44140625" style="8" bestFit="1" customWidth="1"/>
    <col min="8973" max="8973" width="8.5546875" style="8" bestFit="1" customWidth="1"/>
    <col min="8974" max="8974" width="12" style="8" customWidth="1"/>
    <col min="8975" max="8975" width="11.44140625" style="8" customWidth="1"/>
    <col min="8976" max="8976" width="6.5546875" style="8" bestFit="1" customWidth="1"/>
    <col min="8977" max="8977" width="10.5546875" style="8" bestFit="1" customWidth="1"/>
    <col min="8978" max="8978" width="102" style="8" bestFit="1" customWidth="1"/>
    <col min="8979" max="8979" width="11" style="8" bestFit="1" customWidth="1"/>
    <col min="8980" max="8980" width="9.5546875" style="8" bestFit="1" customWidth="1"/>
    <col min="8981" max="8981" width="6.5546875" style="8" bestFit="1" customWidth="1"/>
    <col min="8982" max="8982" width="10.5546875" style="8" bestFit="1" customWidth="1"/>
    <col min="8983" max="8983" width="14.109375" style="8" customWidth="1"/>
    <col min="8984" max="8984" width="7.5546875" style="8" bestFit="1" customWidth="1"/>
    <col min="8985" max="8985" width="11.5546875" style="8" bestFit="1" customWidth="1"/>
    <col min="8986" max="8986" width="10.88671875" style="8" bestFit="1" customWidth="1"/>
    <col min="8987" max="9221" width="9.109375" style="8"/>
    <col min="9222" max="9222" width="7.5546875" style="8" bestFit="1" customWidth="1"/>
    <col min="9223" max="9223" width="25.5546875" style="8" bestFit="1" customWidth="1"/>
    <col min="9224" max="9224" width="12.88671875" style="8" bestFit="1" customWidth="1"/>
    <col min="9225" max="9225" width="26.88671875" style="8" customWidth="1"/>
    <col min="9226" max="9226" width="18.5546875" style="8" bestFit="1" customWidth="1"/>
    <col min="9227" max="9227" width="26.109375" style="8" customWidth="1"/>
    <col min="9228" max="9228" width="71.44140625" style="8" bestFit="1" customWidth="1"/>
    <col min="9229" max="9229" width="8.5546875" style="8" bestFit="1" customWidth="1"/>
    <col min="9230" max="9230" width="12" style="8" customWidth="1"/>
    <col min="9231" max="9231" width="11.44140625" style="8" customWidth="1"/>
    <col min="9232" max="9232" width="6.5546875" style="8" bestFit="1" customWidth="1"/>
    <col min="9233" max="9233" width="10.5546875" style="8" bestFit="1" customWidth="1"/>
    <col min="9234" max="9234" width="102" style="8" bestFit="1" customWidth="1"/>
    <col min="9235" max="9235" width="11" style="8" bestFit="1" customWidth="1"/>
    <col min="9236" max="9236" width="9.5546875" style="8" bestFit="1" customWidth="1"/>
    <col min="9237" max="9237" width="6.5546875" style="8" bestFit="1" customWidth="1"/>
    <col min="9238" max="9238" width="10.5546875" style="8" bestFit="1" customWidth="1"/>
    <col min="9239" max="9239" width="14.109375" style="8" customWidth="1"/>
    <col min="9240" max="9240" width="7.5546875" style="8" bestFit="1" customWidth="1"/>
    <col min="9241" max="9241" width="11.5546875" style="8" bestFit="1" customWidth="1"/>
    <col min="9242" max="9242" width="10.88671875" style="8" bestFit="1" customWidth="1"/>
    <col min="9243" max="9477" width="9.109375" style="8"/>
    <col min="9478" max="9478" width="7.5546875" style="8" bestFit="1" customWidth="1"/>
    <col min="9479" max="9479" width="25.5546875" style="8" bestFit="1" customWidth="1"/>
    <col min="9480" max="9480" width="12.88671875" style="8" bestFit="1" customWidth="1"/>
    <col min="9481" max="9481" width="26.88671875" style="8" customWidth="1"/>
    <col min="9482" max="9482" width="18.5546875" style="8" bestFit="1" customWidth="1"/>
    <col min="9483" max="9483" width="26.109375" style="8" customWidth="1"/>
    <col min="9484" max="9484" width="71.44140625" style="8" bestFit="1" customWidth="1"/>
    <col min="9485" max="9485" width="8.5546875" style="8" bestFit="1" customWidth="1"/>
    <col min="9486" max="9486" width="12" style="8" customWidth="1"/>
    <col min="9487" max="9487" width="11.44140625" style="8" customWidth="1"/>
    <col min="9488" max="9488" width="6.5546875" style="8" bestFit="1" customWidth="1"/>
    <col min="9489" max="9489" width="10.5546875" style="8" bestFit="1" customWidth="1"/>
    <col min="9490" max="9490" width="102" style="8" bestFit="1" customWidth="1"/>
    <col min="9491" max="9491" width="11" style="8" bestFit="1" customWidth="1"/>
    <col min="9492" max="9492" width="9.5546875" style="8" bestFit="1" customWidth="1"/>
    <col min="9493" max="9493" width="6.5546875" style="8" bestFit="1" customWidth="1"/>
    <col min="9494" max="9494" width="10.5546875" style="8" bestFit="1" customWidth="1"/>
    <col min="9495" max="9495" width="14.109375" style="8" customWidth="1"/>
    <col min="9496" max="9496" width="7.5546875" style="8" bestFit="1" customWidth="1"/>
    <col min="9497" max="9497" width="11.5546875" style="8" bestFit="1" customWidth="1"/>
    <col min="9498" max="9498" width="10.88671875" style="8" bestFit="1" customWidth="1"/>
    <col min="9499" max="9733" width="9.109375" style="8"/>
    <col min="9734" max="9734" width="7.5546875" style="8" bestFit="1" customWidth="1"/>
    <col min="9735" max="9735" width="25.5546875" style="8" bestFit="1" customWidth="1"/>
    <col min="9736" max="9736" width="12.88671875" style="8" bestFit="1" customWidth="1"/>
    <col min="9737" max="9737" width="26.88671875" style="8" customWidth="1"/>
    <col min="9738" max="9738" width="18.5546875" style="8" bestFit="1" customWidth="1"/>
    <col min="9739" max="9739" width="26.109375" style="8" customWidth="1"/>
    <col min="9740" max="9740" width="71.44140625" style="8" bestFit="1" customWidth="1"/>
    <col min="9741" max="9741" width="8.5546875" style="8" bestFit="1" customWidth="1"/>
    <col min="9742" max="9742" width="12" style="8" customWidth="1"/>
    <col min="9743" max="9743" width="11.44140625" style="8" customWidth="1"/>
    <col min="9744" max="9744" width="6.5546875" style="8" bestFit="1" customWidth="1"/>
    <col min="9745" max="9745" width="10.5546875" style="8" bestFit="1" customWidth="1"/>
    <col min="9746" max="9746" width="102" style="8" bestFit="1" customWidth="1"/>
    <col min="9747" max="9747" width="11" style="8" bestFit="1" customWidth="1"/>
    <col min="9748" max="9748" width="9.5546875" style="8" bestFit="1" customWidth="1"/>
    <col min="9749" max="9749" width="6.5546875" style="8" bestFit="1" customWidth="1"/>
    <col min="9750" max="9750" width="10.5546875" style="8" bestFit="1" customWidth="1"/>
    <col min="9751" max="9751" width="14.109375" style="8" customWidth="1"/>
    <col min="9752" max="9752" width="7.5546875" style="8" bestFit="1" customWidth="1"/>
    <col min="9753" max="9753" width="11.5546875" style="8" bestFit="1" customWidth="1"/>
    <col min="9754" max="9754" width="10.88671875" style="8" bestFit="1" customWidth="1"/>
    <col min="9755" max="9989" width="9.109375" style="8"/>
    <col min="9990" max="9990" width="7.5546875" style="8" bestFit="1" customWidth="1"/>
    <col min="9991" max="9991" width="25.5546875" style="8" bestFit="1" customWidth="1"/>
    <col min="9992" max="9992" width="12.88671875" style="8" bestFit="1" customWidth="1"/>
    <col min="9993" max="9993" width="26.88671875" style="8" customWidth="1"/>
    <col min="9994" max="9994" width="18.5546875" style="8" bestFit="1" customWidth="1"/>
    <col min="9995" max="9995" width="26.109375" style="8" customWidth="1"/>
    <col min="9996" max="9996" width="71.44140625" style="8" bestFit="1" customWidth="1"/>
    <col min="9997" max="9997" width="8.5546875" style="8" bestFit="1" customWidth="1"/>
    <col min="9998" max="9998" width="12" style="8" customWidth="1"/>
    <col min="9999" max="9999" width="11.44140625" style="8" customWidth="1"/>
    <col min="10000" max="10000" width="6.5546875" style="8" bestFit="1" customWidth="1"/>
    <col min="10001" max="10001" width="10.5546875" style="8" bestFit="1" customWidth="1"/>
    <col min="10002" max="10002" width="102" style="8" bestFit="1" customWidth="1"/>
    <col min="10003" max="10003" width="11" style="8" bestFit="1" customWidth="1"/>
    <col min="10004" max="10004" width="9.5546875" style="8" bestFit="1" customWidth="1"/>
    <col min="10005" max="10005" width="6.5546875" style="8" bestFit="1" customWidth="1"/>
    <col min="10006" max="10006" width="10.5546875" style="8" bestFit="1" customWidth="1"/>
    <col min="10007" max="10007" width="14.109375" style="8" customWidth="1"/>
    <col min="10008" max="10008" width="7.5546875" style="8" bestFit="1" customWidth="1"/>
    <col min="10009" max="10009" width="11.5546875" style="8" bestFit="1" customWidth="1"/>
    <col min="10010" max="10010" width="10.88671875" style="8" bestFit="1" customWidth="1"/>
    <col min="10011" max="10245" width="9.109375" style="8"/>
    <col min="10246" max="10246" width="7.5546875" style="8" bestFit="1" customWidth="1"/>
    <col min="10247" max="10247" width="25.5546875" style="8" bestFit="1" customWidth="1"/>
    <col min="10248" max="10248" width="12.88671875" style="8" bestFit="1" customWidth="1"/>
    <col min="10249" max="10249" width="26.88671875" style="8" customWidth="1"/>
    <col min="10250" max="10250" width="18.5546875" style="8" bestFit="1" customWidth="1"/>
    <col min="10251" max="10251" width="26.109375" style="8" customWidth="1"/>
    <col min="10252" max="10252" width="71.44140625" style="8" bestFit="1" customWidth="1"/>
    <col min="10253" max="10253" width="8.5546875" style="8" bestFit="1" customWidth="1"/>
    <col min="10254" max="10254" width="12" style="8" customWidth="1"/>
    <col min="10255" max="10255" width="11.44140625" style="8" customWidth="1"/>
    <col min="10256" max="10256" width="6.5546875" style="8" bestFit="1" customWidth="1"/>
    <col min="10257" max="10257" width="10.5546875" style="8" bestFit="1" customWidth="1"/>
    <col min="10258" max="10258" width="102" style="8" bestFit="1" customWidth="1"/>
    <col min="10259" max="10259" width="11" style="8" bestFit="1" customWidth="1"/>
    <col min="10260" max="10260" width="9.5546875" style="8" bestFit="1" customWidth="1"/>
    <col min="10261" max="10261" width="6.5546875" style="8" bestFit="1" customWidth="1"/>
    <col min="10262" max="10262" width="10.5546875" style="8" bestFit="1" customWidth="1"/>
    <col min="10263" max="10263" width="14.109375" style="8" customWidth="1"/>
    <col min="10264" max="10264" width="7.5546875" style="8" bestFit="1" customWidth="1"/>
    <col min="10265" max="10265" width="11.5546875" style="8" bestFit="1" customWidth="1"/>
    <col min="10266" max="10266" width="10.88671875" style="8" bestFit="1" customWidth="1"/>
    <col min="10267" max="10501" width="9.109375" style="8"/>
    <col min="10502" max="10502" width="7.5546875" style="8" bestFit="1" customWidth="1"/>
    <col min="10503" max="10503" width="25.5546875" style="8" bestFit="1" customWidth="1"/>
    <col min="10504" max="10504" width="12.88671875" style="8" bestFit="1" customWidth="1"/>
    <col min="10505" max="10505" width="26.88671875" style="8" customWidth="1"/>
    <col min="10506" max="10506" width="18.5546875" style="8" bestFit="1" customWidth="1"/>
    <col min="10507" max="10507" width="26.109375" style="8" customWidth="1"/>
    <col min="10508" max="10508" width="71.44140625" style="8" bestFit="1" customWidth="1"/>
    <col min="10509" max="10509" width="8.5546875" style="8" bestFit="1" customWidth="1"/>
    <col min="10510" max="10510" width="12" style="8" customWidth="1"/>
    <col min="10511" max="10511" width="11.44140625" style="8" customWidth="1"/>
    <col min="10512" max="10512" width="6.5546875" style="8" bestFit="1" customWidth="1"/>
    <col min="10513" max="10513" width="10.5546875" style="8" bestFit="1" customWidth="1"/>
    <col min="10514" max="10514" width="102" style="8" bestFit="1" customWidth="1"/>
    <col min="10515" max="10515" width="11" style="8" bestFit="1" customWidth="1"/>
    <col min="10516" max="10516" width="9.5546875" style="8" bestFit="1" customWidth="1"/>
    <col min="10517" max="10517" width="6.5546875" style="8" bestFit="1" customWidth="1"/>
    <col min="10518" max="10518" width="10.5546875" style="8" bestFit="1" customWidth="1"/>
    <col min="10519" max="10519" width="14.109375" style="8" customWidth="1"/>
    <col min="10520" max="10520" width="7.5546875" style="8" bestFit="1" customWidth="1"/>
    <col min="10521" max="10521" width="11.5546875" style="8" bestFit="1" customWidth="1"/>
    <col min="10522" max="10522" width="10.88671875" style="8" bestFit="1" customWidth="1"/>
    <col min="10523" max="10757" width="9.109375" style="8"/>
    <col min="10758" max="10758" width="7.5546875" style="8" bestFit="1" customWidth="1"/>
    <col min="10759" max="10759" width="25.5546875" style="8" bestFit="1" customWidth="1"/>
    <col min="10760" max="10760" width="12.88671875" style="8" bestFit="1" customWidth="1"/>
    <col min="10761" max="10761" width="26.88671875" style="8" customWidth="1"/>
    <col min="10762" max="10762" width="18.5546875" style="8" bestFit="1" customWidth="1"/>
    <col min="10763" max="10763" width="26.109375" style="8" customWidth="1"/>
    <col min="10764" max="10764" width="71.44140625" style="8" bestFit="1" customWidth="1"/>
    <col min="10765" max="10765" width="8.5546875" style="8" bestFit="1" customWidth="1"/>
    <col min="10766" max="10766" width="12" style="8" customWidth="1"/>
    <col min="10767" max="10767" width="11.44140625" style="8" customWidth="1"/>
    <col min="10768" max="10768" width="6.5546875" style="8" bestFit="1" customWidth="1"/>
    <col min="10769" max="10769" width="10.5546875" style="8" bestFit="1" customWidth="1"/>
    <col min="10770" max="10770" width="102" style="8" bestFit="1" customWidth="1"/>
    <col min="10771" max="10771" width="11" style="8" bestFit="1" customWidth="1"/>
    <col min="10772" max="10772" width="9.5546875" style="8" bestFit="1" customWidth="1"/>
    <col min="10773" max="10773" width="6.5546875" style="8" bestFit="1" customWidth="1"/>
    <col min="10774" max="10774" width="10.5546875" style="8" bestFit="1" customWidth="1"/>
    <col min="10775" max="10775" width="14.109375" style="8" customWidth="1"/>
    <col min="10776" max="10776" width="7.5546875" style="8" bestFit="1" customWidth="1"/>
    <col min="10777" max="10777" width="11.5546875" style="8" bestFit="1" customWidth="1"/>
    <col min="10778" max="10778" width="10.88671875" style="8" bestFit="1" customWidth="1"/>
    <col min="10779" max="11013" width="9.109375" style="8"/>
    <col min="11014" max="11014" width="7.5546875" style="8" bestFit="1" customWidth="1"/>
    <col min="11015" max="11015" width="25.5546875" style="8" bestFit="1" customWidth="1"/>
    <col min="11016" max="11016" width="12.88671875" style="8" bestFit="1" customWidth="1"/>
    <col min="11017" max="11017" width="26.88671875" style="8" customWidth="1"/>
    <col min="11018" max="11018" width="18.5546875" style="8" bestFit="1" customWidth="1"/>
    <col min="11019" max="11019" width="26.109375" style="8" customWidth="1"/>
    <col min="11020" max="11020" width="71.44140625" style="8" bestFit="1" customWidth="1"/>
    <col min="11021" max="11021" width="8.5546875" style="8" bestFit="1" customWidth="1"/>
    <col min="11022" max="11022" width="12" style="8" customWidth="1"/>
    <col min="11023" max="11023" width="11.44140625" style="8" customWidth="1"/>
    <col min="11024" max="11024" width="6.5546875" style="8" bestFit="1" customWidth="1"/>
    <col min="11025" max="11025" width="10.5546875" style="8" bestFit="1" customWidth="1"/>
    <col min="11026" max="11026" width="102" style="8" bestFit="1" customWidth="1"/>
    <col min="11027" max="11027" width="11" style="8" bestFit="1" customWidth="1"/>
    <col min="11028" max="11028" width="9.5546875" style="8" bestFit="1" customWidth="1"/>
    <col min="11029" max="11029" width="6.5546875" style="8" bestFit="1" customWidth="1"/>
    <col min="11030" max="11030" width="10.5546875" style="8" bestFit="1" customWidth="1"/>
    <col min="11031" max="11031" width="14.109375" style="8" customWidth="1"/>
    <col min="11032" max="11032" width="7.5546875" style="8" bestFit="1" customWidth="1"/>
    <col min="11033" max="11033" width="11.5546875" style="8" bestFit="1" customWidth="1"/>
    <col min="11034" max="11034" width="10.88671875" style="8" bestFit="1" customWidth="1"/>
    <col min="11035" max="11269" width="9.109375" style="8"/>
    <col min="11270" max="11270" width="7.5546875" style="8" bestFit="1" customWidth="1"/>
    <col min="11271" max="11271" width="25.5546875" style="8" bestFit="1" customWidth="1"/>
    <col min="11272" max="11272" width="12.88671875" style="8" bestFit="1" customWidth="1"/>
    <col min="11273" max="11273" width="26.88671875" style="8" customWidth="1"/>
    <col min="11274" max="11274" width="18.5546875" style="8" bestFit="1" customWidth="1"/>
    <col min="11275" max="11275" width="26.109375" style="8" customWidth="1"/>
    <col min="11276" max="11276" width="71.44140625" style="8" bestFit="1" customWidth="1"/>
    <col min="11277" max="11277" width="8.5546875" style="8" bestFit="1" customWidth="1"/>
    <col min="11278" max="11278" width="12" style="8" customWidth="1"/>
    <col min="11279" max="11279" width="11.44140625" style="8" customWidth="1"/>
    <col min="11280" max="11280" width="6.5546875" style="8" bestFit="1" customWidth="1"/>
    <col min="11281" max="11281" width="10.5546875" style="8" bestFit="1" customWidth="1"/>
    <col min="11282" max="11282" width="102" style="8" bestFit="1" customWidth="1"/>
    <col min="11283" max="11283" width="11" style="8" bestFit="1" customWidth="1"/>
    <col min="11284" max="11284" width="9.5546875" style="8" bestFit="1" customWidth="1"/>
    <col min="11285" max="11285" width="6.5546875" style="8" bestFit="1" customWidth="1"/>
    <col min="11286" max="11286" width="10.5546875" style="8" bestFit="1" customWidth="1"/>
    <col min="11287" max="11287" width="14.109375" style="8" customWidth="1"/>
    <col min="11288" max="11288" width="7.5546875" style="8" bestFit="1" customWidth="1"/>
    <col min="11289" max="11289" width="11.5546875" style="8" bestFit="1" customWidth="1"/>
    <col min="11290" max="11290" width="10.88671875" style="8" bestFit="1" customWidth="1"/>
    <col min="11291" max="11525" width="9.109375" style="8"/>
    <col min="11526" max="11526" width="7.5546875" style="8" bestFit="1" customWidth="1"/>
    <col min="11527" max="11527" width="25.5546875" style="8" bestFit="1" customWidth="1"/>
    <col min="11528" max="11528" width="12.88671875" style="8" bestFit="1" customWidth="1"/>
    <col min="11529" max="11529" width="26.88671875" style="8" customWidth="1"/>
    <col min="11530" max="11530" width="18.5546875" style="8" bestFit="1" customWidth="1"/>
    <col min="11531" max="11531" width="26.109375" style="8" customWidth="1"/>
    <col min="11532" max="11532" width="71.44140625" style="8" bestFit="1" customWidth="1"/>
    <col min="11533" max="11533" width="8.5546875" style="8" bestFit="1" customWidth="1"/>
    <col min="11534" max="11534" width="12" style="8" customWidth="1"/>
    <col min="11535" max="11535" width="11.44140625" style="8" customWidth="1"/>
    <col min="11536" max="11536" width="6.5546875" style="8" bestFit="1" customWidth="1"/>
    <col min="11537" max="11537" width="10.5546875" style="8" bestFit="1" customWidth="1"/>
    <col min="11538" max="11538" width="102" style="8" bestFit="1" customWidth="1"/>
    <col min="11539" max="11539" width="11" style="8" bestFit="1" customWidth="1"/>
    <col min="11540" max="11540" width="9.5546875" style="8" bestFit="1" customWidth="1"/>
    <col min="11541" max="11541" width="6.5546875" style="8" bestFit="1" customWidth="1"/>
    <col min="11542" max="11542" width="10.5546875" style="8" bestFit="1" customWidth="1"/>
    <col min="11543" max="11543" width="14.109375" style="8" customWidth="1"/>
    <col min="11544" max="11544" width="7.5546875" style="8" bestFit="1" customWidth="1"/>
    <col min="11545" max="11545" width="11.5546875" style="8" bestFit="1" customWidth="1"/>
    <col min="11546" max="11546" width="10.88671875" style="8" bestFit="1" customWidth="1"/>
    <col min="11547" max="11781" width="9.109375" style="8"/>
    <col min="11782" max="11782" width="7.5546875" style="8" bestFit="1" customWidth="1"/>
    <col min="11783" max="11783" width="25.5546875" style="8" bestFit="1" customWidth="1"/>
    <col min="11784" max="11784" width="12.88671875" style="8" bestFit="1" customWidth="1"/>
    <col min="11785" max="11785" width="26.88671875" style="8" customWidth="1"/>
    <col min="11786" max="11786" width="18.5546875" style="8" bestFit="1" customWidth="1"/>
    <col min="11787" max="11787" width="26.109375" style="8" customWidth="1"/>
    <col min="11788" max="11788" width="71.44140625" style="8" bestFit="1" customWidth="1"/>
    <col min="11789" max="11789" width="8.5546875" style="8" bestFit="1" customWidth="1"/>
    <col min="11790" max="11790" width="12" style="8" customWidth="1"/>
    <col min="11791" max="11791" width="11.44140625" style="8" customWidth="1"/>
    <col min="11792" max="11792" width="6.5546875" style="8" bestFit="1" customWidth="1"/>
    <col min="11793" max="11793" width="10.5546875" style="8" bestFit="1" customWidth="1"/>
    <col min="11794" max="11794" width="102" style="8" bestFit="1" customWidth="1"/>
    <col min="11795" max="11795" width="11" style="8" bestFit="1" customWidth="1"/>
    <col min="11796" max="11796" width="9.5546875" style="8" bestFit="1" customWidth="1"/>
    <col min="11797" max="11797" width="6.5546875" style="8" bestFit="1" customWidth="1"/>
    <col min="11798" max="11798" width="10.5546875" style="8" bestFit="1" customWidth="1"/>
    <col min="11799" max="11799" width="14.109375" style="8" customWidth="1"/>
    <col min="11800" max="11800" width="7.5546875" style="8" bestFit="1" customWidth="1"/>
    <col min="11801" max="11801" width="11.5546875" style="8" bestFit="1" customWidth="1"/>
    <col min="11802" max="11802" width="10.88671875" style="8" bestFit="1" customWidth="1"/>
    <col min="11803" max="12037" width="9.109375" style="8"/>
    <col min="12038" max="12038" width="7.5546875" style="8" bestFit="1" customWidth="1"/>
    <col min="12039" max="12039" width="25.5546875" style="8" bestFit="1" customWidth="1"/>
    <col min="12040" max="12040" width="12.88671875" style="8" bestFit="1" customWidth="1"/>
    <col min="12041" max="12041" width="26.88671875" style="8" customWidth="1"/>
    <col min="12042" max="12042" width="18.5546875" style="8" bestFit="1" customWidth="1"/>
    <col min="12043" max="12043" width="26.109375" style="8" customWidth="1"/>
    <col min="12044" max="12044" width="71.44140625" style="8" bestFit="1" customWidth="1"/>
    <col min="12045" max="12045" width="8.5546875" style="8" bestFit="1" customWidth="1"/>
    <col min="12046" max="12046" width="12" style="8" customWidth="1"/>
    <col min="12047" max="12047" width="11.44140625" style="8" customWidth="1"/>
    <col min="12048" max="12048" width="6.5546875" style="8" bestFit="1" customWidth="1"/>
    <col min="12049" max="12049" width="10.5546875" style="8" bestFit="1" customWidth="1"/>
    <col min="12050" max="12050" width="102" style="8" bestFit="1" customWidth="1"/>
    <col min="12051" max="12051" width="11" style="8" bestFit="1" customWidth="1"/>
    <col min="12052" max="12052" width="9.5546875" style="8" bestFit="1" customWidth="1"/>
    <col min="12053" max="12053" width="6.5546875" style="8" bestFit="1" customWidth="1"/>
    <col min="12054" max="12054" width="10.5546875" style="8" bestFit="1" customWidth="1"/>
    <col min="12055" max="12055" width="14.109375" style="8" customWidth="1"/>
    <col min="12056" max="12056" width="7.5546875" style="8" bestFit="1" customWidth="1"/>
    <col min="12057" max="12057" width="11.5546875" style="8" bestFit="1" customWidth="1"/>
    <col min="12058" max="12058" width="10.88671875" style="8" bestFit="1" customWidth="1"/>
    <col min="12059" max="12293" width="9.109375" style="8"/>
    <col min="12294" max="12294" width="7.5546875" style="8" bestFit="1" customWidth="1"/>
    <col min="12295" max="12295" width="25.5546875" style="8" bestFit="1" customWidth="1"/>
    <col min="12296" max="12296" width="12.88671875" style="8" bestFit="1" customWidth="1"/>
    <col min="12297" max="12297" width="26.88671875" style="8" customWidth="1"/>
    <col min="12298" max="12298" width="18.5546875" style="8" bestFit="1" customWidth="1"/>
    <col min="12299" max="12299" width="26.109375" style="8" customWidth="1"/>
    <col min="12300" max="12300" width="71.44140625" style="8" bestFit="1" customWidth="1"/>
    <col min="12301" max="12301" width="8.5546875" style="8" bestFit="1" customWidth="1"/>
    <col min="12302" max="12302" width="12" style="8" customWidth="1"/>
    <col min="12303" max="12303" width="11.44140625" style="8" customWidth="1"/>
    <col min="12304" max="12304" width="6.5546875" style="8" bestFit="1" customWidth="1"/>
    <col min="12305" max="12305" width="10.5546875" style="8" bestFit="1" customWidth="1"/>
    <col min="12306" max="12306" width="102" style="8" bestFit="1" customWidth="1"/>
    <col min="12307" max="12307" width="11" style="8" bestFit="1" customWidth="1"/>
    <col min="12308" max="12308" width="9.5546875" style="8" bestFit="1" customWidth="1"/>
    <col min="12309" max="12309" width="6.5546875" style="8" bestFit="1" customWidth="1"/>
    <col min="12310" max="12310" width="10.5546875" style="8" bestFit="1" customWidth="1"/>
    <col min="12311" max="12311" width="14.109375" style="8" customWidth="1"/>
    <col min="12312" max="12312" width="7.5546875" style="8" bestFit="1" customWidth="1"/>
    <col min="12313" max="12313" width="11.5546875" style="8" bestFit="1" customWidth="1"/>
    <col min="12314" max="12314" width="10.88671875" style="8" bestFit="1" customWidth="1"/>
    <col min="12315" max="12549" width="9.109375" style="8"/>
    <col min="12550" max="12550" width="7.5546875" style="8" bestFit="1" customWidth="1"/>
    <col min="12551" max="12551" width="25.5546875" style="8" bestFit="1" customWidth="1"/>
    <col min="12552" max="12552" width="12.88671875" style="8" bestFit="1" customWidth="1"/>
    <col min="12553" max="12553" width="26.88671875" style="8" customWidth="1"/>
    <col min="12554" max="12554" width="18.5546875" style="8" bestFit="1" customWidth="1"/>
    <col min="12555" max="12555" width="26.109375" style="8" customWidth="1"/>
    <col min="12556" max="12556" width="71.44140625" style="8" bestFit="1" customWidth="1"/>
    <col min="12557" max="12557" width="8.5546875" style="8" bestFit="1" customWidth="1"/>
    <col min="12558" max="12558" width="12" style="8" customWidth="1"/>
    <col min="12559" max="12559" width="11.44140625" style="8" customWidth="1"/>
    <col min="12560" max="12560" width="6.5546875" style="8" bestFit="1" customWidth="1"/>
    <col min="12561" max="12561" width="10.5546875" style="8" bestFit="1" customWidth="1"/>
    <col min="12562" max="12562" width="102" style="8" bestFit="1" customWidth="1"/>
    <col min="12563" max="12563" width="11" style="8" bestFit="1" customWidth="1"/>
    <col min="12564" max="12564" width="9.5546875" style="8" bestFit="1" customWidth="1"/>
    <col min="12565" max="12565" width="6.5546875" style="8" bestFit="1" customWidth="1"/>
    <col min="12566" max="12566" width="10.5546875" style="8" bestFit="1" customWidth="1"/>
    <col min="12567" max="12567" width="14.109375" style="8" customWidth="1"/>
    <col min="12568" max="12568" width="7.5546875" style="8" bestFit="1" customWidth="1"/>
    <col min="12569" max="12569" width="11.5546875" style="8" bestFit="1" customWidth="1"/>
    <col min="12570" max="12570" width="10.88671875" style="8" bestFit="1" customWidth="1"/>
    <col min="12571" max="12805" width="9.109375" style="8"/>
    <col min="12806" max="12806" width="7.5546875" style="8" bestFit="1" customWidth="1"/>
    <col min="12807" max="12807" width="25.5546875" style="8" bestFit="1" customWidth="1"/>
    <col min="12808" max="12808" width="12.88671875" style="8" bestFit="1" customWidth="1"/>
    <col min="12809" max="12809" width="26.88671875" style="8" customWidth="1"/>
    <col min="12810" max="12810" width="18.5546875" style="8" bestFit="1" customWidth="1"/>
    <col min="12811" max="12811" width="26.109375" style="8" customWidth="1"/>
    <col min="12812" max="12812" width="71.44140625" style="8" bestFit="1" customWidth="1"/>
    <col min="12813" max="12813" width="8.5546875" style="8" bestFit="1" customWidth="1"/>
    <col min="12814" max="12814" width="12" style="8" customWidth="1"/>
    <col min="12815" max="12815" width="11.44140625" style="8" customWidth="1"/>
    <col min="12816" max="12816" width="6.5546875" style="8" bestFit="1" customWidth="1"/>
    <col min="12817" max="12817" width="10.5546875" style="8" bestFit="1" customWidth="1"/>
    <col min="12818" max="12818" width="102" style="8" bestFit="1" customWidth="1"/>
    <col min="12819" max="12819" width="11" style="8" bestFit="1" customWidth="1"/>
    <col min="12820" max="12820" width="9.5546875" style="8" bestFit="1" customWidth="1"/>
    <col min="12821" max="12821" width="6.5546875" style="8" bestFit="1" customWidth="1"/>
    <col min="12822" max="12822" width="10.5546875" style="8" bestFit="1" customWidth="1"/>
    <col min="12823" max="12823" width="14.109375" style="8" customWidth="1"/>
    <col min="12824" max="12824" width="7.5546875" style="8" bestFit="1" customWidth="1"/>
    <col min="12825" max="12825" width="11.5546875" style="8" bestFit="1" customWidth="1"/>
    <col min="12826" max="12826" width="10.88671875" style="8" bestFit="1" customWidth="1"/>
    <col min="12827" max="13061" width="9.109375" style="8"/>
    <col min="13062" max="13062" width="7.5546875" style="8" bestFit="1" customWidth="1"/>
    <col min="13063" max="13063" width="25.5546875" style="8" bestFit="1" customWidth="1"/>
    <col min="13064" max="13064" width="12.88671875" style="8" bestFit="1" customWidth="1"/>
    <col min="13065" max="13065" width="26.88671875" style="8" customWidth="1"/>
    <col min="13066" max="13066" width="18.5546875" style="8" bestFit="1" customWidth="1"/>
    <col min="13067" max="13067" width="26.109375" style="8" customWidth="1"/>
    <col min="13068" max="13068" width="71.44140625" style="8" bestFit="1" customWidth="1"/>
    <col min="13069" max="13069" width="8.5546875" style="8" bestFit="1" customWidth="1"/>
    <col min="13070" max="13070" width="12" style="8" customWidth="1"/>
    <col min="13071" max="13071" width="11.44140625" style="8" customWidth="1"/>
    <col min="13072" max="13072" width="6.5546875" style="8" bestFit="1" customWidth="1"/>
    <col min="13073" max="13073" width="10.5546875" style="8" bestFit="1" customWidth="1"/>
    <col min="13074" max="13074" width="102" style="8" bestFit="1" customWidth="1"/>
    <col min="13075" max="13075" width="11" style="8" bestFit="1" customWidth="1"/>
    <col min="13076" max="13076" width="9.5546875" style="8" bestFit="1" customWidth="1"/>
    <col min="13077" max="13077" width="6.5546875" style="8" bestFit="1" customWidth="1"/>
    <col min="13078" max="13078" width="10.5546875" style="8" bestFit="1" customWidth="1"/>
    <col min="13079" max="13079" width="14.109375" style="8" customWidth="1"/>
    <col min="13080" max="13080" width="7.5546875" style="8" bestFit="1" customWidth="1"/>
    <col min="13081" max="13081" width="11.5546875" style="8" bestFit="1" customWidth="1"/>
    <col min="13082" max="13082" width="10.88671875" style="8" bestFit="1" customWidth="1"/>
    <col min="13083" max="13317" width="9.109375" style="8"/>
    <col min="13318" max="13318" width="7.5546875" style="8" bestFit="1" customWidth="1"/>
    <col min="13319" max="13319" width="25.5546875" style="8" bestFit="1" customWidth="1"/>
    <col min="13320" max="13320" width="12.88671875" style="8" bestFit="1" customWidth="1"/>
    <col min="13321" max="13321" width="26.88671875" style="8" customWidth="1"/>
    <col min="13322" max="13322" width="18.5546875" style="8" bestFit="1" customWidth="1"/>
    <col min="13323" max="13323" width="26.109375" style="8" customWidth="1"/>
    <col min="13324" max="13324" width="71.44140625" style="8" bestFit="1" customWidth="1"/>
    <col min="13325" max="13325" width="8.5546875" style="8" bestFit="1" customWidth="1"/>
    <col min="13326" max="13326" width="12" style="8" customWidth="1"/>
    <col min="13327" max="13327" width="11.44140625" style="8" customWidth="1"/>
    <col min="13328" max="13328" width="6.5546875" style="8" bestFit="1" customWidth="1"/>
    <col min="13329" max="13329" width="10.5546875" style="8" bestFit="1" customWidth="1"/>
    <col min="13330" max="13330" width="102" style="8" bestFit="1" customWidth="1"/>
    <col min="13331" max="13331" width="11" style="8" bestFit="1" customWidth="1"/>
    <col min="13332" max="13332" width="9.5546875" style="8" bestFit="1" customWidth="1"/>
    <col min="13333" max="13333" width="6.5546875" style="8" bestFit="1" customWidth="1"/>
    <col min="13334" max="13334" width="10.5546875" style="8" bestFit="1" customWidth="1"/>
    <col min="13335" max="13335" width="14.109375" style="8" customWidth="1"/>
    <col min="13336" max="13336" width="7.5546875" style="8" bestFit="1" customWidth="1"/>
    <col min="13337" max="13337" width="11.5546875" style="8" bestFit="1" customWidth="1"/>
    <col min="13338" max="13338" width="10.88671875" style="8" bestFit="1" customWidth="1"/>
    <col min="13339" max="13573" width="9.109375" style="8"/>
    <col min="13574" max="13574" width="7.5546875" style="8" bestFit="1" customWidth="1"/>
    <col min="13575" max="13575" width="25.5546875" style="8" bestFit="1" customWidth="1"/>
    <col min="13576" max="13576" width="12.88671875" style="8" bestFit="1" customWidth="1"/>
    <col min="13577" max="13577" width="26.88671875" style="8" customWidth="1"/>
    <col min="13578" max="13578" width="18.5546875" style="8" bestFit="1" customWidth="1"/>
    <col min="13579" max="13579" width="26.109375" style="8" customWidth="1"/>
    <col min="13580" max="13580" width="71.44140625" style="8" bestFit="1" customWidth="1"/>
    <col min="13581" max="13581" width="8.5546875" style="8" bestFit="1" customWidth="1"/>
    <col min="13582" max="13582" width="12" style="8" customWidth="1"/>
    <col min="13583" max="13583" width="11.44140625" style="8" customWidth="1"/>
    <col min="13584" max="13584" width="6.5546875" style="8" bestFit="1" customWidth="1"/>
    <col min="13585" max="13585" width="10.5546875" style="8" bestFit="1" customWidth="1"/>
    <col min="13586" max="13586" width="102" style="8" bestFit="1" customWidth="1"/>
    <col min="13587" max="13587" width="11" style="8" bestFit="1" customWidth="1"/>
    <col min="13588" max="13588" width="9.5546875" style="8" bestFit="1" customWidth="1"/>
    <col min="13589" max="13589" width="6.5546875" style="8" bestFit="1" customWidth="1"/>
    <col min="13590" max="13590" width="10.5546875" style="8" bestFit="1" customWidth="1"/>
    <col min="13591" max="13591" width="14.109375" style="8" customWidth="1"/>
    <col min="13592" max="13592" width="7.5546875" style="8" bestFit="1" customWidth="1"/>
    <col min="13593" max="13593" width="11.5546875" style="8" bestFit="1" customWidth="1"/>
    <col min="13594" max="13594" width="10.88671875" style="8" bestFit="1" customWidth="1"/>
    <col min="13595" max="13829" width="9.109375" style="8"/>
    <col min="13830" max="13830" width="7.5546875" style="8" bestFit="1" customWidth="1"/>
    <col min="13831" max="13831" width="25.5546875" style="8" bestFit="1" customWidth="1"/>
    <col min="13832" max="13832" width="12.88671875" style="8" bestFit="1" customWidth="1"/>
    <col min="13833" max="13833" width="26.88671875" style="8" customWidth="1"/>
    <col min="13834" max="13834" width="18.5546875" style="8" bestFit="1" customWidth="1"/>
    <col min="13835" max="13835" width="26.109375" style="8" customWidth="1"/>
    <col min="13836" max="13836" width="71.44140625" style="8" bestFit="1" customWidth="1"/>
    <col min="13837" max="13837" width="8.5546875" style="8" bestFit="1" customWidth="1"/>
    <col min="13838" max="13838" width="12" style="8" customWidth="1"/>
    <col min="13839" max="13839" width="11.44140625" style="8" customWidth="1"/>
    <col min="13840" max="13840" width="6.5546875" style="8" bestFit="1" customWidth="1"/>
    <col min="13841" max="13841" width="10.5546875" style="8" bestFit="1" customWidth="1"/>
    <col min="13842" max="13842" width="102" style="8" bestFit="1" customWidth="1"/>
    <col min="13843" max="13843" width="11" style="8" bestFit="1" customWidth="1"/>
    <col min="13844" max="13844" width="9.5546875" style="8" bestFit="1" customWidth="1"/>
    <col min="13845" max="13845" width="6.5546875" style="8" bestFit="1" customWidth="1"/>
    <col min="13846" max="13846" width="10.5546875" style="8" bestFit="1" customWidth="1"/>
    <col min="13847" max="13847" width="14.109375" style="8" customWidth="1"/>
    <col min="13848" max="13848" width="7.5546875" style="8" bestFit="1" customWidth="1"/>
    <col min="13849" max="13849" width="11.5546875" style="8" bestFit="1" customWidth="1"/>
    <col min="13850" max="13850" width="10.88671875" style="8" bestFit="1" customWidth="1"/>
    <col min="13851" max="14085" width="9.109375" style="8"/>
    <col min="14086" max="14086" width="7.5546875" style="8" bestFit="1" customWidth="1"/>
    <col min="14087" max="14087" width="25.5546875" style="8" bestFit="1" customWidth="1"/>
    <col min="14088" max="14088" width="12.88671875" style="8" bestFit="1" customWidth="1"/>
    <col min="14089" max="14089" width="26.88671875" style="8" customWidth="1"/>
    <col min="14090" max="14090" width="18.5546875" style="8" bestFit="1" customWidth="1"/>
    <col min="14091" max="14091" width="26.109375" style="8" customWidth="1"/>
    <col min="14092" max="14092" width="71.44140625" style="8" bestFit="1" customWidth="1"/>
    <col min="14093" max="14093" width="8.5546875" style="8" bestFit="1" customWidth="1"/>
    <col min="14094" max="14094" width="12" style="8" customWidth="1"/>
    <col min="14095" max="14095" width="11.44140625" style="8" customWidth="1"/>
    <col min="14096" max="14096" width="6.5546875" style="8" bestFit="1" customWidth="1"/>
    <col min="14097" max="14097" width="10.5546875" style="8" bestFit="1" customWidth="1"/>
    <col min="14098" max="14098" width="102" style="8" bestFit="1" customWidth="1"/>
    <col min="14099" max="14099" width="11" style="8" bestFit="1" customWidth="1"/>
    <col min="14100" max="14100" width="9.5546875" style="8" bestFit="1" customWidth="1"/>
    <col min="14101" max="14101" width="6.5546875" style="8" bestFit="1" customWidth="1"/>
    <col min="14102" max="14102" width="10.5546875" style="8" bestFit="1" customWidth="1"/>
    <col min="14103" max="14103" width="14.109375" style="8" customWidth="1"/>
    <col min="14104" max="14104" width="7.5546875" style="8" bestFit="1" customWidth="1"/>
    <col min="14105" max="14105" width="11.5546875" style="8" bestFit="1" customWidth="1"/>
    <col min="14106" max="14106" width="10.88671875" style="8" bestFit="1" customWidth="1"/>
    <col min="14107" max="14341" width="9.109375" style="8"/>
    <col min="14342" max="14342" width="7.5546875" style="8" bestFit="1" customWidth="1"/>
    <col min="14343" max="14343" width="25.5546875" style="8" bestFit="1" customWidth="1"/>
    <col min="14344" max="14344" width="12.88671875" style="8" bestFit="1" customWidth="1"/>
    <col min="14345" max="14345" width="26.88671875" style="8" customWidth="1"/>
    <col min="14346" max="14346" width="18.5546875" style="8" bestFit="1" customWidth="1"/>
    <col min="14347" max="14347" width="26.109375" style="8" customWidth="1"/>
    <col min="14348" max="14348" width="71.44140625" style="8" bestFit="1" customWidth="1"/>
    <col min="14349" max="14349" width="8.5546875" style="8" bestFit="1" customWidth="1"/>
    <col min="14350" max="14350" width="12" style="8" customWidth="1"/>
    <col min="14351" max="14351" width="11.44140625" style="8" customWidth="1"/>
    <col min="14352" max="14352" width="6.5546875" style="8" bestFit="1" customWidth="1"/>
    <col min="14353" max="14353" width="10.5546875" style="8" bestFit="1" customWidth="1"/>
    <col min="14354" max="14354" width="102" style="8" bestFit="1" customWidth="1"/>
    <col min="14355" max="14355" width="11" style="8" bestFit="1" customWidth="1"/>
    <col min="14356" max="14356" width="9.5546875" style="8" bestFit="1" customWidth="1"/>
    <col min="14357" max="14357" width="6.5546875" style="8" bestFit="1" customWidth="1"/>
    <col min="14358" max="14358" width="10.5546875" style="8" bestFit="1" customWidth="1"/>
    <col min="14359" max="14359" width="14.109375" style="8" customWidth="1"/>
    <col min="14360" max="14360" width="7.5546875" style="8" bestFit="1" customWidth="1"/>
    <col min="14361" max="14361" width="11.5546875" style="8" bestFit="1" customWidth="1"/>
    <col min="14362" max="14362" width="10.88671875" style="8" bestFit="1" customWidth="1"/>
    <col min="14363" max="14597" width="9.109375" style="8"/>
    <col min="14598" max="14598" width="7.5546875" style="8" bestFit="1" customWidth="1"/>
    <col min="14599" max="14599" width="25.5546875" style="8" bestFit="1" customWidth="1"/>
    <col min="14600" max="14600" width="12.88671875" style="8" bestFit="1" customWidth="1"/>
    <col min="14601" max="14601" width="26.88671875" style="8" customWidth="1"/>
    <col min="14602" max="14602" width="18.5546875" style="8" bestFit="1" customWidth="1"/>
    <col min="14603" max="14603" width="26.109375" style="8" customWidth="1"/>
    <col min="14604" max="14604" width="71.44140625" style="8" bestFit="1" customWidth="1"/>
    <col min="14605" max="14605" width="8.5546875" style="8" bestFit="1" customWidth="1"/>
    <col min="14606" max="14606" width="12" style="8" customWidth="1"/>
    <col min="14607" max="14607" width="11.44140625" style="8" customWidth="1"/>
    <col min="14608" max="14608" width="6.5546875" style="8" bestFit="1" customWidth="1"/>
    <col min="14609" max="14609" width="10.5546875" style="8" bestFit="1" customWidth="1"/>
    <col min="14610" max="14610" width="102" style="8" bestFit="1" customWidth="1"/>
    <col min="14611" max="14611" width="11" style="8" bestFit="1" customWidth="1"/>
    <col min="14612" max="14612" width="9.5546875" style="8" bestFit="1" customWidth="1"/>
    <col min="14613" max="14613" width="6.5546875" style="8" bestFit="1" customWidth="1"/>
    <col min="14614" max="14614" width="10.5546875" style="8" bestFit="1" customWidth="1"/>
    <col min="14615" max="14615" width="14.109375" style="8" customWidth="1"/>
    <col min="14616" max="14616" width="7.5546875" style="8" bestFit="1" customWidth="1"/>
    <col min="14617" max="14617" width="11.5546875" style="8" bestFit="1" customWidth="1"/>
    <col min="14618" max="14618" width="10.88671875" style="8" bestFit="1" customWidth="1"/>
    <col min="14619" max="14853" width="9.109375" style="8"/>
    <col min="14854" max="14854" width="7.5546875" style="8" bestFit="1" customWidth="1"/>
    <col min="14855" max="14855" width="25.5546875" style="8" bestFit="1" customWidth="1"/>
    <col min="14856" max="14856" width="12.88671875" style="8" bestFit="1" customWidth="1"/>
    <col min="14857" max="14857" width="26.88671875" style="8" customWidth="1"/>
    <col min="14858" max="14858" width="18.5546875" style="8" bestFit="1" customWidth="1"/>
    <col min="14859" max="14859" width="26.109375" style="8" customWidth="1"/>
    <col min="14860" max="14860" width="71.44140625" style="8" bestFit="1" customWidth="1"/>
    <col min="14861" max="14861" width="8.5546875" style="8" bestFit="1" customWidth="1"/>
    <col min="14862" max="14862" width="12" style="8" customWidth="1"/>
    <col min="14863" max="14863" width="11.44140625" style="8" customWidth="1"/>
    <col min="14864" max="14864" width="6.5546875" style="8" bestFit="1" customWidth="1"/>
    <col min="14865" max="14865" width="10.5546875" style="8" bestFit="1" customWidth="1"/>
    <col min="14866" max="14866" width="102" style="8" bestFit="1" customWidth="1"/>
    <col min="14867" max="14867" width="11" style="8" bestFit="1" customWidth="1"/>
    <col min="14868" max="14868" width="9.5546875" style="8" bestFit="1" customWidth="1"/>
    <col min="14869" max="14869" width="6.5546875" style="8" bestFit="1" customWidth="1"/>
    <col min="14870" max="14870" width="10.5546875" style="8" bestFit="1" customWidth="1"/>
    <col min="14871" max="14871" width="14.109375" style="8" customWidth="1"/>
    <col min="14872" max="14872" width="7.5546875" style="8" bestFit="1" customWidth="1"/>
    <col min="14873" max="14873" width="11.5546875" style="8" bestFit="1" customWidth="1"/>
    <col min="14874" max="14874" width="10.88671875" style="8" bestFit="1" customWidth="1"/>
    <col min="14875" max="15109" width="9.109375" style="8"/>
    <col min="15110" max="15110" width="7.5546875" style="8" bestFit="1" customWidth="1"/>
    <col min="15111" max="15111" width="25.5546875" style="8" bestFit="1" customWidth="1"/>
    <col min="15112" max="15112" width="12.88671875" style="8" bestFit="1" customWidth="1"/>
    <col min="15113" max="15113" width="26.88671875" style="8" customWidth="1"/>
    <col min="15114" max="15114" width="18.5546875" style="8" bestFit="1" customWidth="1"/>
    <col min="15115" max="15115" width="26.109375" style="8" customWidth="1"/>
    <col min="15116" max="15116" width="71.44140625" style="8" bestFit="1" customWidth="1"/>
    <col min="15117" max="15117" width="8.5546875" style="8" bestFit="1" customWidth="1"/>
    <col min="15118" max="15118" width="12" style="8" customWidth="1"/>
    <col min="15119" max="15119" width="11.44140625" style="8" customWidth="1"/>
    <col min="15120" max="15120" width="6.5546875" style="8" bestFit="1" customWidth="1"/>
    <col min="15121" max="15121" width="10.5546875" style="8" bestFit="1" customWidth="1"/>
    <col min="15122" max="15122" width="102" style="8" bestFit="1" customWidth="1"/>
    <col min="15123" max="15123" width="11" style="8" bestFit="1" customWidth="1"/>
    <col min="15124" max="15124" width="9.5546875" style="8" bestFit="1" customWidth="1"/>
    <col min="15125" max="15125" width="6.5546875" style="8" bestFit="1" customWidth="1"/>
    <col min="15126" max="15126" width="10.5546875" style="8" bestFit="1" customWidth="1"/>
    <col min="15127" max="15127" width="14.109375" style="8" customWidth="1"/>
    <col min="15128" max="15128" width="7.5546875" style="8" bestFit="1" customWidth="1"/>
    <col min="15129" max="15129" width="11.5546875" style="8" bestFit="1" customWidth="1"/>
    <col min="15130" max="15130" width="10.88671875" style="8" bestFit="1" customWidth="1"/>
    <col min="15131" max="15365" width="9.109375" style="8"/>
    <col min="15366" max="15366" width="7.5546875" style="8" bestFit="1" customWidth="1"/>
    <col min="15367" max="15367" width="25.5546875" style="8" bestFit="1" customWidth="1"/>
    <col min="15368" max="15368" width="12.88671875" style="8" bestFit="1" customWidth="1"/>
    <col min="15369" max="15369" width="26.88671875" style="8" customWidth="1"/>
    <col min="15370" max="15370" width="18.5546875" style="8" bestFit="1" customWidth="1"/>
    <col min="15371" max="15371" width="26.109375" style="8" customWidth="1"/>
    <col min="15372" max="15372" width="71.44140625" style="8" bestFit="1" customWidth="1"/>
    <col min="15373" max="15373" width="8.5546875" style="8" bestFit="1" customWidth="1"/>
    <col min="15374" max="15374" width="12" style="8" customWidth="1"/>
    <col min="15375" max="15375" width="11.44140625" style="8" customWidth="1"/>
    <col min="15376" max="15376" width="6.5546875" style="8" bestFit="1" customWidth="1"/>
    <col min="15377" max="15377" width="10.5546875" style="8" bestFit="1" customWidth="1"/>
    <col min="15378" max="15378" width="102" style="8" bestFit="1" customWidth="1"/>
    <col min="15379" max="15379" width="11" style="8" bestFit="1" customWidth="1"/>
    <col min="15380" max="15380" width="9.5546875" style="8" bestFit="1" customWidth="1"/>
    <col min="15381" max="15381" width="6.5546875" style="8" bestFit="1" customWidth="1"/>
    <col min="15382" max="15382" width="10.5546875" style="8" bestFit="1" customWidth="1"/>
    <col min="15383" max="15383" width="14.109375" style="8" customWidth="1"/>
    <col min="15384" max="15384" width="7.5546875" style="8" bestFit="1" customWidth="1"/>
    <col min="15385" max="15385" width="11.5546875" style="8" bestFit="1" customWidth="1"/>
    <col min="15386" max="15386" width="10.88671875" style="8" bestFit="1" customWidth="1"/>
    <col min="15387" max="15621" width="9.109375" style="8"/>
    <col min="15622" max="15622" width="7.5546875" style="8" bestFit="1" customWidth="1"/>
    <col min="15623" max="15623" width="25.5546875" style="8" bestFit="1" customWidth="1"/>
    <col min="15624" max="15624" width="12.88671875" style="8" bestFit="1" customWidth="1"/>
    <col min="15625" max="15625" width="26.88671875" style="8" customWidth="1"/>
    <col min="15626" max="15626" width="18.5546875" style="8" bestFit="1" customWidth="1"/>
    <col min="15627" max="15627" width="26.109375" style="8" customWidth="1"/>
    <col min="15628" max="15628" width="71.44140625" style="8" bestFit="1" customWidth="1"/>
    <col min="15629" max="15629" width="8.5546875" style="8" bestFit="1" customWidth="1"/>
    <col min="15630" max="15630" width="12" style="8" customWidth="1"/>
    <col min="15631" max="15631" width="11.44140625" style="8" customWidth="1"/>
    <col min="15632" max="15632" width="6.5546875" style="8" bestFit="1" customWidth="1"/>
    <col min="15633" max="15633" width="10.5546875" style="8" bestFit="1" customWidth="1"/>
    <col min="15634" max="15634" width="102" style="8" bestFit="1" customWidth="1"/>
    <col min="15635" max="15635" width="11" style="8" bestFit="1" customWidth="1"/>
    <col min="15636" max="15636" width="9.5546875" style="8" bestFit="1" customWidth="1"/>
    <col min="15637" max="15637" width="6.5546875" style="8" bestFit="1" customWidth="1"/>
    <col min="15638" max="15638" width="10.5546875" style="8" bestFit="1" customWidth="1"/>
    <col min="15639" max="15639" width="14.109375" style="8" customWidth="1"/>
    <col min="15640" max="15640" width="7.5546875" style="8" bestFit="1" customWidth="1"/>
    <col min="15641" max="15641" width="11.5546875" style="8" bestFit="1" customWidth="1"/>
    <col min="15642" max="15642" width="10.88671875" style="8" bestFit="1" customWidth="1"/>
    <col min="15643" max="15877" width="9.109375" style="8"/>
    <col min="15878" max="15878" width="7.5546875" style="8" bestFit="1" customWidth="1"/>
    <col min="15879" max="15879" width="25.5546875" style="8" bestFit="1" customWidth="1"/>
    <col min="15880" max="15880" width="12.88671875" style="8" bestFit="1" customWidth="1"/>
    <col min="15881" max="15881" width="26.88671875" style="8" customWidth="1"/>
    <col min="15882" max="15882" width="18.5546875" style="8" bestFit="1" customWidth="1"/>
    <col min="15883" max="15883" width="26.109375" style="8" customWidth="1"/>
    <col min="15884" max="15884" width="71.44140625" style="8" bestFit="1" customWidth="1"/>
    <col min="15885" max="15885" width="8.5546875" style="8" bestFit="1" customWidth="1"/>
    <col min="15886" max="15886" width="12" style="8" customWidth="1"/>
    <col min="15887" max="15887" width="11.44140625" style="8" customWidth="1"/>
    <col min="15888" max="15888" width="6.5546875" style="8" bestFit="1" customWidth="1"/>
    <col min="15889" max="15889" width="10.5546875" style="8" bestFit="1" customWidth="1"/>
    <col min="15890" max="15890" width="102" style="8" bestFit="1" customWidth="1"/>
    <col min="15891" max="15891" width="11" style="8" bestFit="1" customWidth="1"/>
    <col min="15892" max="15892" width="9.5546875" style="8" bestFit="1" customWidth="1"/>
    <col min="15893" max="15893" width="6.5546875" style="8" bestFit="1" customWidth="1"/>
    <col min="15894" max="15894" width="10.5546875" style="8" bestFit="1" customWidth="1"/>
    <col min="15895" max="15895" width="14.109375" style="8" customWidth="1"/>
    <col min="15896" max="15896" width="7.5546875" style="8" bestFit="1" customWidth="1"/>
    <col min="15897" max="15897" width="11.5546875" style="8" bestFit="1" customWidth="1"/>
    <col min="15898" max="15898" width="10.88671875" style="8" bestFit="1" customWidth="1"/>
    <col min="15899" max="16133" width="9.109375" style="8"/>
    <col min="16134" max="16134" width="7.5546875" style="8" bestFit="1" customWidth="1"/>
    <col min="16135" max="16135" width="25.5546875" style="8" bestFit="1" customWidth="1"/>
    <col min="16136" max="16136" width="12.88671875" style="8" bestFit="1" customWidth="1"/>
    <col min="16137" max="16137" width="26.88671875" style="8" customWidth="1"/>
    <col min="16138" max="16138" width="18.5546875" style="8" bestFit="1" customWidth="1"/>
    <col min="16139" max="16139" width="26.109375" style="8" customWidth="1"/>
    <col min="16140" max="16140" width="71.44140625" style="8" bestFit="1" customWidth="1"/>
    <col min="16141" max="16141" width="8.5546875" style="8" bestFit="1" customWidth="1"/>
    <col min="16142" max="16142" width="12" style="8" customWidth="1"/>
    <col min="16143" max="16143" width="11.44140625" style="8" customWidth="1"/>
    <col min="16144" max="16144" width="6.5546875" style="8" bestFit="1" customWidth="1"/>
    <col min="16145" max="16145" width="10.5546875" style="8" bestFit="1" customWidth="1"/>
    <col min="16146" max="16146" width="102" style="8" bestFit="1" customWidth="1"/>
    <col min="16147" max="16147" width="11" style="8" bestFit="1" customWidth="1"/>
    <col min="16148" max="16148" width="9.5546875" style="8" bestFit="1" customWidth="1"/>
    <col min="16149" max="16149" width="6.5546875" style="8" bestFit="1" customWidth="1"/>
    <col min="16150" max="16150" width="10.5546875" style="8" bestFit="1" customWidth="1"/>
    <col min="16151" max="16151" width="14.109375" style="8" customWidth="1"/>
    <col min="16152" max="16152" width="7.5546875" style="8" bestFit="1" customWidth="1"/>
    <col min="16153" max="16153" width="11.5546875" style="8" bestFit="1" customWidth="1"/>
    <col min="16154" max="16154" width="10.88671875" style="8" bestFit="1" customWidth="1"/>
    <col min="16155" max="16384" width="9.109375" style="8"/>
  </cols>
  <sheetData>
    <row r="1" spans="1:26" s="7" customFormat="1" x14ac:dyDescent="0.3">
      <c r="B1" s="670" t="s">
        <v>12</v>
      </c>
      <c r="C1" s="674" t="s">
        <v>13</v>
      </c>
      <c r="D1" s="677" t="s">
        <v>14</v>
      </c>
      <c r="E1" s="672" t="s">
        <v>3</v>
      </c>
      <c r="F1" s="680" t="s">
        <v>15</v>
      </c>
      <c r="G1" s="673" t="s">
        <v>1</v>
      </c>
      <c r="H1" s="681" t="s">
        <v>16</v>
      </c>
      <c r="I1" s="669" t="s">
        <v>10</v>
      </c>
      <c r="J1" s="665" t="s">
        <v>4</v>
      </c>
      <c r="K1" s="665"/>
      <c r="L1" s="665"/>
      <c r="M1" s="665"/>
      <c r="N1" s="665" t="s">
        <v>18</v>
      </c>
      <c r="O1" s="666" t="s">
        <v>363</v>
      </c>
      <c r="P1" s="667"/>
      <c r="Q1" s="667"/>
      <c r="R1" s="668"/>
      <c r="S1" s="665" t="s">
        <v>5</v>
      </c>
      <c r="T1" s="665"/>
      <c r="U1" s="665"/>
      <c r="V1" s="665"/>
      <c r="W1" s="669" t="s">
        <v>20</v>
      </c>
      <c r="X1" s="665" t="s">
        <v>19</v>
      </c>
      <c r="Y1" s="665" t="s">
        <v>21</v>
      </c>
      <c r="Z1" s="669" t="s">
        <v>497</v>
      </c>
    </row>
    <row r="2" spans="1:26" s="7" customFormat="1" ht="64.8" x14ac:dyDescent="0.3">
      <c r="B2" s="671"/>
      <c r="C2" s="675"/>
      <c r="D2" s="677"/>
      <c r="E2" s="672"/>
      <c r="F2" s="680"/>
      <c r="G2" s="673"/>
      <c r="H2" s="682"/>
      <c r="I2" s="665"/>
      <c r="J2" s="4" t="s">
        <v>2</v>
      </c>
      <c r="K2" s="4" t="s">
        <v>6</v>
      </c>
      <c r="L2" s="5" t="s">
        <v>7</v>
      </c>
      <c r="M2" s="4" t="s">
        <v>17</v>
      </c>
      <c r="N2" s="665"/>
      <c r="O2" s="4" t="s">
        <v>359</v>
      </c>
      <c r="P2" s="4" t="s">
        <v>360</v>
      </c>
      <c r="Q2" s="4" t="s">
        <v>361</v>
      </c>
      <c r="R2" s="4" t="s">
        <v>362</v>
      </c>
      <c r="S2" s="4" t="s">
        <v>2</v>
      </c>
      <c r="T2" s="4" t="s">
        <v>6</v>
      </c>
      <c r="U2" s="5" t="s">
        <v>7</v>
      </c>
      <c r="V2" s="4" t="s">
        <v>17</v>
      </c>
      <c r="W2" s="665"/>
      <c r="X2" s="665"/>
      <c r="Y2" s="665"/>
      <c r="Z2" s="669"/>
    </row>
    <row r="3" spans="1:26" s="7" customFormat="1" x14ac:dyDescent="0.3">
      <c r="A3" s="7" t="s">
        <v>336</v>
      </c>
      <c r="B3" s="671"/>
      <c r="C3" s="675"/>
      <c r="D3" s="677"/>
      <c r="E3" s="672"/>
      <c r="F3" s="680"/>
      <c r="G3" s="673"/>
      <c r="H3" s="683"/>
      <c r="I3" s="665"/>
      <c r="J3" s="22" t="s">
        <v>8</v>
      </c>
      <c r="K3" s="22" t="s">
        <v>51</v>
      </c>
      <c r="L3" s="22" t="s">
        <v>41</v>
      </c>
      <c r="M3" s="22" t="s">
        <v>9</v>
      </c>
      <c r="N3" s="665"/>
      <c r="O3" s="109"/>
      <c r="P3" s="109"/>
      <c r="Q3" s="109"/>
      <c r="R3" s="109"/>
      <c r="S3" s="22" t="s">
        <v>8</v>
      </c>
      <c r="T3" s="22" t="s">
        <v>51</v>
      </c>
      <c r="U3" s="22" t="s">
        <v>41</v>
      </c>
      <c r="V3" s="22" t="s">
        <v>9</v>
      </c>
      <c r="W3" s="665"/>
      <c r="X3" s="665"/>
      <c r="Y3" s="665"/>
      <c r="Z3" s="669"/>
    </row>
    <row r="4" spans="1:26" s="13" customFormat="1" ht="57.6" x14ac:dyDescent="0.3">
      <c r="A4" s="13">
        <v>1</v>
      </c>
      <c r="B4" s="28" t="str">
        <f>CONCATENATE("Dome-",A4)</f>
        <v>Dome-1</v>
      </c>
      <c r="C4" s="32" t="s">
        <v>171</v>
      </c>
      <c r="D4" s="35" t="s">
        <v>23</v>
      </c>
      <c r="E4" s="26" t="s">
        <v>343</v>
      </c>
      <c r="F4" s="37" t="s">
        <v>122</v>
      </c>
      <c r="G4" s="39" t="s">
        <v>589</v>
      </c>
      <c r="H4" s="42" t="s">
        <v>344</v>
      </c>
      <c r="I4" s="9" t="s">
        <v>25</v>
      </c>
      <c r="J4" s="10" t="s">
        <v>26</v>
      </c>
      <c r="K4" s="10" t="s">
        <v>36</v>
      </c>
      <c r="L4" s="12">
        <f t="shared" ref="L4:L31" si="0">IF(K4="Eliminated", 21, IF(OR(J4="-",K4="-"),"-", (IF(J4="Catastrophic",IF(K4="Frequent",1,IF(K4="Probable",2,IF(K4="Occasional",4,IF(K4="Remote",8,IF(K4="Improbable",12,"Error"))))),IF(J4="Critical",IF(K4="Frequent",3,IF(K4="Probable",5,IF(K4="Occasional",6,IF(K4="Remote",10,IF(K4="Improbable",15,"Error"))))), IF(J4="Marginal",IF(K4="Frequent",7,IF(K4="Probable",9,IF(K4="Occasional",11,IF(K4="Remote",14,IF(K4="Improbable",17,"Error"))))), IF(J4="Negligible",IF(K4="Frequent",13,IF(K4="Probable",16,IF(K4="Occasional",18,IF(K4="Remote",19,IF(K4="Improbable",20,"Error"))))),"Error")))))))</f>
        <v>10</v>
      </c>
      <c r="M4" s="10" t="str">
        <f t="shared" ref="M4:M21" si="1">IF(OR(L4="-",L4="Error"),"-",IF(L4&gt;20,"N/A",IF(L4&gt;17,"Low",IF(L4&gt;9, "Medium", IF(L4&gt;5, "Serious", "High")))))</f>
        <v>Medium</v>
      </c>
      <c r="N4" s="130" t="s">
        <v>718</v>
      </c>
      <c r="O4" s="114" t="s">
        <v>364</v>
      </c>
      <c r="P4" s="114" t="s">
        <v>364</v>
      </c>
      <c r="Q4" s="114" t="s">
        <v>364</v>
      </c>
      <c r="R4" s="114"/>
      <c r="S4" s="10" t="s">
        <v>11</v>
      </c>
      <c r="T4" s="10" t="s">
        <v>11</v>
      </c>
      <c r="U4" s="12" t="str">
        <f t="shared" ref="U4:U21" si="2">IF(T4="Eliminated", 21, IF(OR(S4="-",T4="-"),"-", (IF(S4="Catastrophic",IF(T4="Frequent",1,IF(T4="Probable",2,IF(T4="Occasional",4,IF(T4="Remote",8,IF(T4="Improbable",12,"Error"))))),IF(S4="Critical",IF(T4="Frequent",3,IF(T4="Probable",5,IF(T4="Occasional",6,IF(T4="Remote",10,IF(T4="Improbable",15,"Error"))))), IF(S4="Marginal",IF(T4="Frequent",7,IF(T4="Probable",9,IF(T4="Occasional",11,IF(T4="Remote",14,IF(T4="Improbable",17,"Error"))))), IF(S4="Negligible",IF(T4="Frequent",13,IF(T4="Probable",16,IF(T4="Occasional",18,IF(T4="Remote",19,IF(T4="Improbable",20,"Error"))))),"Error")))))))</f>
        <v>-</v>
      </c>
      <c r="V4" s="10" t="str">
        <f t="shared" ref="V4:V21" si="3">IF(OR(U4="-",U4="Error"),"-",IF(U4&gt;20,"N/A",IF(U4&gt;17,"Low",IF(U4&gt;9, "Medium", IF(U4&gt;5, "Serious", "High")))))</f>
        <v>-</v>
      </c>
      <c r="W4" s="9"/>
      <c r="X4" s="9"/>
      <c r="Y4" s="9"/>
      <c r="Z4" s="9"/>
    </row>
    <row r="5" spans="1:26" s="13" customFormat="1" ht="72" x14ac:dyDescent="0.3">
      <c r="A5" s="13">
        <v>2</v>
      </c>
      <c r="B5" s="28" t="str">
        <f t="shared" ref="B5:B21" si="4">CONCATENATE("Dome-",A5)</f>
        <v>Dome-2</v>
      </c>
      <c r="C5" s="32" t="s">
        <v>171</v>
      </c>
      <c r="D5" s="35" t="s">
        <v>23</v>
      </c>
      <c r="E5" s="26" t="s">
        <v>200</v>
      </c>
      <c r="F5" s="37" t="s">
        <v>122</v>
      </c>
      <c r="G5" s="39" t="s">
        <v>589</v>
      </c>
      <c r="H5" s="42" t="s">
        <v>172</v>
      </c>
      <c r="I5" s="9" t="s">
        <v>25</v>
      </c>
      <c r="J5" s="10" t="s">
        <v>35</v>
      </c>
      <c r="K5" s="10" t="s">
        <v>38</v>
      </c>
      <c r="L5" s="12">
        <f t="shared" si="0"/>
        <v>12</v>
      </c>
      <c r="M5" s="10" t="str">
        <f t="shared" si="1"/>
        <v>Medium</v>
      </c>
      <c r="N5" s="130" t="s">
        <v>719</v>
      </c>
      <c r="O5" s="114" t="s">
        <v>364</v>
      </c>
      <c r="P5" s="114" t="s">
        <v>364</v>
      </c>
      <c r="Q5" s="114"/>
      <c r="R5" s="114"/>
      <c r="S5" s="10" t="s">
        <v>11</v>
      </c>
      <c r="T5" s="10" t="s">
        <v>11</v>
      </c>
      <c r="U5" s="12" t="str">
        <f t="shared" si="2"/>
        <v>-</v>
      </c>
      <c r="V5" s="10" t="str">
        <f t="shared" si="3"/>
        <v>-</v>
      </c>
      <c r="W5" s="9"/>
      <c r="X5" s="9"/>
      <c r="Y5" s="9"/>
      <c r="Z5" s="9"/>
    </row>
    <row r="6" spans="1:26" s="13" customFormat="1" ht="43.2" x14ac:dyDescent="0.3">
      <c r="A6" s="13">
        <v>3</v>
      </c>
      <c r="B6" s="28" t="str">
        <f t="shared" si="4"/>
        <v>Dome-3</v>
      </c>
      <c r="C6" s="32" t="s">
        <v>171</v>
      </c>
      <c r="D6" s="35" t="s">
        <v>23</v>
      </c>
      <c r="E6" s="26" t="s">
        <v>200</v>
      </c>
      <c r="F6" s="37" t="s">
        <v>122</v>
      </c>
      <c r="G6" s="39" t="s">
        <v>589</v>
      </c>
      <c r="H6" s="41" t="s">
        <v>346</v>
      </c>
      <c r="I6" s="9" t="s">
        <v>25</v>
      </c>
      <c r="J6" s="10" t="s">
        <v>35</v>
      </c>
      <c r="K6" s="10" t="s">
        <v>38</v>
      </c>
      <c r="L6" s="12">
        <f t="shared" si="0"/>
        <v>12</v>
      </c>
      <c r="M6" s="10" t="str">
        <f t="shared" si="1"/>
        <v>Medium</v>
      </c>
      <c r="N6" s="130" t="s">
        <v>720</v>
      </c>
      <c r="O6" s="114" t="s">
        <v>364</v>
      </c>
      <c r="P6" s="114" t="s">
        <v>364</v>
      </c>
      <c r="Q6" s="114"/>
      <c r="R6" s="114"/>
      <c r="S6" s="10" t="s">
        <v>11</v>
      </c>
      <c r="T6" s="10" t="s">
        <v>11</v>
      </c>
      <c r="U6" s="12" t="str">
        <f t="shared" si="2"/>
        <v>-</v>
      </c>
      <c r="V6" s="10" t="str">
        <f t="shared" si="3"/>
        <v>-</v>
      </c>
      <c r="W6" s="9"/>
      <c r="X6" s="9"/>
      <c r="Y6" s="9"/>
      <c r="Z6" s="9"/>
    </row>
    <row r="7" spans="1:26" s="13" customFormat="1" ht="72" x14ac:dyDescent="0.3">
      <c r="A7" s="13">
        <v>4</v>
      </c>
      <c r="B7" s="28" t="str">
        <f t="shared" si="4"/>
        <v>Dome-4</v>
      </c>
      <c r="C7" s="32" t="s">
        <v>171</v>
      </c>
      <c r="D7" s="35" t="s">
        <v>23</v>
      </c>
      <c r="E7" s="26" t="s">
        <v>201</v>
      </c>
      <c r="F7" s="37" t="s">
        <v>122</v>
      </c>
      <c r="G7" s="39" t="s">
        <v>589</v>
      </c>
      <c r="H7" s="41" t="s">
        <v>347</v>
      </c>
      <c r="I7" s="9" t="s">
        <v>25</v>
      </c>
      <c r="J7" s="10" t="s">
        <v>35</v>
      </c>
      <c r="K7" s="10" t="s">
        <v>38</v>
      </c>
      <c r="L7" s="12">
        <f t="shared" si="0"/>
        <v>12</v>
      </c>
      <c r="M7" s="10" t="str">
        <f t="shared" si="1"/>
        <v>Medium</v>
      </c>
      <c r="N7" s="130" t="s">
        <v>721</v>
      </c>
      <c r="O7" s="114" t="s">
        <v>364</v>
      </c>
      <c r="P7" s="114" t="s">
        <v>364</v>
      </c>
      <c r="Q7" s="114"/>
      <c r="R7" s="114"/>
      <c r="S7" s="10" t="s">
        <v>11</v>
      </c>
      <c r="T7" s="10" t="s">
        <v>11</v>
      </c>
      <c r="U7" s="12" t="str">
        <f t="shared" si="2"/>
        <v>-</v>
      </c>
      <c r="V7" s="10" t="str">
        <f t="shared" si="3"/>
        <v>-</v>
      </c>
      <c r="W7" s="9"/>
      <c r="X7" s="9"/>
      <c r="Y7" s="9"/>
      <c r="Z7" s="9"/>
    </row>
    <row r="8" spans="1:26" s="13" customFormat="1" ht="28.8" x14ac:dyDescent="0.3">
      <c r="A8" s="13">
        <v>5</v>
      </c>
      <c r="B8" s="28" t="str">
        <f t="shared" si="4"/>
        <v>Dome-5</v>
      </c>
      <c r="C8" s="32" t="s">
        <v>171</v>
      </c>
      <c r="D8" s="35" t="s">
        <v>23</v>
      </c>
      <c r="E8" s="44" t="s">
        <v>173</v>
      </c>
      <c r="F8" s="37" t="s">
        <v>122</v>
      </c>
      <c r="G8" s="39" t="s">
        <v>589</v>
      </c>
      <c r="H8" s="41" t="s">
        <v>174</v>
      </c>
      <c r="I8" s="9" t="s">
        <v>25</v>
      </c>
      <c r="J8" s="10" t="s">
        <v>26</v>
      </c>
      <c r="K8" s="10" t="s">
        <v>38</v>
      </c>
      <c r="L8" s="12">
        <f t="shared" si="0"/>
        <v>15</v>
      </c>
      <c r="M8" s="10" t="str">
        <f t="shared" si="1"/>
        <v>Medium</v>
      </c>
      <c r="N8" s="130" t="s">
        <v>722</v>
      </c>
      <c r="O8" s="114"/>
      <c r="P8" s="114" t="s">
        <v>364</v>
      </c>
      <c r="Q8" s="114"/>
      <c r="R8" s="114"/>
      <c r="S8" s="10" t="s">
        <v>11</v>
      </c>
      <c r="T8" s="10" t="s">
        <v>11</v>
      </c>
      <c r="U8" s="12" t="str">
        <f t="shared" si="2"/>
        <v>-</v>
      </c>
      <c r="V8" s="10" t="str">
        <f t="shared" si="3"/>
        <v>-</v>
      </c>
      <c r="W8" s="9"/>
      <c r="X8" s="9"/>
      <c r="Y8" s="9"/>
      <c r="Z8" s="9"/>
    </row>
    <row r="9" spans="1:26" s="13" customFormat="1" ht="28.8" x14ac:dyDescent="0.3">
      <c r="A9" s="13">
        <v>6</v>
      </c>
      <c r="B9" s="28" t="str">
        <f t="shared" si="4"/>
        <v>Dome-6</v>
      </c>
      <c r="C9" s="32" t="s">
        <v>171</v>
      </c>
      <c r="D9" s="35" t="s">
        <v>23</v>
      </c>
      <c r="E9" s="26" t="s">
        <v>175</v>
      </c>
      <c r="F9" s="37" t="s">
        <v>518</v>
      </c>
      <c r="G9" s="39" t="s">
        <v>177</v>
      </c>
      <c r="H9" s="41" t="s">
        <v>176</v>
      </c>
      <c r="I9" s="9" t="s">
        <v>25</v>
      </c>
      <c r="J9" s="10" t="s">
        <v>26</v>
      </c>
      <c r="K9" s="10" t="s">
        <v>31</v>
      </c>
      <c r="L9" s="12">
        <f t="shared" si="0"/>
        <v>6</v>
      </c>
      <c r="M9" s="10" t="str">
        <f t="shared" si="1"/>
        <v>Serious</v>
      </c>
      <c r="N9" s="130" t="s">
        <v>723</v>
      </c>
      <c r="O9" s="114"/>
      <c r="P9" s="114" t="s">
        <v>364</v>
      </c>
      <c r="Q9" s="114"/>
      <c r="R9" s="114"/>
      <c r="S9" s="10" t="s">
        <v>11</v>
      </c>
      <c r="T9" s="10" t="s">
        <v>11</v>
      </c>
      <c r="U9" s="12" t="str">
        <f t="shared" si="2"/>
        <v>-</v>
      </c>
      <c r="V9" s="10" t="str">
        <f t="shared" si="3"/>
        <v>-</v>
      </c>
      <c r="W9" s="9"/>
      <c r="X9" s="9"/>
      <c r="Y9" s="9"/>
      <c r="Z9" s="9"/>
    </row>
    <row r="10" spans="1:26" s="13" customFormat="1" x14ac:dyDescent="0.3">
      <c r="A10" s="13">
        <v>7</v>
      </c>
      <c r="B10" s="28" t="str">
        <f t="shared" si="4"/>
        <v>Dome-7</v>
      </c>
      <c r="C10" s="32" t="s">
        <v>171</v>
      </c>
      <c r="D10" s="35" t="s">
        <v>23</v>
      </c>
      <c r="E10" s="26" t="s">
        <v>175</v>
      </c>
      <c r="F10" s="37" t="s">
        <v>518</v>
      </c>
      <c r="G10" s="39" t="s">
        <v>177</v>
      </c>
      <c r="H10" s="41" t="s">
        <v>202</v>
      </c>
      <c r="I10" s="9" t="s">
        <v>25</v>
      </c>
      <c r="J10" s="10" t="s">
        <v>26</v>
      </c>
      <c r="K10" s="10" t="s">
        <v>31</v>
      </c>
      <c r="L10" s="12">
        <f t="shared" si="0"/>
        <v>6</v>
      </c>
      <c r="M10" s="10" t="str">
        <f t="shared" si="1"/>
        <v>Serious</v>
      </c>
      <c r="N10" s="130" t="s">
        <v>724</v>
      </c>
      <c r="O10" s="114"/>
      <c r="P10" s="114" t="s">
        <v>364</v>
      </c>
      <c r="Q10" s="114"/>
      <c r="R10" s="114"/>
      <c r="S10" s="10"/>
      <c r="T10" s="10"/>
      <c r="U10" s="12"/>
      <c r="V10" s="10"/>
      <c r="W10" s="9"/>
      <c r="X10" s="9"/>
      <c r="Y10" s="9"/>
      <c r="Z10" s="9"/>
    </row>
    <row r="11" spans="1:26" s="13" customFormat="1" ht="28.8" x14ac:dyDescent="0.3">
      <c r="A11" s="13">
        <v>8</v>
      </c>
      <c r="B11" s="28" t="str">
        <f t="shared" si="4"/>
        <v>Dome-8</v>
      </c>
      <c r="C11" s="32" t="s">
        <v>171</v>
      </c>
      <c r="D11" s="35" t="s">
        <v>23</v>
      </c>
      <c r="E11" s="26" t="s">
        <v>204</v>
      </c>
      <c r="F11" s="37" t="s">
        <v>138</v>
      </c>
      <c r="G11" s="39" t="s">
        <v>203</v>
      </c>
      <c r="H11" s="41" t="s">
        <v>205</v>
      </c>
      <c r="I11" s="9" t="s">
        <v>25</v>
      </c>
      <c r="J11" s="10" t="s">
        <v>35</v>
      </c>
      <c r="K11" s="10" t="s">
        <v>36</v>
      </c>
      <c r="L11" s="12">
        <f t="shared" si="0"/>
        <v>8</v>
      </c>
      <c r="M11" s="10" t="str">
        <f t="shared" si="1"/>
        <v>Serious</v>
      </c>
      <c r="N11" s="130" t="s">
        <v>725</v>
      </c>
      <c r="O11" s="114"/>
      <c r="P11" s="114" t="s">
        <v>364</v>
      </c>
      <c r="Q11" s="114" t="s">
        <v>364</v>
      </c>
      <c r="R11" s="114" t="s">
        <v>364</v>
      </c>
      <c r="S11" s="10" t="s">
        <v>11</v>
      </c>
      <c r="T11" s="10" t="s">
        <v>11</v>
      </c>
      <c r="U11" s="12" t="str">
        <f t="shared" si="2"/>
        <v>-</v>
      </c>
      <c r="V11" s="10" t="str">
        <f t="shared" si="3"/>
        <v>-</v>
      </c>
      <c r="W11" s="9"/>
      <c r="X11" s="9"/>
      <c r="Y11" s="9"/>
      <c r="Z11" s="9"/>
    </row>
    <row r="12" spans="1:26" s="13" customFormat="1" ht="28.8" x14ac:dyDescent="0.3">
      <c r="A12" s="13">
        <v>9</v>
      </c>
      <c r="B12" s="28" t="str">
        <f t="shared" si="4"/>
        <v>Dome-9</v>
      </c>
      <c r="C12" s="32" t="s">
        <v>171</v>
      </c>
      <c r="D12" s="35" t="s">
        <v>23</v>
      </c>
      <c r="E12" s="26" t="s">
        <v>204</v>
      </c>
      <c r="F12" s="37" t="s">
        <v>122</v>
      </c>
      <c r="G12" s="39" t="s">
        <v>206</v>
      </c>
      <c r="H12" s="41" t="s">
        <v>207</v>
      </c>
      <c r="I12" s="9" t="s">
        <v>25</v>
      </c>
      <c r="J12" s="10" t="s">
        <v>26</v>
      </c>
      <c r="K12" s="10" t="s">
        <v>38</v>
      </c>
      <c r="L12" s="12">
        <f t="shared" si="0"/>
        <v>15</v>
      </c>
      <c r="M12" s="10" t="str">
        <f t="shared" si="1"/>
        <v>Medium</v>
      </c>
      <c r="N12" s="130" t="s">
        <v>726</v>
      </c>
      <c r="O12" s="114"/>
      <c r="P12" s="114" t="s">
        <v>364</v>
      </c>
      <c r="Q12" s="114" t="s">
        <v>364</v>
      </c>
      <c r="R12" s="114" t="s">
        <v>364</v>
      </c>
      <c r="S12" s="10" t="s">
        <v>11</v>
      </c>
      <c r="T12" s="10" t="s">
        <v>11</v>
      </c>
      <c r="U12" s="12" t="str">
        <f t="shared" si="2"/>
        <v>-</v>
      </c>
      <c r="V12" s="10" t="str">
        <f t="shared" si="3"/>
        <v>-</v>
      </c>
      <c r="W12" s="9"/>
      <c r="X12" s="9"/>
      <c r="Y12" s="9"/>
      <c r="Z12" s="9"/>
    </row>
    <row r="13" spans="1:26" s="13" customFormat="1" ht="43.2" x14ac:dyDescent="0.3">
      <c r="A13" s="13">
        <v>10</v>
      </c>
      <c r="B13" s="28" t="str">
        <f t="shared" si="4"/>
        <v>Dome-10</v>
      </c>
      <c r="C13" s="32" t="s">
        <v>171</v>
      </c>
      <c r="D13" s="35" t="s">
        <v>23</v>
      </c>
      <c r="E13" s="26" t="s">
        <v>208</v>
      </c>
      <c r="F13" s="37" t="s">
        <v>122</v>
      </c>
      <c r="G13" s="39" t="s">
        <v>589</v>
      </c>
      <c r="H13" s="41" t="s">
        <v>345</v>
      </c>
      <c r="I13" s="9" t="s">
        <v>25</v>
      </c>
      <c r="J13" s="10" t="s">
        <v>26</v>
      </c>
      <c r="K13" s="10" t="s">
        <v>31</v>
      </c>
      <c r="L13" s="12">
        <f t="shared" si="0"/>
        <v>6</v>
      </c>
      <c r="M13" s="10" t="str">
        <f t="shared" si="1"/>
        <v>Serious</v>
      </c>
      <c r="N13" s="130" t="s">
        <v>727</v>
      </c>
      <c r="O13" s="114" t="s">
        <v>364</v>
      </c>
      <c r="P13" s="114" t="s">
        <v>364</v>
      </c>
      <c r="Q13" s="114"/>
      <c r="R13" s="114"/>
      <c r="S13" s="10" t="s">
        <v>11</v>
      </c>
      <c r="T13" s="10" t="s">
        <v>11</v>
      </c>
      <c r="U13" s="12" t="str">
        <f t="shared" si="2"/>
        <v>-</v>
      </c>
      <c r="V13" s="10" t="str">
        <f t="shared" si="3"/>
        <v>-</v>
      </c>
      <c r="W13" s="9"/>
      <c r="X13" s="9"/>
      <c r="Y13" s="9"/>
      <c r="Z13" s="9"/>
    </row>
    <row r="14" spans="1:26" s="13" customFormat="1" ht="57.6" x14ac:dyDescent="0.3">
      <c r="A14" s="13">
        <v>11</v>
      </c>
      <c r="B14" s="28" t="str">
        <f t="shared" si="4"/>
        <v>Dome-11</v>
      </c>
      <c r="C14" s="32" t="s">
        <v>171</v>
      </c>
      <c r="D14" s="35" t="s">
        <v>23</v>
      </c>
      <c r="E14" s="26" t="s">
        <v>709</v>
      </c>
      <c r="F14" s="37" t="s">
        <v>122</v>
      </c>
      <c r="G14" s="39" t="s">
        <v>606</v>
      </c>
      <c r="H14" s="41" t="s">
        <v>501</v>
      </c>
      <c r="I14" s="9" t="s">
        <v>25</v>
      </c>
      <c r="J14" s="10" t="s">
        <v>35</v>
      </c>
      <c r="K14" s="10" t="s">
        <v>36</v>
      </c>
      <c r="L14" s="12">
        <f t="shared" si="0"/>
        <v>8</v>
      </c>
      <c r="M14" s="10" t="str">
        <f t="shared" si="1"/>
        <v>Serious</v>
      </c>
      <c r="N14" s="130" t="s">
        <v>728</v>
      </c>
      <c r="O14" s="114" t="s">
        <v>364</v>
      </c>
      <c r="P14" s="114" t="s">
        <v>364</v>
      </c>
      <c r="Q14" s="114" t="s">
        <v>364</v>
      </c>
      <c r="R14" s="114" t="s">
        <v>364</v>
      </c>
      <c r="S14" s="10" t="s">
        <v>11</v>
      </c>
      <c r="T14" s="10" t="s">
        <v>11</v>
      </c>
      <c r="U14" s="12" t="str">
        <f t="shared" si="2"/>
        <v>-</v>
      </c>
      <c r="V14" s="10" t="str">
        <f t="shared" si="3"/>
        <v>-</v>
      </c>
      <c r="W14" s="9"/>
      <c r="X14" s="9"/>
      <c r="Y14" s="9"/>
      <c r="Z14" s="9"/>
    </row>
    <row r="15" spans="1:26" s="13" customFormat="1" ht="28.8" x14ac:dyDescent="0.3">
      <c r="A15" s="13">
        <v>12</v>
      </c>
      <c r="B15" s="28" t="str">
        <f t="shared" si="4"/>
        <v>Dome-12</v>
      </c>
      <c r="C15" s="32" t="s">
        <v>171</v>
      </c>
      <c r="D15" s="35" t="s">
        <v>23</v>
      </c>
      <c r="E15" s="26" t="s">
        <v>209</v>
      </c>
      <c r="F15" s="37" t="s">
        <v>122</v>
      </c>
      <c r="G15" s="39" t="s">
        <v>621</v>
      </c>
      <c r="H15" s="42" t="s">
        <v>502</v>
      </c>
      <c r="I15" s="9" t="s">
        <v>25</v>
      </c>
      <c r="J15" s="10" t="s">
        <v>26</v>
      </c>
      <c r="K15" s="10" t="s">
        <v>36</v>
      </c>
      <c r="L15" s="12">
        <f t="shared" si="0"/>
        <v>10</v>
      </c>
      <c r="M15" s="10" t="str">
        <f t="shared" si="1"/>
        <v>Medium</v>
      </c>
      <c r="N15" s="130" t="s">
        <v>729</v>
      </c>
      <c r="O15" s="114"/>
      <c r="P15" s="114" t="s">
        <v>364</v>
      </c>
      <c r="Q15" s="114" t="s">
        <v>364</v>
      </c>
      <c r="R15" s="114" t="s">
        <v>364</v>
      </c>
      <c r="S15" s="10" t="s">
        <v>11</v>
      </c>
      <c r="T15" s="10" t="s">
        <v>11</v>
      </c>
      <c r="U15" s="12" t="str">
        <f t="shared" si="2"/>
        <v>-</v>
      </c>
      <c r="V15" s="10" t="str">
        <f t="shared" si="3"/>
        <v>-</v>
      </c>
      <c r="W15" s="9"/>
      <c r="X15" s="9"/>
      <c r="Y15" s="9"/>
      <c r="Z15" s="9"/>
    </row>
    <row r="16" spans="1:26" s="13" customFormat="1" ht="43.2" x14ac:dyDescent="0.3">
      <c r="A16" s="13">
        <v>13</v>
      </c>
      <c r="B16" s="28" t="str">
        <f t="shared" si="4"/>
        <v>Dome-13</v>
      </c>
      <c r="C16" s="32" t="s">
        <v>171</v>
      </c>
      <c r="D16" s="35" t="s">
        <v>23</v>
      </c>
      <c r="E16" s="44" t="s">
        <v>710</v>
      </c>
      <c r="F16" s="158" t="s">
        <v>587</v>
      </c>
      <c r="G16" s="39" t="s">
        <v>581</v>
      </c>
      <c r="H16" s="41" t="s">
        <v>210</v>
      </c>
      <c r="I16" s="9" t="s">
        <v>25</v>
      </c>
      <c r="J16" s="10" t="s">
        <v>35</v>
      </c>
      <c r="K16" s="10" t="s">
        <v>36</v>
      </c>
      <c r="L16" s="12">
        <f t="shared" si="0"/>
        <v>8</v>
      </c>
      <c r="M16" s="10" t="str">
        <f t="shared" si="1"/>
        <v>Serious</v>
      </c>
      <c r="N16" s="130" t="s">
        <v>711</v>
      </c>
      <c r="O16" s="114"/>
      <c r="P16" s="114" t="s">
        <v>364</v>
      </c>
      <c r="Q16" s="114" t="s">
        <v>364</v>
      </c>
      <c r="R16" s="114" t="s">
        <v>364</v>
      </c>
      <c r="S16" s="10" t="s">
        <v>11</v>
      </c>
      <c r="T16" s="10" t="s">
        <v>11</v>
      </c>
      <c r="U16" s="12" t="str">
        <f t="shared" si="2"/>
        <v>-</v>
      </c>
      <c r="V16" s="10" t="str">
        <f t="shared" si="3"/>
        <v>-</v>
      </c>
      <c r="W16" s="9"/>
      <c r="X16" s="9"/>
      <c r="Y16" s="9"/>
      <c r="Z16" s="9"/>
    </row>
    <row r="17" spans="1:26" s="13" customFormat="1" ht="43.2" x14ac:dyDescent="0.3">
      <c r="A17" s="13">
        <v>14</v>
      </c>
      <c r="B17" s="28" t="str">
        <f t="shared" si="4"/>
        <v>Dome-14</v>
      </c>
      <c r="C17" s="32" t="s">
        <v>171</v>
      </c>
      <c r="D17" s="35" t="s">
        <v>23</v>
      </c>
      <c r="E17" s="44" t="s">
        <v>712</v>
      </c>
      <c r="F17" s="158" t="s">
        <v>605</v>
      </c>
      <c r="G17" s="39" t="s">
        <v>582</v>
      </c>
      <c r="H17" s="41" t="s">
        <v>211</v>
      </c>
      <c r="I17" s="9" t="s">
        <v>25</v>
      </c>
      <c r="J17" s="10" t="s">
        <v>26</v>
      </c>
      <c r="K17" s="10" t="s">
        <v>36</v>
      </c>
      <c r="L17" s="12">
        <f t="shared" si="0"/>
        <v>10</v>
      </c>
      <c r="M17" s="10" t="str">
        <f t="shared" si="1"/>
        <v>Medium</v>
      </c>
      <c r="N17" s="130" t="s">
        <v>730</v>
      </c>
      <c r="O17" s="114"/>
      <c r="P17" s="114"/>
      <c r="Q17" s="114" t="s">
        <v>364</v>
      </c>
      <c r="R17" s="114" t="s">
        <v>364</v>
      </c>
      <c r="S17" s="10" t="s">
        <v>11</v>
      </c>
      <c r="T17" s="10" t="s">
        <v>11</v>
      </c>
      <c r="U17" s="12" t="str">
        <f t="shared" si="2"/>
        <v>-</v>
      </c>
      <c r="V17" s="10" t="str">
        <f t="shared" si="3"/>
        <v>-</v>
      </c>
      <c r="W17" s="9"/>
      <c r="X17" s="9"/>
      <c r="Y17" s="9"/>
      <c r="Z17" s="9"/>
    </row>
    <row r="18" spans="1:26" s="13" customFormat="1" ht="72" x14ac:dyDescent="0.3">
      <c r="A18" s="13">
        <v>15</v>
      </c>
      <c r="B18" s="28" t="str">
        <f t="shared" si="4"/>
        <v>Dome-15</v>
      </c>
      <c r="C18" s="32" t="s">
        <v>171</v>
      </c>
      <c r="D18" s="35" t="s">
        <v>23</v>
      </c>
      <c r="E18" s="44" t="s">
        <v>204</v>
      </c>
      <c r="F18" s="37" t="s">
        <v>518</v>
      </c>
      <c r="G18" s="100" t="s">
        <v>583</v>
      </c>
      <c r="H18" s="41" t="s">
        <v>340</v>
      </c>
      <c r="I18" s="9" t="s">
        <v>25</v>
      </c>
      <c r="J18" s="10" t="s">
        <v>35</v>
      </c>
      <c r="K18" s="10" t="s">
        <v>38</v>
      </c>
      <c r="L18" s="12">
        <f t="shared" si="0"/>
        <v>12</v>
      </c>
      <c r="M18" s="10" t="str">
        <f t="shared" si="1"/>
        <v>Medium</v>
      </c>
      <c r="N18" s="130" t="s">
        <v>731</v>
      </c>
      <c r="O18" s="114"/>
      <c r="P18" s="114" t="s">
        <v>364</v>
      </c>
      <c r="Q18" s="114" t="s">
        <v>364</v>
      </c>
      <c r="R18" s="114" t="s">
        <v>364</v>
      </c>
      <c r="S18" s="10" t="s">
        <v>11</v>
      </c>
      <c r="T18" s="10" t="s">
        <v>11</v>
      </c>
      <c r="U18" s="12" t="str">
        <f t="shared" si="2"/>
        <v>-</v>
      </c>
      <c r="V18" s="10" t="str">
        <f t="shared" si="3"/>
        <v>-</v>
      </c>
      <c r="W18" s="9"/>
      <c r="X18" s="9"/>
      <c r="Y18" s="9"/>
      <c r="Z18" s="9"/>
    </row>
    <row r="19" spans="1:26" s="13" customFormat="1" ht="28.8" x14ac:dyDescent="0.3">
      <c r="A19" s="13">
        <v>16</v>
      </c>
      <c r="B19" s="28" t="str">
        <f t="shared" si="4"/>
        <v>Dome-16</v>
      </c>
      <c r="C19" s="32" t="s">
        <v>171</v>
      </c>
      <c r="D19" s="35" t="s">
        <v>23</v>
      </c>
      <c r="E19" s="26" t="s">
        <v>201</v>
      </c>
      <c r="F19" s="37" t="s">
        <v>122</v>
      </c>
      <c r="G19" s="39" t="s">
        <v>589</v>
      </c>
      <c r="H19" s="42" t="s">
        <v>607</v>
      </c>
      <c r="I19" s="9" t="s">
        <v>25</v>
      </c>
      <c r="J19" s="10" t="s">
        <v>26</v>
      </c>
      <c r="K19" s="10" t="s">
        <v>36</v>
      </c>
      <c r="L19" s="12">
        <f t="shared" si="0"/>
        <v>10</v>
      </c>
      <c r="M19" s="10" t="str">
        <f t="shared" si="1"/>
        <v>Medium</v>
      </c>
      <c r="N19" s="130" t="s">
        <v>732</v>
      </c>
      <c r="O19" s="114" t="s">
        <v>364</v>
      </c>
      <c r="P19" s="114" t="s">
        <v>364</v>
      </c>
      <c r="Q19" s="114"/>
      <c r="R19" s="114"/>
      <c r="S19" s="10" t="s">
        <v>11</v>
      </c>
      <c r="T19" s="10" t="s">
        <v>11</v>
      </c>
      <c r="U19" s="12" t="str">
        <f t="shared" si="2"/>
        <v>-</v>
      </c>
      <c r="V19" s="10" t="str">
        <f t="shared" si="3"/>
        <v>-</v>
      </c>
      <c r="W19" s="9"/>
      <c r="X19" s="9"/>
      <c r="Y19" s="9"/>
      <c r="Z19" s="9"/>
    </row>
    <row r="20" spans="1:26" s="13" customFormat="1" ht="28.8" x14ac:dyDescent="0.3">
      <c r="A20" s="13">
        <v>17</v>
      </c>
      <c r="B20" s="28" t="str">
        <f t="shared" si="4"/>
        <v>Dome-17</v>
      </c>
      <c r="C20" s="32" t="s">
        <v>171</v>
      </c>
      <c r="D20" s="35" t="s">
        <v>23</v>
      </c>
      <c r="E20" s="26" t="s">
        <v>175</v>
      </c>
      <c r="F20" s="37" t="s">
        <v>122</v>
      </c>
      <c r="G20" s="100" t="s">
        <v>608</v>
      </c>
      <c r="H20" s="41" t="s">
        <v>213</v>
      </c>
      <c r="I20" s="9" t="s">
        <v>25</v>
      </c>
      <c r="J20" s="10" t="s">
        <v>63</v>
      </c>
      <c r="K20" s="10" t="s">
        <v>31</v>
      </c>
      <c r="L20" s="12">
        <f t="shared" si="0"/>
        <v>11</v>
      </c>
      <c r="M20" s="10" t="str">
        <f t="shared" si="1"/>
        <v>Medium</v>
      </c>
      <c r="N20" s="130" t="s">
        <v>733</v>
      </c>
      <c r="O20" s="114"/>
      <c r="P20" s="114" t="s">
        <v>364</v>
      </c>
      <c r="Q20" s="114"/>
      <c r="R20" s="114"/>
      <c r="S20" s="10" t="s">
        <v>11</v>
      </c>
      <c r="T20" s="10" t="s">
        <v>11</v>
      </c>
      <c r="U20" s="12" t="str">
        <f t="shared" si="2"/>
        <v>-</v>
      </c>
      <c r="V20" s="10" t="str">
        <f t="shared" si="3"/>
        <v>-</v>
      </c>
      <c r="W20" s="9"/>
      <c r="X20" s="9"/>
      <c r="Y20" s="9"/>
      <c r="Z20" s="9"/>
    </row>
    <row r="21" spans="1:26" s="16" customFormat="1" ht="28.8" x14ac:dyDescent="0.3">
      <c r="A21" s="13">
        <v>18</v>
      </c>
      <c r="B21" s="28" t="str">
        <f t="shared" si="4"/>
        <v>Dome-18</v>
      </c>
      <c r="C21" s="32" t="s">
        <v>171</v>
      </c>
      <c r="D21" s="35" t="s">
        <v>23</v>
      </c>
      <c r="E21" s="26" t="s">
        <v>208</v>
      </c>
      <c r="F21" s="37" t="s">
        <v>122</v>
      </c>
      <c r="G21" s="39" t="s">
        <v>589</v>
      </c>
      <c r="H21" s="42" t="s">
        <v>609</v>
      </c>
      <c r="I21" s="9" t="s">
        <v>25</v>
      </c>
      <c r="J21" s="10" t="s">
        <v>63</v>
      </c>
      <c r="K21" s="10" t="s">
        <v>31</v>
      </c>
      <c r="L21" s="12">
        <f t="shared" si="0"/>
        <v>11</v>
      </c>
      <c r="M21" s="10" t="str">
        <f t="shared" si="1"/>
        <v>Medium</v>
      </c>
      <c r="N21" s="130" t="s">
        <v>734</v>
      </c>
      <c r="O21" s="112"/>
      <c r="P21" s="112" t="s">
        <v>364</v>
      </c>
      <c r="Q21" s="112" t="s">
        <v>364</v>
      </c>
      <c r="R21" s="112" t="s">
        <v>364</v>
      </c>
      <c r="S21" s="10" t="s">
        <v>11</v>
      </c>
      <c r="T21" s="10" t="s">
        <v>11</v>
      </c>
      <c r="U21" s="12" t="str">
        <f t="shared" si="2"/>
        <v>-</v>
      </c>
      <c r="V21" s="10" t="str">
        <f t="shared" si="3"/>
        <v>-</v>
      </c>
      <c r="W21" s="9" t="s">
        <v>33</v>
      </c>
      <c r="X21" s="9"/>
      <c r="Y21" s="9"/>
      <c r="Z21" s="9"/>
    </row>
    <row r="22" spans="1:26" ht="28.8" x14ac:dyDescent="0.3">
      <c r="A22" s="13">
        <v>19</v>
      </c>
      <c r="B22" s="28" t="str">
        <f t="shared" ref="B22:B37" si="5">CONCATENATE("Dome-",A22)</f>
        <v>Dome-19</v>
      </c>
      <c r="C22" s="32" t="s">
        <v>171</v>
      </c>
      <c r="D22" s="35" t="s">
        <v>23</v>
      </c>
      <c r="E22" s="26" t="s">
        <v>200</v>
      </c>
      <c r="F22" s="37" t="s">
        <v>122</v>
      </c>
      <c r="G22" s="39" t="s">
        <v>206</v>
      </c>
      <c r="H22" s="42" t="s">
        <v>717</v>
      </c>
      <c r="I22" s="9" t="s">
        <v>25</v>
      </c>
      <c r="J22" s="10" t="s">
        <v>63</v>
      </c>
      <c r="K22" s="10" t="s">
        <v>31</v>
      </c>
      <c r="L22" s="12">
        <f t="shared" si="0"/>
        <v>11</v>
      </c>
      <c r="M22" s="10" t="str">
        <f t="shared" ref="M22:M38" si="6">IF(OR(L22="-",L22="Error"),"-",IF(L22&gt;20,"N/A",IF(L22&gt;17,"Low",IF(L22&gt;9, "Medium", IF(L22&gt;5, "Serious", "High")))))</f>
        <v>Medium</v>
      </c>
      <c r="N22" s="131" t="s">
        <v>390</v>
      </c>
      <c r="O22" s="112"/>
      <c r="P22" s="112" t="s">
        <v>364</v>
      </c>
      <c r="Q22" s="112"/>
      <c r="R22" s="112"/>
      <c r="S22" s="10" t="s">
        <v>11</v>
      </c>
      <c r="T22" s="10" t="s">
        <v>11</v>
      </c>
      <c r="U22" s="12" t="str">
        <f t="shared" ref="U22:U38" si="7">IF(T22="Eliminated", 21, IF(OR(S22="-",T22="-"),"-", (IF(S22="Catastrophic",IF(T22="Frequent",1,IF(T22="Probable",2,IF(T22="Occasional",4,IF(T22="Remote",8,IF(T22="Improbable",12,"Error"))))),IF(S22="Critical",IF(T22="Frequent",3,IF(T22="Probable",5,IF(T22="Occasional",6,IF(T22="Remote",10,IF(T22="Improbable",15,"Error"))))), IF(S22="Marginal",IF(T22="Frequent",7,IF(T22="Probable",9,IF(T22="Occasional",11,IF(T22="Remote",14,IF(T22="Improbable",17,"Error"))))), IF(S22="Negligible",IF(T22="Frequent",13,IF(T22="Probable",16,IF(T22="Occasional",18,IF(T22="Remote",19,IF(T22="Improbable",20,"Error"))))),"Error")))))))</f>
        <v>-</v>
      </c>
      <c r="V22" s="10" t="str">
        <f t="shared" ref="V22:V38" si="8">IF(OR(U22="-",U22="Error"),"-",IF(U22&gt;20,"N/A",IF(U22&gt;17,"Low",IF(U22&gt;9, "Medium", IF(U22&gt;5, "Serious", "High")))))</f>
        <v>-</v>
      </c>
      <c r="W22" s="9" t="s">
        <v>33</v>
      </c>
      <c r="X22" s="9"/>
      <c r="Y22" s="9"/>
      <c r="Z22" s="9"/>
    </row>
    <row r="23" spans="1:26" ht="28.8" x14ac:dyDescent="0.3">
      <c r="A23" s="13">
        <v>20</v>
      </c>
      <c r="B23" s="28" t="str">
        <f t="shared" si="5"/>
        <v>Dome-20</v>
      </c>
      <c r="C23" s="32" t="s">
        <v>171</v>
      </c>
      <c r="D23" s="35" t="s">
        <v>23</v>
      </c>
      <c r="E23" s="26" t="s">
        <v>341</v>
      </c>
      <c r="F23" s="37" t="s">
        <v>122</v>
      </c>
      <c r="G23" s="39" t="s">
        <v>342</v>
      </c>
      <c r="H23" s="42" t="s">
        <v>610</v>
      </c>
      <c r="I23" s="9" t="s">
        <v>25</v>
      </c>
      <c r="J23" s="10" t="s">
        <v>26</v>
      </c>
      <c r="K23" s="10" t="s">
        <v>31</v>
      </c>
      <c r="L23" s="12">
        <f t="shared" si="0"/>
        <v>6</v>
      </c>
      <c r="M23" s="10" t="str">
        <f t="shared" si="6"/>
        <v>Serious</v>
      </c>
      <c r="N23" s="130" t="s">
        <v>735</v>
      </c>
      <c r="O23" s="112"/>
      <c r="P23" s="112" t="s">
        <v>364</v>
      </c>
      <c r="Q23" s="112"/>
      <c r="R23" s="112" t="s">
        <v>364</v>
      </c>
      <c r="S23" s="10" t="s">
        <v>11</v>
      </c>
      <c r="T23" s="10" t="s">
        <v>11</v>
      </c>
      <c r="U23" s="12" t="str">
        <f t="shared" si="7"/>
        <v>-</v>
      </c>
      <c r="V23" s="10" t="str">
        <f t="shared" si="8"/>
        <v>-</v>
      </c>
      <c r="W23" s="9" t="s">
        <v>33</v>
      </c>
      <c r="X23" s="9"/>
      <c r="Y23" s="9"/>
      <c r="Z23" s="9"/>
    </row>
    <row r="24" spans="1:26" s="13" customFormat="1" ht="43.2" x14ac:dyDescent="0.3">
      <c r="A24" s="13">
        <v>21</v>
      </c>
      <c r="B24" s="28" t="str">
        <f t="shared" si="5"/>
        <v>Dome-21</v>
      </c>
      <c r="C24" s="32" t="s">
        <v>171</v>
      </c>
      <c r="D24" s="35" t="s">
        <v>23</v>
      </c>
      <c r="E24" s="26" t="s">
        <v>713</v>
      </c>
      <c r="F24" s="37" t="s">
        <v>122</v>
      </c>
      <c r="G24" s="100" t="s">
        <v>714</v>
      </c>
      <c r="H24" s="42" t="s">
        <v>715</v>
      </c>
      <c r="I24" s="9" t="s">
        <v>25</v>
      </c>
      <c r="J24" s="10" t="s">
        <v>26</v>
      </c>
      <c r="K24" s="10" t="s">
        <v>36</v>
      </c>
      <c r="L24" s="12">
        <f t="shared" si="0"/>
        <v>10</v>
      </c>
      <c r="M24" s="10" t="str">
        <f t="shared" si="6"/>
        <v>Medium</v>
      </c>
      <c r="N24" s="130" t="s">
        <v>736</v>
      </c>
      <c r="O24" s="114"/>
      <c r="P24" s="114" t="s">
        <v>364</v>
      </c>
      <c r="Q24" s="114" t="s">
        <v>364</v>
      </c>
      <c r="R24" s="114" t="s">
        <v>364</v>
      </c>
      <c r="S24" s="10" t="s">
        <v>11</v>
      </c>
      <c r="T24" s="10" t="s">
        <v>11</v>
      </c>
      <c r="U24" s="12" t="str">
        <f t="shared" si="7"/>
        <v>-</v>
      </c>
      <c r="V24" s="10" t="str">
        <f t="shared" si="8"/>
        <v>-</v>
      </c>
      <c r="W24" s="9"/>
      <c r="X24" s="9"/>
      <c r="Y24" s="9"/>
      <c r="Z24" s="9"/>
    </row>
    <row r="25" spans="1:26" s="13" customFormat="1" ht="28.8" x14ac:dyDescent="0.3">
      <c r="A25" s="13">
        <v>22</v>
      </c>
      <c r="B25" s="28" t="str">
        <f t="shared" si="5"/>
        <v>Dome-22</v>
      </c>
      <c r="C25" s="32" t="s">
        <v>192</v>
      </c>
      <c r="D25" s="35" t="s">
        <v>23</v>
      </c>
      <c r="E25" s="26" t="s">
        <v>349</v>
      </c>
      <c r="F25" s="158" t="s">
        <v>587</v>
      </c>
      <c r="G25" s="100" t="s">
        <v>548</v>
      </c>
      <c r="H25" s="42" t="s">
        <v>611</v>
      </c>
      <c r="I25" s="9" t="s">
        <v>25</v>
      </c>
      <c r="J25" s="10" t="s">
        <v>35</v>
      </c>
      <c r="K25" s="10" t="s">
        <v>36</v>
      </c>
      <c r="L25" s="12">
        <f t="shared" si="0"/>
        <v>8</v>
      </c>
      <c r="M25" s="10" t="str">
        <f t="shared" si="6"/>
        <v>Serious</v>
      </c>
      <c r="N25" s="130" t="s">
        <v>716</v>
      </c>
      <c r="O25" s="114"/>
      <c r="P25" s="114" t="s">
        <v>364</v>
      </c>
      <c r="Q25" s="114"/>
      <c r="R25" s="114"/>
      <c r="S25" s="10" t="s">
        <v>11</v>
      </c>
      <c r="T25" s="10" t="s">
        <v>11</v>
      </c>
      <c r="U25" s="12" t="str">
        <f t="shared" si="7"/>
        <v>-</v>
      </c>
      <c r="V25" s="10" t="str">
        <f t="shared" si="8"/>
        <v>-</v>
      </c>
      <c r="W25" s="9"/>
      <c r="X25" s="9"/>
      <c r="Y25" s="9"/>
      <c r="Z25" s="9"/>
    </row>
    <row r="26" spans="1:26" s="13" customFormat="1" x14ac:dyDescent="0.3">
      <c r="A26" s="13">
        <v>23</v>
      </c>
      <c r="B26" s="28" t="str">
        <f t="shared" si="5"/>
        <v>Dome-23</v>
      </c>
      <c r="C26" s="32" t="s">
        <v>171</v>
      </c>
      <c r="D26" s="35" t="s">
        <v>23</v>
      </c>
      <c r="E26" s="26" t="s">
        <v>350</v>
      </c>
      <c r="F26" s="37" t="s">
        <v>122</v>
      </c>
      <c r="G26" s="39" t="s">
        <v>589</v>
      </c>
      <c r="H26" s="42" t="s">
        <v>351</v>
      </c>
      <c r="I26" s="9" t="s">
        <v>25</v>
      </c>
      <c r="J26" s="10" t="s">
        <v>26</v>
      </c>
      <c r="K26" s="10" t="s">
        <v>36</v>
      </c>
      <c r="L26" s="12">
        <f t="shared" si="0"/>
        <v>10</v>
      </c>
      <c r="M26" s="10" t="str">
        <f t="shared" si="6"/>
        <v>Medium</v>
      </c>
      <c r="N26" s="130" t="s">
        <v>391</v>
      </c>
      <c r="O26" s="114"/>
      <c r="P26" s="114" t="s">
        <v>364</v>
      </c>
      <c r="Q26" s="114"/>
      <c r="R26" s="114"/>
      <c r="S26" s="10" t="s">
        <v>11</v>
      </c>
      <c r="T26" s="10" t="s">
        <v>11</v>
      </c>
      <c r="U26" s="12" t="str">
        <f t="shared" si="7"/>
        <v>-</v>
      </c>
      <c r="V26" s="10" t="str">
        <f t="shared" si="8"/>
        <v>-</v>
      </c>
      <c r="W26" s="9"/>
      <c r="X26" s="9"/>
      <c r="Y26" s="9"/>
      <c r="Z26" s="9"/>
    </row>
    <row r="27" spans="1:26" s="13" customFormat="1" ht="43.2" x14ac:dyDescent="0.3">
      <c r="A27" s="13">
        <v>24</v>
      </c>
      <c r="B27" s="28" t="str">
        <f t="shared" si="5"/>
        <v>Dome-24</v>
      </c>
      <c r="C27" s="32" t="s">
        <v>171</v>
      </c>
      <c r="D27" s="35" t="s">
        <v>23</v>
      </c>
      <c r="E27" s="44" t="s">
        <v>352</v>
      </c>
      <c r="F27" s="37" t="s">
        <v>122</v>
      </c>
      <c r="G27" s="39" t="s">
        <v>589</v>
      </c>
      <c r="H27" s="42" t="s">
        <v>612</v>
      </c>
      <c r="I27" s="9" t="s">
        <v>25</v>
      </c>
      <c r="J27" s="10" t="s">
        <v>26</v>
      </c>
      <c r="K27" s="10" t="s">
        <v>36</v>
      </c>
      <c r="L27" s="12">
        <f t="shared" si="0"/>
        <v>10</v>
      </c>
      <c r="M27" s="10" t="str">
        <f t="shared" si="6"/>
        <v>Medium</v>
      </c>
      <c r="N27" s="130" t="s">
        <v>737</v>
      </c>
      <c r="O27" s="114" t="s">
        <v>364</v>
      </c>
      <c r="P27" s="114" t="s">
        <v>364</v>
      </c>
      <c r="Q27" s="114" t="s">
        <v>364</v>
      </c>
      <c r="R27" s="114" t="s">
        <v>364</v>
      </c>
      <c r="S27" s="10" t="s">
        <v>11</v>
      </c>
      <c r="T27" s="10" t="s">
        <v>11</v>
      </c>
      <c r="U27" s="12" t="str">
        <f t="shared" si="7"/>
        <v>-</v>
      </c>
      <c r="V27" s="10" t="str">
        <f t="shared" si="8"/>
        <v>-</v>
      </c>
      <c r="W27" s="9"/>
      <c r="X27" s="9"/>
      <c r="Y27" s="9"/>
      <c r="Z27" s="9"/>
    </row>
    <row r="28" spans="1:26" s="13" customFormat="1" ht="72" x14ac:dyDescent="0.3">
      <c r="A28" s="13">
        <v>25</v>
      </c>
      <c r="B28" s="28" t="str">
        <f t="shared" si="5"/>
        <v>Dome-25</v>
      </c>
      <c r="C28" s="32" t="s">
        <v>171</v>
      </c>
      <c r="D28" s="35" t="s">
        <v>23</v>
      </c>
      <c r="E28" s="26" t="s">
        <v>204</v>
      </c>
      <c r="F28" s="37" t="s">
        <v>122</v>
      </c>
      <c r="G28" s="39" t="s">
        <v>342</v>
      </c>
      <c r="H28" s="42" t="s">
        <v>613</v>
      </c>
      <c r="I28" s="9" t="s">
        <v>25</v>
      </c>
      <c r="J28" s="10" t="s">
        <v>35</v>
      </c>
      <c r="K28" s="10" t="s">
        <v>31</v>
      </c>
      <c r="L28" s="12">
        <f t="shared" si="0"/>
        <v>4</v>
      </c>
      <c r="M28" s="10" t="str">
        <f t="shared" si="6"/>
        <v>High</v>
      </c>
      <c r="N28" s="130" t="s">
        <v>738</v>
      </c>
      <c r="O28" s="114"/>
      <c r="P28" s="114" t="s">
        <v>364</v>
      </c>
      <c r="Q28" s="114" t="s">
        <v>364</v>
      </c>
      <c r="R28" s="114" t="s">
        <v>364</v>
      </c>
      <c r="S28" s="10" t="s">
        <v>11</v>
      </c>
      <c r="T28" s="10" t="s">
        <v>11</v>
      </c>
      <c r="U28" s="12" t="str">
        <f t="shared" si="7"/>
        <v>-</v>
      </c>
      <c r="V28" s="10" t="str">
        <f t="shared" si="8"/>
        <v>-</v>
      </c>
      <c r="W28" s="9"/>
      <c r="X28" s="9"/>
      <c r="Y28" s="9"/>
      <c r="Z28" s="9" t="s">
        <v>512</v>
      </c>
    </row>
    <row r="29" spans="1:26" s="13" customFormat="1" ht="28.8" x14ac:dyDescent="0.3">
      <c r="A29" s="13">
        <v>26</v>
      </c>
      <c r="B29" s="28" t="str">
        <f t="shared" si="5"/>
        <v>Dome-26</v>
      </c>
      <c r="C29" s="32" t="s">
        <v>171</v>
      </c>
      <c r="D29" s="35" t="s">
        <v>23</v>
      </c>
      <c r="E29" s="26" t="s">
        <v>204</v>
      </c>
      <c r="F29" s="37" t="s">
        <v>122</v>
      </c>
      <c r="G29" s="100" t="s">
        <v>212</v>
      </c>
      <c r="H29" s="42" t="s">
        <v>614</v>
      </c>
      <c r="I29" s="9" t="s">
        <v>25</v>
      </c>
      <c r="J29" s="10" t="s">
        <v>26</v>
      </c>
      <c r="K29" s="10" t="s">
        <v>36</v>
      </c>
      <c r="L29" s="12">
        <f t="shared" si="0"/>
        <v>10</v>
      </c>
      <c r="M29" s="10" t="str">
        <f t="shared" si="6"/>
        <v>Medium</v>
      </c>
      <c r="N29" s="130" t="s">
        <v>739</v>
      </c>
      <c r="O29" s="114"/>
      <c r="P29" s="114" t="s">
        <v>364</v>
      </c>
      <c r="Q29" s="114"/>
      <c r="R29" s="114" t="s">
        <v>364</v>
      </c>
      <c r="S29" s="10" t="s">
        <v>11</v>
      </c>
      <c r="T29" s="10" t="s">
        <v>11</v>
      </c>
      <c r="U29" s="12" t="str">
        <f t="shared" si="7"/>
        <v>-</v>
      </c>
      <c r="V29" s="10" t="str">
        <f t="shared" si="8"/>
        <v>-</v>
      </c>
      <c r="W29" s="9"/>
      <c r="X29" s="9"/>
      <c r="Y29" s="9"/>
      <c r="Z29" s="9"/>
    </row>
    <row r="30" spans="1:26" s="13" customFormat="1" ht="72" x14ac:dyDescent="0.3">
      <c r="A30" s="13">
        <v>27</v>
      </c>
      <c r="B30" s="28" t="str">
        <f t="shared" si="5"/>
        <v>Dome-27</v>
      </c>
      <c r="C30" s="32" t="s">
        <v>171</v>
      </c>
      <c r="D30" s="35" t="s">
        <v>23</v>
      </c>
      <c r="E30" s="26" t="s">
        <v>204</v>
      </c>
      <c r="F30" s="37" t="s">
        <v>122</v>
      </c>
      <c r="G30" s="39" t="s">
        <v>589</v>
      </c>
      <c r="H30" s="42" t="s">
        <v>354</v>
      </c>
      <c r="I30" s="9" t="s">
        <v>25</v>
      </c>
      <c r="J30" s="10" t="s">
        <v>26</v>
      </c>
      <c r="K30" s="10" t="s">
        <v>36</v>
      </c>
      <c r="L30" s="12">
        <f t="shared" si="0"/>
        <v>10</v>
      </c>
      <c r="M30" s="10" t="str">
        <f t="shared" si="6"/>
        <v>Medium</v>
      </c>
      <c r="N30" s="130" t="s">
        <v>740</v>
      </c>
      <c r="O30" s="114" t="s">
        <v>364</v>
      </c>
      <c r="P30" s="114" t="s">
        <v>364</v>
      </c>
      <c r="Q30" s="114"/>
      <c r="R30" s="114"/>
      <c r="S30" s="10" t="s">
        <v>11</v>
      </c>
      <c r="T30" s="10" t="s">
        <v>11</v>
      </c>
      <c r="U30" s="12" t="str">
        <f t="shared" si="7"/>
        <v>-</v>
      </c>
      <c r="V30" s="10" t="str">
        <f t="shared" si="8"/>
        <v>-</v>
      </c>
      <c r="W30" s="9"/>
      <c r="X30" s="9"/>
      <c r="Y30" s="9"/>
      <c r="Z30" s="9"/>
    </row>
    <row r="31" spans="1:26" s="13" customFormat="1" ht="96" customHeight="1" thickBot="1" x14ac:dyDescent="0.35">
      <c r="A31" s="13">
        <v>28</v>
      </c>
      <c r="B31" s="28" t="str">
        <f t="shared" si="5"/>
        <v>Dome-28</v>
      </c>
      <c r="C31" s="32" t="s">
        <v>171</v>
      </c>
      <c r="D31" s="35" t="s">
        <v>23</v>
      </c>
      <c r="E31" s="26" t="s">
        <v>204</v>
      </c>
      <c r="F31" s="37" t="s">
        <v>138</v>
      </c>
      <c r="G31" s="77" t="s">
        <v>319</v>
      </c>
      <c r="H31" s="78" t="s">
        <v>615</v>
      </c>
      <c r="I31" s="9" t="s">
        <v>25</v>
      </c>
      <c r="J31" s="10" t="s">
        <v>35</v>
      </c>
      <c r="K31" s="10" t="s">
        <v>36</v>
      </c>
      <c r="L31" s="12">
        <f t="shared" si="0"/>
        <v>8</v>
      </c>
      <c r="M31" s="10" t="str">
        <f t="shared" si="6"/>
        <v>Serious</v>
      </c>
      <c r="N31" s="11" t="s">
        <v>741</v>
      </c>
      <c r="O31" s="114" t="s">
        <v>364</v>
      </c>
      <c r="P31" s="114" t="s">
        <v>364</v>
      </c>
      <c r="Q31" s="114" t="s">
        <v>364</v>
      </c>
      <c r="R31" s="114" t="s">
        <v>364</v>
      </c>
      <c r="S31" s="10" t="s">
        <v>11</v>
      </c>
      <c r="T31" s="10" t="s">
        <v>11</v>
      </c>
      <c r="U31" s="12" t="str">
        <f t="shared" si="7"/>
        <v>-</v>
      </c>
      <c r="V31" s="10" t="str">
        <f t="shared" si="8"/>
        <v>-</v>
      </c>
      <c r="W31" s="9"/>
      <c r="X31" s="9"/>
      <c r="Y31" s="9"/>
      <c r="Z31" s="9"/>
    </row>
    <row r="32" spans="1:26" s="13" customFormat="1" ht="96" customHeight="1" thickBot="1" x14ac:dyDescent="0.35">
      <c r="A32" s="13">
        <v>29</v>
      </c>
      <c r="B32" s="28" t="str">
        <f t="shared" si="5"/>
        <v>Dome-29</v>
      </c>
      <c r="C32" s="32" t="s">
        <v>171</v>
      </c>
      <c r="D32" s="35" t="s">
        <v>23</v>
      </c>
      <c r="E32" s="26" t="s">
        <v>234</v>
      </c>
      <c r="F32" s="37" t="s">
        <v>122</v>
      </c>
      <c r="G32" s="39" t="s">
        <v>589</v>
      </c>
      <c r="H32" s="78" t="s">
        <v>616</v>
      </c>
      <c r="I32" s="9" t="s">
        <v>25</v>
      </c>
      <c r="J32" s="10" t="s">
        <v>35</v>
      </c>
      <c r="K32" s="10" t="s">
        <v>31</v>
      </c>
      <c r="L32" s="12">
        <f t="shared" ref="L32:L38" si="9">IF(K32="Eliminated", 21, IF(OR(J32="-",K32="-"),"-", (IF(J32="Catastrophic",IF(K32="Frequent",1,IF(K32="Probable",2,IF(K32="Occasional",4,IF(K32="Remote",8,IF(K32="Improbable",12,"Error"))))),IF(J32="Critical",IF(K32="Frequent",3,IF(K32="Probable",5,IF(K32="Occasional",6,IF(K32="Remote",10,IF(K32="Improbable",15,"Error"))))), IF(J32="Marginal",IF(K32="Frequent",7,IF(K32="Probable",9,IF(K32="Occasional",11,IF(K32="Remote",14,IF(K32="Improbable",17,"Error"))))), IF(J32="Negligible",IF(K32="Frequent",13,IF(K32="Probable",16,IF(K32="Occasional",18,IF(K32="Remote",19,IF(K32="Improbable",20,"Error"))))),"Error")))))))</f>
        <v>4</v>
      </c>
      <c r="M32" s="10" t="str">
        <f t="shared" si="6"/>
        <v>High</v>
      </c>
      <c r="N32" s="11" t="s">
        <v>742</v>
      </c>
      <c r="O32" s="114"/>
      <c r="P32" s="114" t="s">
        <v>364</v>
      </c>
      <c r="Q32" s="114" t="s">
        <v>364</v>
      </c>
      <c r="R32" s="114"/>
      <c r="S32" s="10" t="s">
        <v>11</v>
      </c>
      <c r="T32" s="10" t="s">
        <v>11</v>
      </c>
      <c r="U32" s="12" t="str">
        <f t="shared" si="7"/>
        <v>-</v>
      </c>
      <c r="V32" s="10" t="str">
        <f t="shared" si="8"/>
        <v>-</v>
      </c>
      <c r="W32" s="9"/>
      <c r="X32" s="9"/>
      <c r="Y32" s="9"/>
      <c r="Z32" s="9" t="s">
        <v>484</v>
      </c>
    </row>
    <row r="33" spans="1:26" s="13" customFormat="1" ht="45.75" customHeight="1" thickBot="1" x14ac:dyDescent="0.35">
      <c r="A33" s="13">
        <v>30</v>
      </c>
      <c r="B33" s="28" t="str">
        <f t="shared" si="5"/>
        <v>Dome-30</v>
      </c>
      <c r="C33" s="32" t="s">
        <v>171</v>
      </c>
      <c r="D33" s="35" t="s">
        <v>23</v>
      </c>
      <c r="E33" s="26" t="s">
        <v>234</v>
      </c>
      <c r="F33" s="37" t="s">
        <v>122</v>
      </c>
      <c r="G33" s="100" t="s">
        <v>584</v>
      </c>
      <c r="H33" s="78" t="s">
        <v>744</v>
      </c>
      <c r="I33" s="9" t="s">
        <v>25</v>
      </c>
      <c r="J33" s="10" t="s">
        <v>35</v>
      </c>
      <c r="K33" s="10" t="s">
        <v>31</v>
      </c>
      <c r="L33" s="12">
        <f t="shared" si="9"/>
        <v>4</v>
      </c>
      <c r="M33" s="10" t="str">
        <f t="shared" si="6"/>
        <v>High</v>
      </c>
      <c r="N33" s="11" t="s">
        <v>743</v>
      </c>
      <c r="O33" s="114"/>
      <c r="P33" s="114"/>
      <c r="Q33" s="114" t="s">
        <v>364</v>
      </c>
      <c r="R33" s="114"/>
      <c r="S33" s="10" t="s">
        <v>11</v>
      </c>
      <c r="T33" s="10" t="s">
        <v>11</v>
      </c>
      <c r="U33" s="12" t="str">
        <f t="shared" si="7"/>
        <v>-</v>
      </c>
      <c r="V33" s="10" t="str">
        <f t="shared" si="8"/>
        <v>-</v>
      </c>
      <c r="W33" s="9"/>
      <c r="X33" s="9"/>
      <c r="Y33" s="9"/>
      <c r="Z33" s="9" t="s">
        <v>512</v>
      </c>
    </row>
    <row r="34" spans="1:26" s="13" customFormat="1" ht="45.75" customHeight="1" x14ac:dyDescent="0.3">
      <c r="A34" s="13">
        <v>31</v>
      </c>
      <c r="B34" s="28" t="str">
        <f t="shared" si="5"/>
        <v>Dome-31</v>
      </c>
      <c r="C34" s="32" t="s">
        <v>171</v>
      </c>
      <c r="D34" s="35" t="s">
        <v>23</v>
      </c>
      <c r="E34" s="26" t="s">
        <v>234</v>
      </c>
      <c r="F34" s="37" t="s">
        <v>122</v>
      </c>
      <c r="G34" s="153" t="s">
        <v>513</v>
      </c>
      <c r="H34" s="42" t="s">
        <v>619</v>
      </c>
      <c r="I34" s="9" t="s">
        <v>25</v>
      </c>
      <c r="J34" s="10" t="s">
        <v>35</v>
      </c>
      <c r="K34" s="10" t="s">
        <v>31</v>
      </c>
      <c r="L34" s="12">
        <f t="shared" si="9"/>
        <v>4</v>
      </c>
      <c r="M34" s="10" t="str">
        <f t="shared" si="6"/>
        <v>High</v>
      </c>
      <c r="N34" s="11" t="s">
        <v>745</v>
      </c>
      <c r="O34" s="114"/>
      <c r="P34" s="114" t="s">
        <v>364</v>
      </c>
      <c r="Q34" s="114" t="s">
        <v>364</v>
      </c>
      <c r="R34" s="114"/>
      <c r="S34" s="10" t="s">
        <v>11</v>
      </c>
      <c r="T34" s="10" t="s">
        <v>11</v>
      </c>
      <c r="U34" s="12" t="str">
        <f t="shared" si="7"/>
        <v>-</v>
      </c>
      <c r="V34" s="10" t="str">
        <f t="shared" si="8"/>
        <v>-</v>
      </c>
      <c r="W34" s="9"/>
      <c r="X34" s="9"/>
      <c r="Y34" s="9"/>
      <c r="Z34" s="9" t="s">
        <v>512</v>
      </c>
    </row>
    <row r="35" spans="1:26" s="13" customFormat="1" ht="45.75" customHeight="1" thickBot="1" x14ac:dyDescent="0.35">
      <c r="A35" s="13">
        <v>32</v>
      </c>
      <c r="B35" s="28" t="str">
        <f t="shared" si="5"/>
        <v>Dome-32</v>
      </c>
      <c r="C35" s="32" t="s">
        <v>171</v>
      </c>
      <c r="D35" s="35" t="s">
        <v>23</v>
      </c>
      <c r="E35" s="26" t="s">
        <v>234</v>
      </c>
      <c r="F35" s="37" t="s">
        <v>122</v>
      </c>
      <c r="G35" s="100" t="s">
        <v>514</v>
      </c>
      <c r="H35" s="78" t="s">
        <v>618</v>
      </c>
      <c r="I35" s="9" t="s">
        <v>25</v>
      </c>
      <c r="J35" s="10" t="s">
        <v>35</v>
      </c>
      <c r="K35" s="10" t="s">
        <v>31</v>
      </c>
      <c r="L35" s="12">
        <f t="shared" si="9"/>
        <v>4</v>
      </c>
      <c r="M35" s="10" t="str">
        <f t="shared" si="6"/>
        <v>High</v>
      </c>
      <c r="N35" s="11" t="s">
        <v>746</v>
      </c>
      <c r="O35" s="114"/>
      <c r="P35" s="114"/>
      <c r="Q35" s="114" t="s">
        <v>364</v>
      </c>
      <c r="R35" s="114"/>
      <c r="S35" s="10" t="s">
        <v>11</v>
      </c>
      <c r="T35" s="10" t="s">
        <v>11</v>
      </c>
      <c r="U35" s="12" t="str">
        <f t="shared" si="7"/>
        <v>-</v>
      </c>
      <c r="V35" s="10" t="str">
        <f t="shared" si="8"/>
        <v>-</v>
      </c>
      <c r="W35" s="9"/>
      <c r="X35" s="9"/>
      <c r="Y35" s="9"/>
      <c r="Z35" s="9" t="s">
        <v>512</v>
      </c>
    </row>
    <row r="36" spans="1:26" s="13" customFormat="1" ht="54" customHeight="1" thickBot="1" x14ac:dyDescent="0.35">
      <c r="A36" s="13">
        <v>33</v>
      </c>
      <c r="B36" s="28" t="str">
        <f t="shared" si="5"/>
        <v>Dome-33</v>
      </c>
      <c r="C36" s="32" t="s">
        <v>171</v>
      </c>
      <c r="D36" s="35" t="s">
        <v>23</v>
      </c>
      <c r="E36" s="26" t="s">
        <v>234</v>
      </c>
      <c r="F36" s="37" t="s">
        <v>122</v>
      </c>
      <c r="G36" s="100" t="s">
        <v>515</v>
      </c>
      <c r="H36" s="78" t="s">
        <v>617</v>
      </c>
      <c r="I36" s="9" t="s">
        <v>25</v>
      </c>
      <c r="J36" s="10" t="s">
        <v>35</v>
      </c>
      <c r="K36" s="10" t="s">
        <v>31</v>
      </c>
      <c r="L36" s="12">
        <f t="shared" si="9"/>
        <v>4</v>
      </c>
      <c r="M36" s="10" t="str">
        <f t="shared" si="6"/>
        <v>High</v>
      </c>
      <c r="N36" s="11" t="s">
        <v>747</v>
      </c>
      <c r="O36" s="114" t="s">
        <v>364</v>
      </c>
      <c r="P36" s="114" t="s">
        <v>364</v>
      </c>
      <c r="Q36" s="114" t="s">
        <v>364</v>
      </c>
      <c r="R36" s="114"/>
      <c r="S36" s="10" t="s">
        <v>11</v>
      </c>
      <c r="T36" s="10" t="s">
        <v>11</v>
      </c>
      <c r="U36" s="12" t="str">
        <f t="shared" si="7"/>
        <v>-</v>
      </c>
      <c r="V36" s="10" t="str">
        <f t="shared" si="8"/>
        <v>-</v>
      </c>
      <c r="W36" s="9"/>
      <c r="X36" s="9"/>
      <c r="Y36" s="9"/>
      <c r="Z36" s="9" t="s">
        <v>512</v>
      </c>
    </row>
    <row r="37" spans="1:26" s="13" customFormat="1" ht="54" customHeight="1" thickBot="1" x14ac:dyDescent="0.35">
      <c r="A37" s="13">
        <v>34</v>
      </c>
      <c r="B37" s="28" t="str">
        <f t="shared" si="5"/>
        <v>Dome-34</v>
      </c>
      <c r="C37" s="32" t="s">
        <v>171</v>
      </c>
      <c r="D37" s="35" t="s">
        <v>23</v>
      </c>
      <c r="E37" s="26" t="s">
        <v>234</v>
      </c>
      <c r="F37" s="37" t="s">
        <v>122</v>
      </c>
      <c r="G37" s="39" t="s">
        <v>516</v>
      </c>
      <c r="H37" s="78" t="s">
        <v>620</v>
      </c>
      <c r="I37" s="9" t="s">
        <v>25</v>
      </c>
      <c r="J37" s="10" t="s">
        <v>35</v>
      </c>
      <c r="K37" s="10" t="s">
        <v>31</v>
      </c>
      <c r="L37" s="12">
        <f t="shared" si="9"/>
        <v>4</v>
      </c>
      <c r="M37" s="10" t="str">
        <f t="shared" si="6"/>
        <v>High</v>
      </c>
      <c r="N37" s="11" t="s">
        <v>748</v>
      </c>
      <c r="O37" s="114"/>
      <c r="P37" s="114" t="s">
        <v>364</v>
      </c>
      <c r="Q37" s="114"/>
      <c r="R37" s="114"/>
      <c r="S37" s="10" t="s">
        <v>11</v>
      </c>
      <c r="T37" s="10" t="s">
        <v>11</v>
      </c>
      <c r="U37" s="12" t="str">
        <f t="shared" si="7"/>
        <v>-</v>
      </c>
      <c r="V37" s="10" t="str">
        <f t="shared" si="8"/>
        <v>-</v>
      </c>
      <c r="W37" s="9"/>
      <c r="X37" s="9"/>
      <c r="Y37" s="9"/>
      <c r="Z37" s="9" t="s">
        <v>512</v>
      </c>
    </row>
    <row r="38" spans="1:26" s="13" customFormat="1" ht="54" customHeight="1" thickBot="1" x14ac:dyDescent="0.35">
      <c r="A38" s="13">
        <v>35</v>
      </c>
      <c r="B38" s="187" t="str">
        <f t="shared" ref="B38" si="10">CONCATENATE("Dome-",A38)</f>
        <v>Dome-35</v>
      </c>
      <c r="C38" s="32" t="s">
        <v>171</v>
      </c>
      <c r="D38" s="35" t="s">
        <v>23</v>
      </c>
      <c r="E38" s="26" t="s">
        <v>852</v>
      </c>
      <c r="F38" s="37" t="s">
        <v>138</v>
      </c>
      <c r="G38" s="100" t="s">
        <v>853</v>
      </c>
      <c r="H38" s="78" t="s">
        <v>854</v>
      </c>
      <c r="I38" s="9" t="s">
        <v>25</v>
      </c>
      <c r="J38" s="10" t="s">
        <v>26</v>
      </c>
      <c r="K38" s="10" t="s">
        <v>36</v>
      </c>
      <c r="L38" s="12">
        <f t="shared" si="9"/>
        <v>10</v>
      </c>
      <c r="M38" s="10" t="str">
        <f t="shared" si="6"/>
        <v>Medium</v>
      </c>
      <c r="N38" s="154" t="s">
        <v>855</v>
      </c>
      <c r="O38" s="114"/>
      <c r="P38" s="114" t="s">
        <v>364</v>
      </c>
      <c r="Q38" s="114"/>
      <c r="R38" s="114"/>
      <c r="S38" s="10" t="s">
        <v>11</v>
      </c>
      <c r="T38" s="10" t="s">
        <v>11</v>
      </c>
      <c r="U38" s="12" t="str">
        <f t="shared" si="7"/>
        <v>-</v>
      </c>
      <c r="V38" s="10" t="str">
        <f t="shared" si="8"/>
        <v>-</v>
      </c>
      <c r="W38" s="9"/>
      <c r="X38" s="9"/>
      <c r="Y38" s="9"/>
      <c r="Z38" s="9"/>
    </row>
    <row r="39" spans="1:26" x14ac:dyDescent="0.3">
      <c r="O39" s="112">
        <f>COUNTIF(O4:O38,"x")</f>
        <v>11</v>
      </c>
      <c r="P39" s="112">
        <f>COUNTIF(P4:P38,"x")</f>
        <v>32</v>
      </c>
      <c r="Q39" s="112">
        <f t="shared" ref="Q39:R39" si="11">COUNTIF(Q4:Q38,"x")</f>
        <v>18</v>
      </c>
      <c r="R39" s="112">
        <f t="shared" si="11"/>
        <v>14</v>
      </c>
    </row>
  </sheetData>
  <customSheetViews>
    <customSheetView guid="{F303A4F1-407D-4D90-8001-6BD66E901407}" topLeftCell="A29">
      <selection activeCell="E16" sqref="E16"/>
      <pageMargins left="0.7" right="0.7" top="0.75" bottom="0.75" header="0.3" footer="0.3"/>
    </customSheetView>
    <customSheetView guid="{47023082-66C0-4F7B-8463-547DD0FD8156}" topLeftCell="A34">
      <selection activeCell="A38" sqref="A38"/>
      <pageMargins left="0.7" right="0.7" top="0.75" bottom="0.75" header="0.3" footer="0.3"/>
    </customSheetView>
    <customSheetView guid="{C038A17F-6E16-40FA-94C4-C33FA9628714}" topLeftCell="M1">
      <selection activeCell="P35" sqref="P35"/>
      <pageMargins left="0.7" right="0.7" top="0.75" bottom="0.75" header="0.3" footer="0.3"/>
    </customSheetView>
    <customSheetView guid="{A78C0979-9BC8-4B25-B49C-6C9D156FE6DA}" scale="80" topLeftCell="J1">
      <selection activeCell="G33" sqref="G33"/>
      <pageMargins left="0.7" right="0.7" top="0.75" bottom="0.75" header="0.3" footer="0.3"/>
    </customSheetView>
    <customSheetView guid="{1F472304-9C1C-4B70-A843-75624AD2DDF7}">
      <selection activeCell="D27" sqref="D27"/>
      <pageMargins left="0.7" right="0.7" top="0.75" bottom="0.75" header="0.3" footer="0.3"/>
    </customSheetView>
  </customSheetViews>
  <mergeCells count="16">
    <mergeCell ref="X1:X3"/>
    <mergeCell ref="Y1:Y3"/>
    <mergeCell ref="Z1:Z3"/>
    <mergeCell ref="H1:H3"/>
    <mergeCell ref="I1:I3"/>
    <mergeCell ref="J1:M1"/>
    <mergeCell ref="N1:N3"/>
    <mergeCell ref="S1:V1"/>
    <mergeCell ref="W1:W3"/>
    <mergeCell ref="O1:R1"/>
    <mergeCell ref="G1:G3"/>
    <mergeCell ref="B1:B3"/>
    <mergeCell ref="C1:C3"/>
    <mergeCell ref="D1:D3"/>
    <mergeCell ref="E1:E3"/>
    <mergeCell ref="F1:F3"/>
  </mergeCells>
  <conditionalFormatting sqref="L4:L20">
    <cfRule type="iconSet" priority="22">
      <iconSet iconSet="5Rating" reverse="1">
        <cfvo type="percent" val="0"/>
        <cfvo type="num" val="6"/>
        <cfvo type="num" val="10"/>
        <cfvo type="num" val="18"/>
        <cfvo type="num" val="21"/>
      </iconSet>
    </cfRule>
    <cfRule type="iconSet" priority="23">
      <iconSet iconSet="5Rating">
        <cfvo type="percent" val="0"/>
        <cfvo type="num" val="1"/>
        <cfvo type="num" val="6"/>
        <cfvo type="num" val="10"/>
        <cfvo type="num" val="18"/>
      </iconSet>
    </cfRule>
    <cfRule type="iconSet" priority="24">
      <iconSet iconSet="4TrafficLights">
        <cfvo type="percent" val="0"/>
        <cfvo type="percent" val="25"/>
        <cfvo type="percent" val="50"/>
        <cfvo type="percent" val="75"/>
      </iconSet>
    </cfRule>
  </conditionalFormatting>
  <conditionalFormatting sqref="U4:U20">
    <cfRule type="iconSet" priority="19">
      <iconSet iconSet="5Rating" reverse="1">
        <cfvo type="percent" val="0"/>
        <cfvo type="num" val="6"/>
        <cfvo type="num" val="10"/>
        <cfvo type="num" val="18"/>
        <cfvo type="num" val="21"/>
      </iconSet>
    </cfRule>
    <cfRule type="iconSet" priority="20">
      <iconSet iconSet="5Rating">
        <cfvo type="percent" val="0"/>
        <cfvo type="num" val="1"/>
        <cfvo type="num" val="6"/>
        <cfvo type="num" val="10"/>
        <cfvo type="num" val="18"/>
      </iconSet>
    </cfRule>
    <cfRule type="iconSet" priority="21">
      <iconSet iconSet="4TrafficLights">
        <cfvo type="percent" val="0"/>
        <cfvo type="percent" val="25"/>
        <cfvo type="percent" val="50"/>
        <cfvo type="percent" val="75"/>
      </iconSet>
    </cfRule>
  </conditionalFormatting>
  <conditionalFormatting sqref="U21">
    <cfRule type="iconSet" priority="34">
      <iconSet iconSet="5Rating" reverse="1">
        <cfvo type="percent" val="0"/>
        <cfvo type="num" val="6"/>
        <cfvo type="num" val="10"/>
        <cfvo type="num" val="18"/>
        <cfvo type="num" val="21"/>
      </iconSet>
    </cfRule>
    <cfRule type="iconSet" priority="35">
      <iconSet iconSet="5Rating">
        <cfvo type="percent" val="0"/>
        <cfvo type="num" val="1"/>
        <cfvo type="num" val="6"/>
        <cfvo type="num" val="10"/>
        <cfvo type="num" val="18"/>
      </iconSet>
    </cfRule>
    <cfRule type="iconSet" priority="36">
      <iconSet iconSet="4TrafficLights">
        <cfvo type="percent" val="0"/>
        <cfvo type="percent" val="25"/>
        <cfvo type="percent" val="50"/>
        <cfvo type="percent" val="75"/>
      </iconSet>
    </cfRule>
  </conditionalFormatting>
  <conditionalFormatting sqref="U21">
    <cfRule type="iconSet" priority="40">
      <iconSet iconSet="4Rating" reverse="1">
        <cfvo type="percent" val="0"/>
        <cfvo type="num" val="6"/>
        <cfvo type="num" val="10"/>
        <cfvo type="num" val="18"/>
      </iconSet>
    </cfRule>
    <cfRule type="iconSet" priority="41">
      <iconSet iconSet="5Rating">
        <cfvo type="percent" val="0"/>
        <cfvo type="num" val="1"/>
        <cfvo type="num" val="6"/>
        <cfvo type="num" val="10"/>
        <cfvo type="num" val="18"/>
      </iconSet>
    </cfRule>
    <cfRule type="iconSet" priority="42">
      <iconSet iconSet="4TrafficLights">
        <cfvo type="percent" val="0"/>
        <cfvo type="percent" val="25"/>
        <cfvo type="percent" val="50"/>
        <cfvo type="percent" val="75"/>
      </iconSet>
    </cfRule>
  </conditionalFormatting>
  <conditionalFormatting sqref="L21:L38">
    <cfRule type="iconSet" priority="49">
      <iconSet iconSet="5Rating" reverse="1">
        <cfvo type="percent" val="0"/>
        <cfvo type="num" val="6"/>
        <cfvo type="num" val="10"/>
        <cfvo type="num" val="18"/>
        <cfvo type="num" val="21"/>
      </iconSet>
    </cfRule>
    <cfRule type="iconSet" priority="50">
      <iconSet iconSet="5Rating">
        <cfvo type="percent" val="0"/>
        <cfvo type="num" val="1"/>
        <cfvo type="num" val="6"/>
        <cfvo type="num" val="10"/>
        <cfvo type="num" val="18"/>
      </iconSet>
    </cfRule>
    <cfRule type="iconSet" priority="51">
      <iconSet iconSet="4TrafficLights">
        <cfvo type="percent" val="0"/>
        <cfvo type="percent" val="25"/>
        <cfvo type="percent" val="50"/>
        <cfvo type="percent" val="75"/>
      </iconSet>
    </cfRule>
  </conditionalFormatting>
  <conditionalFormatting sqref="L38">
    <cfRule type="iconSet" priority="1">
      <iconSet iconSet="5Rating" reverse="1">
        <cfvo type="percent" val="0"/>
        <cfvo type="num" val="6"/>
        <cfvo type="num" val="10"/>
        <cfvo type="num" val="18"/>
        <cfvo type="num" val="21"/>
      </iconSet>
    </cfRule>
    <cfRule type="iconSet" priority="2">
      <iconSet iconSet="5Rating">
        <cfvo type="percent" val="0"/>
        <cfvo type="num" val="1"/>
        <cfvo type="num" val="6"/>
        <cfvo type="num" val="10"/>
        <cfvo type="num" val="18"/>
      </iconSet>
    </cfRule>
    <cfRule type="iconSet" priority="3">
      <iconSet iconSet="4TrafficLights">
        <cfvo type="percent" val="0"/>
        <cfvo type="percent" val="25"/>
        <cfvo type="percent" val="50"/>
        <cfvo type="percent" val="75"/>
      </iconSet>
    </cfRule>
  </conditionalFormatting>
  <dataValidations count="2">
    <dataValidation type="list" allowBlank="1" showInputMessage="1" showErrorMessage="1" sqref="T65548:T65563 WMA983052:WMA983067 WCE983052:WCE983067 VSI983052:VSI983067 VIM983052:VIM983067 UYQ983052:UYQ983067 UOU983052:UOU983067 UEY983052:UEY983067 TVC983052:TVC983067 TLG983052:TLG983067 TBK983052:TBK983067 SRO983052:SRO983067 SHS983052:SHS983067 RXW983052:RXW983067 ROA983052:ROA983067 REE983052:REE983067 QUI983052:QUI983067 QKM983052:QKM983067 QAQ983052:QAQ983067 PQU983052:PQU983067 PGY983052:PGY983067 OXC983052:OXC983067 ONG983052:ONG983067 ODK983052:ODK983067 NTO983052:NTO983067 NJS983052:NJS983067 MZW983052:MZW983067 MQA983052:MQA983067 MGE983052:MGE983067 LWI983052:LWI983067 LMM983052:LMM983067 LCQ983052:LCQ983067 KSU983052:KSU983067 KIY983052:KIY983067 JZC983052:JZC983067 JPG983052:JPG983067 JFK983052:JFK983067 IVO983052:IVO983067 ILS983052:ILS983067 IBW983052:IBW983067 HSA983052:HSA983067 HIE983052:HIE983067 GYI983052:GYI983067 GOM983052:GOM983067 GEQ983052:GEQ983067 FUU983052:FUU983067 FKY983052:FKY983067 FBC983052:FBC983067 ERG983052:ERG983067 EHK983052:EHK983067 DXO983052:DXO983067 DNS983052:DNS983067 DDW983052:DDW983067 CUA983052:CUA983067 CKE983052:CKE983067 CAI983052:CAI983067 BQM983052:BQM983067 BGQ983052:BGQ983067 AWU983052:AWU983067 AMY983052:AMY983067 ADC983052:ADC983067 TG983052:TG983067 JK983052:JK983067 K983052:K983067 WVW917516:WVW917531 WMA917516:WMA917531 WCE917516:WCE917531 VSI917516:VSI917531 VIM917516:VIM917531 UYQ917516:UYQ917531 UOU917516:UOU917531 UEY917516:UEY917531 TVC917516:TVC917531 TLG917516:TLG917531 TBK917516:TBK917531 SRO917516:SRO917531 SHS917516:SHS917531 RXW917516:RXW917531 ROA917516:ROA917531 REE917516:REE917531 QUI917516:QUI917531 QKM917516:QKM917531 QAQ917516:QAQ917531 PQU917516:PQU917531 PGY917516:PGY917531 OXC917516:OXC917531 ONG917516:ONG917531 ODK917516:ODK917531 NTO917516:NTO917531 NJS917516:NJS917531 MZW917516:MZW917531 MQA917516:MQA917531 MGE917516:MGE917531 LWI917516:LWI917531 LMM917516:LMM917531 LCQ917516:LCQ917531 KSU917516:KSU917531 KIY917516:KIY917531 JZC917516:JZC917531 JPG917516:JPG917531 JFK917516:JFK917531 IVO917516:IVO917531 ILS917516:ILS917531 IBW917516:IBW917531 HSA917516:HSA917531 HIE917516:HIE917531 GYI917516:GYI917531 GOM917516:GOM917531 GEQ917516:GEQ917531 FUU917516:FUU917531 FKY917516:FKY917531 FBC917516:FBC917531 ERG917516:ERG917531 EHK917516:EHK917531 DXO917516:DXO917531 DNS917516:DNS917531 DDW917516:DDW917531 CUA917516:CUA917531 CKE917516:CKE917531 CAI917516:CAI917531 BQM917516:BQM917531 BGQ917516:BGQ917531 AWU917516:AWU917531 AMY917516:AMY917531 ADC917516:ADC917531 TG917516:TG917531 JK917516:JK917531 K917516:K917531 WVW851980:WVW851995 WMA851980:WMA851995 WCE851980:WCE851995 VSI851980:VSI851995 VIM851980:VIM851995 UYQ851980:UYQ851995 UOU851980:UOU851995 UEY851980:UEY851995 TVC851980:TVC851995 TLG851980:TLG851995 TBK851980:TBK851995 SRO851980:SRO851995 SHS851980:SHS851995 RXW851980:RXW851995 ROA851980:ROA851995 REE851980:REE851995 QUI851980:QUI851995 QKM851980:QKM851995 QAQ851980:QAQ851995 PQU851980:PQU851995 PGY851980:PGY851995 OXC851980:OXC851995 ONG851980:ONG851995 ODK851980:ODK851995 NTO851980:NTO851995 NJS851980:NJS851995 MZW851980:MZW851995 MQA851980:MQA851995 MGE851980:MGE851995 LWI851980:LWI851995 LMM851980:LMM851995 LCQ851980:LCQ851995 KSU851980:KSU851995 KIY851980:KIY851995 JZC851980:JZC851995 JPG851980:JPG851995 JFK851980:JFK851995 IVO851980:IVO851995 ILS851980:ILS851995 IBW851980:IBW851995 HSA851980:HSA851995 HIE851980:HIE851995 GYI851980:GYI851995 GOM851980:GOM851995 GEQ851980:GEQ851995 FUU851980:FUU851995 FKY851980:FKY851995 FBC851980:FBC851995 ERG851980:ERG851995 EHK851980:EHK851995 DXO851980:DXO851995 DNS851980:DNS851995 DDW851980:DDW851995 CUA851980:CUA851995 CKE851980:CKE851995 CAI851980:CAI851995 BQM851980:BQM851995 BGQ851980:BGQ851995 AWU851980:AWU851995 AMY851980:AMY851995 ADC851980:ADC851995 TG851980:TG851995 JK851980:JK851995 K851980:K851995 WVW786444:WVW786459 WMA786444:WMA786459 WCE786444:WCE786459 VSI786444:VSI786459 VIM786444:VIM786459 UYQ786444:UYQ786459 UOU786444:UOU786459 UEY786444:UEY786459 TVC786444:TVC786459 TLG786444:TLG786459 TBK786444:TBK786459 SRO786444:SRO786459 SHS786444:SHS786459 RXW786444:RXW786459 ROA786444:ROA786459 REE786444:REE786459 QUI786444:QUI786459 QKM786444:QKM786459 QAQ786444:QAQ786459 PQU786444:PQU786459 PGY786444:PGY786459 OXC786444:OXC786459 ONG786444:ONG786459 ODK786444:ODK786459 NTO786444:NTO786459 NJS786444:NJS786459 MZW786444:MZW786459 MQA786444:MQA786459 MGE786444:MGE786459 LWI786444:LWI786459 LMM786444:LMM786459 LCQ786444:LCQ786459 KSU786444:KSU786459 KIY786444:KIY786459 JZC786444:JZC786459 JPG786444:JPG786459 JFK786444:JFK786459 IVO786444:IVO786459 ILS786444:ILS786459 IBW786444:IBW786459 HSA786444:HSA786459 HIE786444:HIE786459 GYI786444:GYI786459 GOM786444:GOM786459 GEQ786444:GEQ786459 FUU786444:FUU786459 FKY786444:FKY786459 FBC786444:FBC786459 ERG786444:ERG786459 EHK786444:EHK786459 DXO786444:DXO786459 DNS786444:DNS786459 DDW786444:DDW786459 CUA786444:CUA786459 CKE786444:CKE786459 CAI786444:CAI786459 BQM786444:BQM786459 BGQ786444:BGQ786459 AWU786444:AWU786459 AMY786444:AMY786459 ADC786444:ADC786459 TG786444:TG786459 JK786444:JK786459 K786444:K786459 WVW720908:WVW720923 WMA720908:WMA720923 WCE720908:WCE720923 VSI720908:VSI720923 VIM720908:VIM720923 UYQ720908:UYQ720923 UOU720908:UOU720923 UEY720908:UEY720923 TVC720908:TVC720923 TLG720908:TLG720923 TBK720908:TBK720923 SRO720908:SRO720923 SHS720908:SHS720923 RXW720908:RXW720923 ROA720908:ROA720923 REE720908:REE720923 QUI720908:QUI720923 QKM720908:QKM720923 QAQ720908:QAQ720923 PQU720908:PQU720923 PGY720908:PGY720923 OXC720908:OXC720923 ONG720908:ONG720923 ODK720908:ODK720923 NTO720908:NTO720923 NJS720908:NJS720923 MZW720908:MZW720923 MQA720908:MQA720923 MGE720908:MGE720923 LWI720908:LWI720923 LMM720908:LMM720923 LCQ720908:LCQ720923 KSU720908:KSU720923 KIY720908:KIY720923 JZC720908:JZC720923 JPG720908:JPG720923 JFK720908:JFK720923 IVO720908:IVO720923 ILS720908:ILS720923 IBW720908:IBW720923 HSA720908:HSA720923 HIE720908:HIE720923 GYI720908:GYI720923 GOM720908:GOM720923 GEQ720908:GEQ720923 FUU720908:FUU720923 FKY720908:FKY720923 FBC720908:FBC720923 ERG720908:ERG720923 EHK720908:EHK720923 DXO720908:DXO720923 DNS720908:DNS720923 DDW720908:DDW720923 CUA720908:CUA720923 CKE720908:CKE720923 CAI720908:CAI720923 BQM720908:BQM720923 BGQ720908:BGQ720923 AWU720908:AWU720923 AMY720908:AMY720923 ADC720908:ADC720923 TG720908:TG720923 JK720908:JK720923 K720908:K720923 WVW655372:WVW655387 WMA655372:WMA655387 WCE655372:WCE655387 VSI655372:VSI655387 VIM655372:VIM655387 UYQ655372:UYQ655387 UOU655372:UOU655387 UEY655372:UEY655387 TVC655372:TVC655387 TLG655372:TLG655387 TBK655372:TBK655387 SRO655372:SRO655387 SHS655372:SHS655387 RXW655372:RXW655387 ROA655372:ROA655387 REE655372:REE655387 QUI655372:QUI655387 QKM655372:QKM655387 QAQ655372:QAQ655387 PQU655372:PQU655387 PGY655372:PGY655387 OXC655372:OXC655387 ONG655372:ONG655387 ODK655372:ODK655387 NTO655372:NTO655387 NJS655372:NJS655387 MZW655372:MZW655387 MQA655372:MQA655387 MGE655372:MGE655387 LWI655372:LWI655387 LMM655372:LMM655387 LCQ655372:LCQ655387 KSU655372:KSU655387 KIY655372:KIY655387 JZC655372:JZC655387 JPG655372:JPG655387 JFK655372:JFK655387 IVO655372:IVO655387 ILS655372:ILS655387 IBW655372:IBW655387 HSA655372:HSA655387 HIE655372:HIE655387 GYI655372:GYI655387 GOM655372:GOM655387 GEQ655372:GEQ655387 FUU655372:FUU655387 FKY655372:FKY655387 FBC655372:FBC655387 ERG655372:ERG655387 EHK655372:EHK655387 DXO655372:DXO655387 DNS655372:DNS655387 DDW655372:DDW655387 CUA655372:CUA655387 CKE655372:CKE655387 CAI655372:CAI655387 BQM655372:BQM655387 BGQ655372:BGQ655387 AWU655372:AWU655387 AMY655372:AMY655387 ADC655372:ADC655387 TG655372:TG655387 JK655372:JK655387 K655372:K655387 WVW589836:WVW589851 WMA589836:WMA589851 WCE589836:WCE589851 VSI589836:VSI589851 VIM589836:VIM589851 UYQ589836:UYQ589851 UOU589836:UOU589851 UEY589836:UEY589851 TVC589836:TVC589851 TLG589836:TLG589851 TBK589836:TBK589851 SRO589836:SRO589851 SHS589836:SHS589851 RXW589836:RXW589851 ROA589836:ROA589851 REE589836:REE589851 QUI589836:QUI589851 QKM589836:QKM589851 QAQ589836:QAQ589851 PQU589836:PQU589851 PGY589836:PGY589851 OXC589836:OXC589851 ONG589836:ONG589851 ODK589836:ODK589851 NTO589836:NTO589851 NJS589836:NJS589851 MZW589836:MZW589851 MQA589836:MQA589851 MGE589836:MGE589851 LWI589836:LWI589851 LMM589836:LMM589851 LCQ589836:LCQ589851 KSU589836:KSU589851 KIY589836:KIY589851 JZC589836:JZC589851 JPG589836:JPG589851 JFK589836:JFK589851 IVO589836:IVO589851 ILS589836:ILS589851 IBW589836:IBW589851 HSA589836:HSA589851 HIE589836:HIE589851 GYI589836:GYI589851 GOM589836:GOM589851 GEQ589836:GEQ589851 FUU589836:FUU589851 FKY589836:FKY589851 FBC589836:FBC589851 ERG589836:ERG589851 EHK589836:EHK589851 DXO589836:DXO589851 DNS589836:DNS589851 DDW589836:DDW589851 CUA589836:CUA589851 CKE589836:CKE589851 CAI589836:CAI589851 BQM589836:BQM589851 BGQ589836:BGQ589851 AWU589836:AWU589851 AMY589836:AMY589851 ADC589836:ADC589851 TG589836:TG589851 JK589836:JK589851 K589836:K589851 WVW524300:WVW524315 WMA524300:WMA524315 WCE524300:WCE524315 VSI524300:VSI524315 VIM524300:VIM524315 UYQ524300:UYQ524315 UOU524300:UOU524315 UEY524300:UEY524315 TVC524300:TVC524315 TLG524300:TLG524315 TBK524300:TBK524315 SRO524300:SRO524315 SHS524300:SHS524315 RXW524300:RXW524315 ROA524300:ROA524315 REE524300:REE524315 QUI524300:QUI524315 QKM524300:QKM524315 QAQ524300:QAQ524315 PQU524300:PQU524315 PGY524300:PGY524315 OXC524300:OXC524315 ONG524300:ONG524315 ODK524300:ODK524315 NTO524300:NTO524315 NJS524300:NJS524315 MZW524300:MZW524315 MQA524300:MQA524315 MGE524300:MGE524315 LWI524300:LWI524315 LMM524300:LMM524315 LCQ524300:LCQ524315 KSU524300:KSU524315 KIY524300:KIY524315 JZC524300:JZC524315 JPG524300:JPG524315 JFK524300:JFK524315 IVO524300:IVO524315 ILS524300:ILS524315 IBW524300:IBW524315 HSA524300:HSA524315 HIE524300:HIE524315 GYI524300:GYI524315 GOM524300:GOM524315 GEQ524300:GEQ524315 FUU524300:FUU524315 FKY524300:FKY524315 FBC524300:FBC524315 ERG524300:ERG524315 EHK524300:EHK524315 DXO524300:DXO524315 DNS524300:DNS524315 DDW524300:DDW524315 CUA524300:CUA524315 CKE524300:CKE524315 CAI524300:CAI524315 BQM524300:BQM524315 BGQ524300:BGQ524315 AWU524300:AWU524315 AMY524300:AMY524315 ADC524300:ADC524315 TG524300:TG524315 JK524300:JK524315 K524300:K524315 WVW458764:WVW458779 WMA458764:WMA458779 WCE458764:WCE458779 VSI458764:VSI458779 VIM458764:VIM458779 UYQ458764:UYQ458779 UOU458764:UOU458779 UEY458764:UEY458779 TVC458764:TVC458779 TLG458764:TLG458779 TBK458764:TBK458779 SRO458764:SRO458779 SHS458764:SHS458779 RXW458764:RXW458779 ROA458764:ROA458779 REE458764:REE458779 QUI458764:QUI458779 QKM458764:QKM458779 QAQ458764:QAQ458779 PQU458764:PQU458779 PGY458764:PGY458779 OXC458764:OXC458779 ONG458764:ONG458779 ODK458764:ODK458779 NTO458764:NTO458779 NJS458764:NJS458779 MZW458764:MZW458779 MQA458764:MQA458779 MGE458764:MGE458779 LWI458764:LWI458779 LMM458764:LMM458779 LCQ458764:LCQ458779 KSU458764:KSU458779 KIY458764:KIY458779 JZC458764:JZC458779 JPG458764:JPG458779 JFK458764:JFK458779 IVO458764:IVO458779 ILS458764:ILS458779 IBW458764:IBW458779 HSA458764:HSA458779 HIE458764:HIE458779 GYI458764:GYI458779 GOM458764:GOM458779 GEQ458764:GEQ458779 FUU458764:FUU458779 FKY458764:FKY458779 FBC458764:FBC458779 ERG458764:ERG458779 EHK458764:EHK458779 DXO458764:DXO458779 DNS458764:DNS458779 DDW458764:DDW458779 CUA458764:CUA458779 CKE458764:CKE458779 CAI458764:CAI458779 BQM458764:BQM458779 BGQ458764:BGQ458779 AWU458764:AWU458779 AMY458764:AMY458779 ADC458764:ADC458779 TG458764:TG458779 JK458764:JK458779 K458764:K458779 WVW393228:WVW393243 WMA393228:WMA393243 WCE393228:WCE393243 VSI393228:VSI393243 VIM393228:VIM393243 UYQ393228:UYQ393243 UOU393228:UOU393243 UEY393228:UEY393243 TVC393228:TVC393243 TLG393228:TLG393243 TBK393228:TBK393243 SRO393228:SRO393243 SHS393228:SHS393243 RXW393228:RXW393243 ROA393228:ROA393243 REE393228:REE393243 QUI393228:QUI393243 QKM393228:QKM393243 QAQ393228:QAQ393243 PQU393228:PQU393243 PGY393228:PGY393243 OXC393228:OXC393243 ONG393228:ONG393243 ODK393228:ODK393243 NTO393228:NTO393243 NJS393228:NJS393243 MZW393228:MZW393243 MQA393228:MQA393243 MGE393228:MGE393243 LWI393228:LWI393243 LMM393228:LMM393243 LCQ393228:LCQ393243 KSU393228:KSU393243 KIY393228:KIY393243 JZC393228:JZC393243 JPG393228:JPG393243 JFK393228:JFK393243 IVO393228:IVO393243 ILS393228:ILS393243 IBW393228:IBW393243 HSA393228:HSA393243 HIE393228:HIE393243 GYI393228:GYI393243 GOM393228:GOM393243 GEQ393228:GEQ393243 FUU393228:FUU393243 FKY393228:FKY393243 FBC393228:FBC393243 ERG393228:ERG393243 EHK393228:EHK393243 DXO393228:DXO393243 DNS393228:DNS393243 DDW393228:DDW393243 CUA393228:CUA393243 CKE393228:CKE393243 CAI393228:CAI393243 BQM393228:BQM393243 BGQ393228:BGQ393243 AWU393228:AWU393243 AMY393228:AMY393243 ADC393228:ADC393243 TG393228:TG393243 JK393228:JK393243 K393228:K393243 WVW327692:WVW327707 WMA327692:WMA327707 WCE327692:WCE327707 VSI327692:VSI327707 VIM327692:VIM327707 UYQ327692:UYQ327707 UOU327692:UOU327707 UEY327692:UEY327707 TVC327692:TVC327707 TLG327692:TLG327707 TBK327692:TBK327707 SRO327692:SRO327707 SHS327692:SHS327707 RXW327692:RXW327707 ROA327692:ROA327707 REE327692:REE327707 QUI327692:QUI327707 QKM327692:QKM327707 QAQ327692:QAQ327707 PQU327692:PQU327707 PGY327692:PGY327707 OXC327692:OXC327707 ONG327692:ONG327707 ODK327692:ODK327707 NTO327692:NTO327707 NJS327692:NJS327707 MZW327692:MZW327707 MQA327692:MQA327707 MGE327692:MGE327707 LWI327692:LWI327707 LMM327692:LMM327707 LCQ327692:LCQ327707 KSU327692:KSU327707 KIY327692:KIY327707 JZC327692:JZC327707 JPG327692:JPG327707 JFK327692:JFK327707 IVO327692:IVO327707 ILS327692:ILS327707 IBW327692:IBW327707 HSA327692:HSA327707 HIE327692:HIE327707 GYI327692:GYI327707 GOM327692:GOM327707 GEQ327692:GEQ327707 FUU327692:FUU327707 FKY327692:FKY327707 FBC327692:FBC327707 ERG327692:ERG327707 EHK327692:EHK327707 DXO327692:DXO327707 DNS327692:DNS327707 DDW327692:DDW327707 CUA327692:CUA327707 CKE327692:CKE327707 CAI327692:CAI327707 BQM327692:BQM327707 BGQ327692:BGQ327707 AWU327692:AWU327707 AMY327692:AMY327707 ADC327692:ADC327707 TG327692:TG327707 JK327692:JK327707 K327692:K327707 WVW262156:WVW262171 WMA262156:WMA262171 WCE262156:WCE262171 VSI262156:VSI262171 VIM262156:VIM262171 UYQ262156:UYQ262171 UOU262156:UOU262171 UEY262156:UEY262171 TVC262156:TVC262171 TLG262156:TLG262171 TBK262156:TBK262171 SRO262156:SRO262171 SHS262156:SHS262171 RXW262156:RXW262171 ROA262156:ROA262171 REE262156:REE262171 QUI262156:QUI262171 QKM262156:QKM262171 QAQ262156:QAQ262171 PQU262156:PQU262171 PGY262156:PGY262171 OXC262156:OXC262171 ONG262156:ONG262171 ODK262156:ODK262171 NTO262156:NTO262171 NJS262156:NJS262171 MZW262156:MZW262171 MQA262156:MQA262171 MGE262156:MGE262171 LWI262156:LWI262171 LMM262156:LMM262171 LCQ262156:LCQ262171 KSU262156:KSU262171 KIY262156:KIY262171 JZC262156:JZC262171 JPG262156:JPG262171 JFK262156:JFK262171 IVO262156:IVO262171 ILS262156:ILS262171 IBW262156:IBW262171 HSA262156:HSA262171 HIE262156:HIE262171 GYI262156:GYI262171 GOM262156:GOM262171 GEQ262156:GEQ262171 FUU262156:FUU262171 FKY262156:FKY262171 FBC262156:FBC262171 ERG262156:ERG262171 EHK262156:EHK262171 DXO262156:DXO262171 DNS262156:DNS262171 DDW262156:DDW262171 CUA262156:CUA262171 CKE262156:CKE262171 CAI262156:CAI262171 BQM262156:BQM262171 BGQ262156:BGQ262171 AWU262156:AWU262171 AMY262156:AMY262171 ADC262156:ADC262171 TG262156:TG262171 JK262156:JK262171 K262156:K262171 WVW196620:WVW196635 WMA196620:WMA196635 WCE196620:WCE196635 VSI196620:VSI196635 VIM196620:VIM196635 UYQ196620:UYQ196635 UOU196620:UOU196635 UEY196620:UEY196635 TVC196620:TVC196635 TLG196620:TLG196635 TBK196620:TBK196635 SRO196620:SRO196635 SHS196620:SHS196635 RXW196620:RXW196635 ROA196620:ROA196635 REE196620:REE196635 QUI196620:QUI196635 QKM196620:QKM196635 QAQ196620:QAQ196635 PQU196620:PQU196635 PGY196620:PGY196635 OXC196620:OXC196635 ONG196620:ONG196635 ODK196620:ODK196635 NTO196620:NTO196635 NJS196620:NJS196635 MZW196620:MZW196635 MQA196620:MQA196635 MGE196620:MGE196635 LWI196620:LWI196635 LMM196620:LMM196635 LCQ196620:LCQ196635 KSU196620:KSU196635 KIY196620:KIY196635 JZC196620:JZC196635 JPG196620:JPG196635 JFK196620:JFK196635 IVO196620:IVO196635 ILS196620:ILS196635 IBW196620:IBW196635 HSA196620:HSA196635 HIE196620:HIE196635 GYI196620:GYI196635 GOM196620:GOM196635 GEQ196620:GEQ196635 FUU196620:FUU196635 FKY196620:FKY196635 FBC196620:FBC196635 ERG196620:ERG196635 EHK196620:EHK196635 DXO196620:DXO196635 DNS196620:DNS196635 DDW196620:DDW196635 CUA196620:CUA196635 CKE196620:CKE196635 CAI196620:CAI196635 BQM196620:BQM196635 BGQ196620:BGQ196635 AWU196620:AWU196635 AMY196620:AMY196635 ADC196620:ADC196635 TG196620:TG196635 JK196620:JK196635 K196620:K196635 WVW131084:WVW131099 WMA131084:WMA131099 WCE131084:WCE131099 VSI131084:VSI131099 VIM131084:VIM131099 UYQ131084:UYQ131099 UOU131084:UOU131099 UEY131084:UEY131099 TVC131084:TVC131099 TLG131084:TLG131099 TBK131084:TBK131099 SRO131084:SRO131099 SHS131084:SHS131099 RXW131084:RXW131099 ROA131084:ROA131099 REE131084:REE131099 QUI131084:QUI131099 QKM131084:QKM131099 QAQ131084:QAQ131099 PQU131084:PQU131099 PGY131084:PGY131099 OXC131084:OXC131099 ONG131084:ONG131099 ODK131084:ODK131099 NTO131084:NTO131099 NJS131084:NJS131099 MZW131084:MZW131099 MQA131084:MQA131099 MGE131084:MGE131099 LWI131084:LWI131099 LMM131084:LMM131099 LCQ131084:LCQ131099 KSU131084:KSU131099 KIY131084:KIY131099 JZC131084:JZC131099 JPG131084:JPG131099 JFK131084:JFK131099 IVO131084:IVO131099 ILS131084:ILS131099 IBW131084:IBW131099 HSA131084:HSA131099 HIE131084:HIE131099 GYI131084:GYI131099 GOM131084:GOM131099 GEQ131084:GEQ131099 FUU131084:FUU131099 FKY131084:FKY131099 FBC131084:FBC131099 ERG131084:ERG131099 EHK131084:EHK131099 DXO131084:DXO131099 DNS131084:DNS131099 DDW131084:DDW131099 CUA131084:CUA131099 CKE131084:CKE131099 CAI131084:CAI131099 BQM131084:BQM131099 BGQ131084:BGQ131099 AWU131084:AWU131099 AMY131084:AMY131099 ADC131084:ADC131099 TG131084:TG131099 JK131084:JK131099 K131084:K131099 WVW65548:WVW65563 WMA65548:WMA65563 WCE65548:WCE65563 VSI65548:VSI65563 VIM65548:VIM65563 UYQ65548:UYQ65563 UOU65548:UOU65563 UEY65548:UEY65563 TVC65548:TVC65563 TLG65548:TLG65563 TBK65548:TBK65563 SRO65548:SRO65563 SHS65548:SHS65563 RXW65548:RXW65563 ROA65548:ROA65563 REE65548:REE65563 QUI65548:QUI65563 QKM65548:QKM65563 QAQ65548:QAQ65563 PQU65548:PQU65563 PGY65548:PGY65563 OXC65548:OXC65563 ONG65548:ONG65563 ODK65548:ODK65563 NTO65548:NTO65563 NJS65548:NJS65563 MZW65548:MZW65563 MQA65548:MQA65563 MGE65548:MGE65563 LWI65548:LWI65563 LMM65548:LMM65563 LCQ65548:LCQ65563 KSU65548:KSU65563 KIY65548:KIY65563 JZC65548:JZC65563 JPG65548:JPG65563 JFK65548:JFK65563 IVO65548:IVO65563 ILS65548:ILS65563 IBW65548:IBW65563 HSA65548:HSA65563 HIE65548:HIE65563 GYI65548:GYI65563 GOM65548:GOM65563 GEQ65548:GEQ65563 FUU65548:FUU65563 FKY65548:FKY65563 FBC65548:FBC65563 ERG65548:ERG65563 EHK65548:EHK65563 DXO65548:DXO65563 DNS65548:DNS65563 DDW65548:DDW65563 CUA65548:CUA65563 CKE65548:CKE65563 CAI65548:CAI65563 BQM65548:BQM65563 BGQ65548:BGQ65563 AWU65548:AWU65563 AMY65548:AMY65563 ADC65548:ADC65563 TG65548:TG65563 JK65548:JK65563 K65548:K65563 WVW983052:WVW983067 WWB983052:WWB983067 WMF983052:WMF983067 WCJ983052:WCJ983067 VSN983052:VSN983067 VIR983052:VIR983067 UYV983052:UYV983067 UOZ983052:UOZ983067 UFD983052:UFD983067 TVH983052:TVH983067 TLL983052:TLL983067 TBP983052:TBP983067 SRT983052:SRT983067 SHX983052:SHX983067 RYB983052:RYB983067 ROF983052:ROF983067 REJ983052:REJ983067 QUN983052:QUN983067 QKR983052:QKR983067 QAV983052:QAV983067 PQZ983052:PQZ983067 PHD983052:PHD983067 OXH983052:OXH983067 ONL983052:ONL983067 ODP983052:ODP983067 NTT983052:NTT983067 NJX983052:NJX983067 NAB983052:NAB983067 MQF983052:MQF983067 MGJ983052:MGJ983067 LWN983052:LWN983067 LMR983052:LMR983067 LCV983052:LCV983067 KSZ983052:KSZ983067 KJD983052:KJD983067 JZH983052:JZH983067 JPL983052:JPL983067 JFP983052:JFP983067 IVT983052:IVT983067 ILX983052:ILX983067 ICB983052:ICB983067 HSF983052:HSF983067 HIJ983052:HIJ983067 GYN983052:GYN983067 GOR983052:GOR983067 GEV983052:GEV983067 FUZ983052:FUZ983067 FLD983052:FLD983067 FBH983052:FBH983067 ERL983052:ERL983067 EHP983052:EHP983067 DXT983052:DXT983067 DNX983052:DNX983067 DEB983052:DEB983067 CUF983052:CUF983067 CKJ983052:CKJ983067 CAN983052:CAN983067 BQR983052:BQR983067 BGV983052:BGV983067 AWZ983052:AWZ983067 AND983052:AND983067 ADH983052:ADH983067 TL983052:TL983067 JP983052:JP983067 T983052:T983067 WWB917516:WWB917531 WMF917516:WMF917531 WCJ917516:WCJ917531 VSN917516:VSN917531 VIR917516:VIR917531 UYV917516:UYV917531 UOZ917516:UOZ917531 UFD917516:UFD917531 TVH917516:TVH917531 TLL917516:TLL917531 TBP917516:TBP917531 SRT917516:SRT917531 SHX917516:SHX917531 RYB917516:RYB917531 ROF917516:ROF917531 REJ917516:REJ917531 QUN917516:QUN917531 QKR917516:QKR917531 QAV917516:QAV917531 PQZ917516:PQZ917531 PHD917516:PHD917531 OXH917516:OXH917531 ONL917516:ONL917531 ODP917516:ODP917531 NTT917516:NTT917531 NJX917516:NJX917531 NAB917516:NAB917531 MQF917516:MQF917531 MGJ917516:MGJ917531 LWN917516:LWN917531 LMR917516:LMR917531 LCV917516:LCV917531 KSZ917516:KSZ917531 KJD917516:KJD917531 JZH917516:JZH917531 JPL917516:JPL917531 JFP917516:JFP917531 IVT917516:IVT917531 ILX917516:ILX917531 ICB917516:ICB917531 HSF917516:HSF917531 HIJ917516:HIJ917531 GYN917516:GYN917531 GOR917516:GOR917531 GEV917516:GEV917531 FUZ917516:FUZ917531 FLD917516:FLD917531 FBH917516:FBH917531 ERL917516:ERL917531 EHP917516:EHP917531 DXT917516:DXT917531 DNX917516:DNX917531 DEB917516:DEB917531 CUF917516:CUF917531 CKJ917516:CKJ917531 CAN917516:CAN917531 BQR917516:BQR917531 BGV917516:BGV917531 AWZ917516:AWZ917531 AND917516:AND917531 ADH917516:ADH917531 TL917516:TL917531 JP917516:JP917531 T917516:T917531 WWB851980:WWB851995 WMF851980:WMF851995 WCJ851980:WCJ851995 VSN851980:VSN851995 VIR851980:VIR851995 UYV851980:UYV851995 UOZ851980:UOZ851995 UFD851980:UFD851995 TVH851980:TVH851995 TLL851980:TLL851995 TBP851980:TBP851995 SRT851980:SRT851995 SHX851980:SHX851995 RYB851980:RYB851995 ROF851980:ROF851995 REJ851980:REJ851995 QUN851980:QUN851995 QKR851980:QKR851995 QAV851980:QAV851995 PQZ851980:PQZ851995 PHD851980:PHD851995 OXH851980:OXH851995 ONL851980:ONL851995 ODP851980:ODP851995 NTT851980:NTT851995 NJX851980:NJX851995 NAB851980:NAB851995 MQF851980:MQF851995 MGJ851980:MGJ851995 LWN851980:LWN851995 LMR851980:LMR851995 LCV851980:LCV851995 KSZ851980:KSZ851995 KJD851980:KJD851995 JZH851980:JZH851995 JPL851980:JPL851995 JFP851980:JFP851995 IVT851980:IVT851995 ILX851980:ILX851995 ICB851980:ICB851995 HSF851980:HSF851995 HIJ851980:HIJ851995 GYN851980:GYN851995 GOR851980:GOR851995 GEV851980:GEV851995 FUZ851980:FUZ851995 FLD851980:FLD851995 FBH851980:FBH851995 ERL851980:ERL851995 EHP851980:EHP851995 DXT851980:DXT851995 DNX851980:DNX851995 DEB851980:DEB851995 CUF851980:CUF851995 CKJ851980:CKJ851995 CAN851980:CAN851995 BQR851980:BQR851995 BGV851980:BGV851995 AWZ851980:AWZ851995 AND851980:AND851995 ADH851980:ADH851995 TL851980:TL851995 JP851980:JP851995 T851980:T851995 WWB786444:WWB786459 WMF786444:WMF786459 WCJ786444:WCJ786459 VSN786444:VSN786459 VIR786444:VIR786459 UYV786444:UYV786459 UOZ786444:UOZ786459 UFD786444:UFD786459 TVH786444:TVH786459 TLL786444:TLL786459 TBP786444:TBP786459 SRT786444:SRT786459 SHX786444:SHX786459 RYB786444:RYB786459 ROF786444:ROF786459 REJ786444:REJ786459 QUN786444:QUN786459 QKR786444:QKR786459 QAV786444:QAV786459 PQZ786444:PQZ786459 PHD786444:PHD786459 OXH786444:OXH786459 ONL786444:ONL786459 ODP786444:ODP786459 NTT786444:NTT786459 NJX786444:NJX786459 NAB786444:NAB786459 MQF786444:MQF786459 MGJ786444:MGJ786459 LWN786444:LWN786459 LMR786444:LMR786459 LCV786444:LCV786459 KSZ786444:KSZ786459 KJD786444:KJD786459 JZH786444:JZH786459 JPL786444:JPL786459 JFP786444:JFP786459 IVT786444:IVT786459 ILX786444:ILX786459 ICB786444:ICB786459 HSF786444:HSF786459 HIJ786444:HIJ786459 GYN786444:GYN786459 GOR786444:GOR786459 GEV786444:GEV786459 FUZ786444:FUZ786459 FLD786444:FLD786459 FBH786444:FBH786459 ERL786444:ERL786459 EHP786444:EHP786459 DXT786444:DXT786459 DNX786444:DNX786459 DEB786444:DEB786459 CUF786444:CUF786459 CKJ786444:CKJ786459 CAN786444:CAN786459 BQR786444:BQR786459 BGV786444:BGV786459 AWZ786444:AWZ786459 AND786444:AND786459 ADH786444:ADH786459 TL786444:TL786459 JP786444:JP786459 T786444:T786459 WWB720908:WWB720923 WMF720908:WMF720923 WCJ720908:WCJ720923 VSN720908:VSN720923 VIR720908:VIR720923 UYV720908:UYV720923 UOZ720908:UOZ720923 UFD720908:UFD720923 TVH720908:TVH720923 TLL720908:TLL720923 TBP720908:TBP720923 SRT720908:SRT720923 SHX720908:SHX720923 RYB720908:RYB720923 ROF720908:ROF720923 REJ720908:REJ720923 QUN720908:QUN720923 QKR720908:QKR720923 QAV720908:QAV720923 PQZ720908:PQZ720923 PHD720908:PHD720923 OXH720908:OXH720923 ONL720908:ONL720923 ODP720908:ODP720923 NTT720908:NTT720923 NJX720908:NJX720923 NAB720908:NAB720923 MQF720908:MQF720923 MGJ720908:MGJ720923 LWN720908:LWN720923 LMR720908:LMR720923 LCV720908:LCV720923 KSZ720908:KSZ720923 KJD720908:KJD720923 JZH720908:JZH720923 JPL720908:JPL720923 JFP720908:JFP720923 IVT720908:IVT720923 ILX720908:ILX720923 ICB720908:ICB720923 HSF720908:HSF720923 HIJ720908:HIJ720923 GYN720908:GYN720923 GOR720908:GOR720923 GEV720908:GEV720923 FUZ720908:FUZ720923 FLD720908:FLD720923 FBH720908:FBH720923 ERL720908:ERL720923 EHP720908:EHP720923 DXT720908:DXT720923 DNX720908:DNX720923 DEB720908:DEB720923 CUF720908:CUF720923 CKJ720908:CKJ720923 CAN720908:CAN720923 BQR720908:BQR720923 BGV720908:BGV720923 AWZ720908:AWZ720923 AND720908:AND720923 ADH720908:ADH720923 TL720908:TL720923 JP720908:JP720923 T720908:T720923 WWB655372:WWB655387 WMF655372:WMF655387 WCJ655372:WCJ655387 VSN655372:VSN655387 VIR655372:VIR655387 UYV655372:UYV655387 UOZ655372:UOZ655387 UFD655372:UFD655387 TVH655372:TVH655387 TLL655372:TLL655387 TBP655372:TBP655387 SRT655372:SRT655387 SHX655372:SHX655387 RYB655372:RYB655387 ROF655372:ROF655387 REJ655372:REJ655387 QUN655372:QUN655387 QKR655372:QKR655387 QAV655372:QAV655387 PQZ655372:PQZ655387 PHD655372:PHD655387 OXH655372:OXH655387 ONL655372:ONL655387 ODP655372:ODP655387 NTT655372:NTT655387 NJX655372:NJX655387 NAB655372:NAB655387 MQF655372:MQF655387 MGJ655372:MGJ655387 LWN655372:LWN655387 LMR655372:LMR655387 LCV655372:LCV655387 KSZ655372:KSZ655387 KJD655372:KJD655387 JZH655372:JZH655387 JPL655372:JPL655387 JFP655372:JFP655387 IVT655372:IVT655387 ILX655372:ILX655387 ICB655372:ICB655387 HSF655372:HSF655387 HIJ655372:HIJ655387 GYN655372:GYN655387 GOR655372:GOR655387 GEV655372:GEV655387 FUZ655372:FUZ655387 FLD655372:FLD655387 FBH655372:FBH655387 ERL655372:ERL655387 EHP655372:EHP655387 DXT655372:DXT655387 DNX655372:DNX655387 DEB655372:DEB655387 CUF655372:CUF655387 CKJ655372:CKJ655387 CAN655372:CAN655387 BQR655372:BQR655387 BGV655372:BGV655387 AWZ655372:AWZ655387 AND655372:AND655387 ADH655372:ADH655387 TL655372:TL655387 JP655372:JP655387 T655372:T655387 WWB589836:WWB589851 WMF589836:WMF589851 WCJ589836:WCJ589851 VSN589836:VSN589851 VIR589836:VIR589851 UYV589836:UYV589851 UOZ589836:UOZ589851 UFD589836:UFD589851 TVH589836:TVH589851 TLL589836:TLL589851 TBP589836:TBP589851 SRT589836:SRT589851 SHX589836:SHX589851 RYB589836:RYB589851 ROF589836:ROF589851 REJ589836:REJ589851 QUN589836:QUN589851 QKR589836:QKR589851 QAV589836:QAV589851 PQZ589836:PQZ589851 PHD589836:PHD589851 OXH589836:OXH589851 ONL589836:ONL589851 ODP589836:ODP589851 NTT589836:NTT589851 NJX589836:NJX589851 NAB589836:NAB589851 MQF589836:MQF589851 MGJ589836:MGJ589851 LWN589836:LWN589851 LMR589836:LMR589851 LCV589836:LCV589851 KSZ589836:KSZ589851 KJD589836:KJD589851 JZH589836:JZH589851 JPL589836:JPL589851 JFP589836:JFP589851 IVT589836:IVT589851 ILX589836:ILX589851 ICB589836:ICB589851 HSF589836:HSF589851 HIJ589836:HIJ589851 GYN589836:GYN589851 GOR589836:GOR589851 GEV589836:GEV589851 FUZ589836:FUZ589851 FLD589836:FLD589851 FBH589836:FBH589851 ERL589836:ERL589851 EHP589836:EHP589851 DXT589836:DXT589851 DNX589836:DNX589851 DEB589836:DEB589851 CUF589836:CUF589851 CKJ589836:CKJ589851 CAN589836:CAN589851 BQR589836:BQR589851 BGV589836:BGV589851 AWZ589836:AWZ589851 AND589836:AND589851 ADH589836:ADH589851 TL589836:TL589851 JP589836:JP589851 T589836:T589851 WWB524300:WWB524315 WMF524300:WMF524315 WCJ524300:WCJ524315 VSN524300:VSN524315 VIR524300:VIR524315 UYV524300:UYV524315 UOZ524300:UOZ524315 UFD524300:UFD524315 TVH524300:TVH524315 TLL524300:TLL524315 TBP524300:TBP524315 SRT524300:SRT524315 SHX524300:SHX524315 RYB524300:RYB524315 ROF524300:ROF524315 REJ524300:REJ524315 QUN524300:QUN524315 QKR524300:QKR524315 QAV524300:QAV524315 PQZ524300:PQZ524315 PHD524300:PHD524315 OXH524300:OXH524315 ONL524300:ONL524315 ODP524300:ODP524315 NTT524300:NTT524315 NJX524300:NJX524315 NAB524300:NAB524315 MQF524300:MQF524315 MGJ524300:MGJ524315 LWN524300:LWN524315 LMR524300:LMR524315 LCV524300:LCV524315 KSZ524300:KSZ524315 KJD524300:KJD524315 JZH524300:JZH524315 JPL524300:JPL524315 JFP524300:JFP524315 IVT524300:IVT524315 ILX524300:ILX524315 ICB524300:ICB524315 HSF524300:HSF524315 HIJ524300:HIJ524315 GYN524300:GYN524315 GOR524300:GOR524315 GEV524300:GEV524315 FUZ524300:FUZ524315 FLD524300:FLD524315 FBH524300:FBH524315 ERL524300:ERL524315 EHP524300:EHP524315 DXT524300:DXT524315 DNX524300:DNX524315 DEB524300:DEB524315 CUF524300:CUF524315 CKJ524300:CKJ524315 CAN524300:CAN524315 BQR524300:BQR524315 BGV524300:BGV524315 AWZ524300:AWZ524315 AND524300:AND524315 ADH524300:ADH524315 TL524300:TL524315 JP524300:JP524315 T524300:T524315 WWB458764:WWB458779 WMF458764:WMF458779 WCJ458764:WCJ458779 VSN458764:VSN458779 VIR458764:VIR458779 UYV458764:UYV458779 UOZ458764:UOZ458779 UFD458764:UFD458779 TVH458764:TVH458779 TLL458764:TLL458779 TBP458764:TBP458779 SRT458764:SRT458779 SHX458764:SHX458779 RYB458764:RYB458779 ROF458764:ROF458779 REJ458764:REJ458779 QUN458764:QUN458779 QKR458764:QKR458779 QAV458764:QAV458779 PQZ458764:PQZ458779 PHD458764:PHD458779 OXH458764:OXH458779 ONL458764:ONL458779 ODP458764:ODP458779 NTT458764:NTT458779 NJX458764:NJX458779 NAB458764:NAB458779 MQF458764:MQF458779 MGJ458764:MGJ458779 LWN458764:LWN458779 LMR458764:LMR458779 LCV458764:LCV458779 KSZ458764:KSZ458779 KJD458764:KJD458779 JZH458764:JZH458779 JPL458764:JPL458779 JFP458764:JFP458779 IVT458764:IVT458779 ILX458764:ILX458779 ICB458764:ICB458779 HSF458764:HSF458779 HIJ458764:HIJ458779 GYN458764:GYN458779 GOR458764:GOR458779 GEV458764:GEV458779 FUZ458764:FUZ458779 FLD458764:FLD458779 FBH458764:FBH458779 ERL458764:ERL458779 EHP458764:EHP458779 DXT458764:DXT458779 DNX458764:DNX458779 DEB458764:DEB458779 CUF458764:CUF458779 CKJ458764:CKJ458779 CAN458764:CAN458779 BQR458764:BQR458779 BGV458764:BGV458779 AWZ458764:AWZ458779 AND458764:AND458779 ADH458764:ADH458779 TL458764:TL458779 JP458764:JP458779 T458764:T458779 WWB393228:WWB393243 WMF393228:WMF393243 WCJ393228:WCJ393243 VSN393228:VSN393243 VIR393228:VIR393243 UYV393228:UYV393243 UOZ393228:UOZ393243 UFD393228:UFD393243 TVH393228:TVH393243 TLL393228:TLL393243 TBP393228:TBP393243 SRT393228:SRT393243 SHX393228:SHX393243 RYB393228:RYB393243 ROF393228:ROF393243 REJ393228:REJ393243 QUN393228:QUN393243 QKR393228:QKR393243 QAV393228:QAV393243 PQZ393228:PQZ393243 PHD393228:PHD393243 OXH393228:OXH393243 ONL393228:ONL393243 ODP393228:ODP393243 NTT393228:NTT393243 NJX393228:NJX393243 NAB393228:NAB393243 MQF393228:MQF393243 MGJ393228:MGJ393243 LWN393228:LWN393243 LMR393228:LMR393243 LCV393228:LCV393243 KSZ393228:KSZ393243 KJD393228:KJD393243 JZH393228:JZH393243 JPL393228:JPL393243 JFP393228:JFP393243 IVT393228:IVT393243 ILX393228:ILX393243 ICB393228:ICB393243 HSF393228:HSF393243 HIJ393228:HIJ393243 GYN393228:GYN393243 GOR393228:GOR393243 GEV393228:GEV393243 FUZ393228:FUZ393243 FLD393228:FLD393243 FBH393228:FBH393243 ERL393228:ERL393243 EHP393228:EHP393243 DXT393228:DXT393243 DNX393228:DNX393243 DEB393228:DEB393243 CUF393228:CUF393243 CKJ393228:CKJ393243 CAN393228:CAN393243 BQR393228:BQR393243 BGV393228:BGV393243 AWZ393228:AWZ393243 AND393228:AND393243 ADH393228:ADH393243 TL393228:TL393243 JP393228:JP393243 T393228:T393243 WWB327692:WWB327707 WMF327692:WMF327707 WCJ327692:WCJ327707 VSN327692:VSN327707 VIR327692:VIR327707 UYV327692:UYV327707 UOZ327692:UOZ327707 UFD327692:UFD327707 TVH327692:TVH327707 TLL327692:TLL327707 TBP327692:TBP327707 SRT327692:SRT327707 SHX327692:SHX327707 RYB327692:RYB327707 ROF327692:ROF327707 REJ327692:REJ327707 QUN327692:QUN327707 QKR327692:QKR327707 QAV327692:QAV327707 PQZ327692:PQZ327707 PHD327692:PHD327707 OXH327692:OXH327707 ONL327692:ONL327707 ODP327692:ODP327707 NTT327692:NTT327707 NJX327692:NJX327707 NAB327692:NAB327707 MQF327692:MQF327707 MGJ327692:MGJ327707 LWN327692:LWN327707 LMR327692:LMR327707 LCV327692:LCV327707 KSZ327692:KSZ327707 KJD327692:KJD327707 JZH327692:JZH327707 JPL327692:JPL327707 JFP327692:JFP327707 IVT327692:IVT327707 ILX327692:ILX327707 ICB327692:ICB327707 HSF327692:HSF327707 HIJ327692:HIJ327707 GYN327692:GYN327707 GOR327692:GOR327707 GEV327692:GEV327707 FUZ327692:FUZ327707 FLD327692:FLD327707 FBH327692:FBH327707 ERL327692:ERL327707 EHP327692:EHP327707 DXT327692:DXT327707 DNX327692:DNX327707 DEB327692:DEB327707 CUF327692:CUF327707 CKJ327692:CKJ327707 CAN327692:CAN327707 BQR327692:BQR327707 BGV327692:BGV327707 AWZ327692:AWZ327707 AND327692:AND327707 ADH327692:ADH327707 TL327692:TL327707 JP327692:JP327707 T327692:T327707 WWB262156:WWB262171 WMF262156:WMF262171 WCJ262156:WCJ262171 VSN262156:VSN262171 VIR262156:VIR262171 UYV262156:UYV262171 UOZ262156:UOZ262171 UFD262156:UFD262171 TVH262156:TVH262171 TLL262156:TLL262171 TBP262156:TBP262171 SRT262156:SRT262171 SHX262156:SHX262171 RYB262156:RYB262171 ROF262156:ROF262171 REJ262156:REJ262171 QUN262156:QUN262171 QKR262156:QKR262171 QAV262156:QAV262171 PQZ262156:PQZ262171 PHD262156:PHD262171 OXH262156:OXH262171 ONL262156:ONL262171 ODP262156:ODP262171 NTT262156:NTT262171 NJX262156:NJX262171 NAB262156:NAB262171 MQF262156:MQF262171 MGJ262156:MGJ262171 LWN262156:LWN262171 LMR262156:LMR262171 LCV262156:LCV262171 KSZ262156:KSZ262171 KJD262156:KJD262171 JZH262156:JZH262171 JPL262156:JPL262171 JFP262156:JFP262171 IVT262156:IVT262171 ILX262156:ILX262171 ICB262156:ICB262171 HSF262156:HSF262171 HIJ262156:HIJ262171 GYN262156:GYN262171 GOR262156:GOR262171 GEV262156:GEV262171 FUZ262156:FUZ262171 FLD262156:FLD262171 FBH262156:FBH262171 ERL262156:ERL262171 EHP262156:EHP262171 DXT262156:DXT262171 DNX262156:DNX262171 DEB262156:DEB262171 CUF262156:CUF262171 CKJ262156:CKJ262171 CAN262156:CAN262171 BQR262156:BQR262171 BGV262156:BGV262171 AWZ262156:AWZ262171 AND262156:AND262171 ADH262156:ADH262171 TL262156:TL262171 JP262156:JP262171 T262156:T262171 WWB196620:WWB196635 WMF196620:WMF196635 WCJ196620:WCJ196635 VSN196620:VSN196635 VIR196620:VIR196635 UYV196620:UYV196635 UOZ196620:UOZ196635 UFD196620:UFD196635 TVH196620:TVH196635 TLL196620:TLL196635 TBP196620:TBP196635 SRT196620:SRT196635 SHX196620:SHX196635 RYB196620:RYB196635 ROF196620:ROF196635 REJ196620:REJ196635 QUN196620:QUN196635 QKR196620:QKR196635 QAV196620:QAV196635 PQZ196620:PQZ196635 PHD196620:PHD196635 OXH196620:OXH196635 ONL196620:ONL196635 ODP196620:ODP196635 NTT196620:NTT196635 NJX196620:NJX196635 NAB196620:NAB196635 MQF196620:MQF196635 MGJ196620:MGJ196635 LWN196620:LWN196635 LMR196620:LMR196635 LCV196620:LCV196635 KSZ196620:KSZ196635 KJD196620:KJD196635 JZH196620:JZH196635 JPL196620:JPL196635 JFP196620:JFP196635 IVT196620:IVT196635 ILX196620:ILX196635 ICB196620:ICB196635 HSF196620:HSF196635 HIJ196620:HIJ196635 GYN196620:GYN196635 GOR196620:GOR196635 GEV196620:GEV196635 FUZ196620:FUZ196635 FLD196620:FLD196635 FBH196620:FBH196635 ERL196620:ERL196635 EHP196620:EHP196635 DXT196620:DXT196635 DNX196620:DNX196635 DEB196620:DEB196635 CUF196620:CUF196635 CKJ196620:CKJ196635 CAN196620:CAN196635 BQR196620:BQR196635 BGV196620:BGV196635 AWZ196620:AWZ196635 AND196620:AND196635 ADH196620:ADH196635 TL196620:TL196635 JP196620:JP196635 T196620:T196635 WWB131084:WWB131099 WMF131084:WMF131099 WCJ131084:WCJ131099 VSN131084:VSN131099 VIR131084:VIR131099 UYV131084:UYV131099 UOZ131084:UOZ131099 UFD131084:UFD131099 TVH131084:TVH131099 TLL131084:TLL131099 TBP131084:TBP131099 SRT131084:SRT131099 SHX131084:SHX131099 RYB131084:RYB131099 ROF131084:ROF131099 REJ131084:REJ131099 QUN131084:QUN131099 QKR131084:QKR131099 QAV131084:QAV131099 PQZ131084:PQZ131099 PHD131084:PHD131099 OXH131084:OXH131099 ONL131084:ONL131099 ODP131084:ODP131099 NTT131084:NTT131099 NJX131084:NJX131099 NAB131084:NAB131099 MQF131084:MQF131099 MGJ131084:MGJ131099 LWN131084:LWN131099 LMR131084:LMR131099 LCV131084:LCV131099 KSZ131084:KSZ131099 KJD131084:KJD131099 JZH131084:JZH131099 JPL131084:JPL131099 JFP131084:JFP131099 IVT131084:IVT131099 ILX131084:ILX131099 ICB131084:ICB131099 HSF131084:HSF131099 HIJ131084:HIJ131099 GYN131084:GYN131099 GOR131084:GOR131099 GEV131084:GEV131099 FUZ131084:FUZ131099 FLD131084:FLD131099 FBH131084:FBH131099 ERL131084:ERL131099 EHP131084:EHP131099 DXT131084:DXT131099 DNX131084:DNX131099 DEB131084:DEB131099 CUF131084:CUF131099 CKJ131084:CKJ131099 CAN131084:CAN131099 BQR131084:BQR131099 BGV131084:BGV131099 AWZ131084:AWZ131099 AND131084:AND131099 ADH131084:ADH131099 TL131084:TL131099 JP131084:JP131099 T131084:T131099 WWB65548:WWB65563 WMF65548:WMF65563 WCJ65548:WCJ65563 VSN65548:VSN65563 VIR65548:VIR65563 UYV65548:UYV65563 UOZ65548:UOZ65563 UFD65548:UFD65563 TVH65548:TVH65563 TLL65548:TLL65563 TBP65548:TBP65563 SRT65548:SRT65563 SHX65548:SHX65563 RYB65548:RYB65563 ROF65548:ROF65563 REJ65548:REJ65563 QUN65548:QUN65563 QKR65548:QKR65563 QAV65548:QAV65563 PQZ65548:PQZ65563 PHD65548:PHD65563 OXH65548:OXH65563 ONL65548:ONL65563 ODP65548:ODP65563 NTT65548:NTT65563 NJX65548:NJX65563 NAB65548:NAB65563 MQF65548:MQF65563 MGJ65548:MGJ65563 LWN65548:LWN65563 LMR65548:LMR65563 LCV65548:LCV65563 KSZ65548:KSZ65563 KJD65548:KJD65563 JZH65548:JZH65563 JPL65548:JPL65563 JFP65548:JFP65563 IVT65548:IVT65563 ILX65548:ILX65563 ICB65548:ICB65563 HSF65548:HSF65563 HIJ65548:HIJ65563 GYN65548:GYN65563 GOR65548:GOR65563 GEV65548:GEV65563 FUZ65548:FUZ65563 FLD65548:FLD65563 FBH65548:FBH65563 ERL65548:ERL65563 EHP65548:EHP65563 DXT65548:DXT65563 DNX65548:DNX65563 DEB65548:DEB65563 CUF65548:CUF65563 CKJ65548:CKJ65563 CAN65548:CAN65563 BQR65548:BQR65563 BGV65548:BGV65563 AWZ65548:AWZ65563 AND65548:AND65563 ADH65548:ADH65563 TL65548:TL65563 JP65548:JP65563 K28 K4:K23 WVW4:WVW20 WMA4:WMA20 WCE4:WCE20 VSI4:VSI20 VIM4:VIM20 UYQ4:UYQ20 UOU4:UOU20 UEY4:UEY20 TVC4:TVC20 TLG4:TLG20 TBK4:TBK20 SRO4:SRO20 SHS4:SHS20 RXW4:RXW20 ROA4:ROA20 REE4:REE20 QUI4:QUI20 QKM4:QKM20 QAQ4:QAQ20 PQU4:PQU20 PGY4:PGY20 OXC4:OXC20 ONG4:ONG20 ODK4:ODK20 NTO4:NTO20 NJS4:NJS20 MZW4:MZW20 MQA4:MQA20 MGE4:MGE20 LWI4:LWI20 LMM4:LMM20 LCQ4:LCQ20 KSU4:KSU20 KIY4:KIY20 JZC4:JZC20 JPG4:JPG20 JFK4:JFK20 IVO4:IVO20 ILS4:ILS20 IBW4:IBW20 HSA4:HSA20 HIE4:HIE20 GYI4:GYI20 GOM4:GOM20 GEQ4:GEQ20 FUU4:FUU20 FKY4:FKY20 FBC4:FBC20 ERG4:ERG20 EHK4:EHK20 DXO4:DXO20 DNS4:DNS20 DDW4:DDW20 CUA4:CUA20 CKE4:CKE20 CAI4:CAI20 BQM4:BQM20 BGQ4:BGQ20 AWU4:AWU20 AMY4:AMY20 ADC4:ADC20 TG4:TG20 JK4:JK20 WWB4:WWB20 WMF4:WMF20 WCJ4:WCJ20 VSN4:VSN20 VIR4:VIR20 UYV4:UYV20 UOZ4:UOZ20 UFD4:UFD20 TVH4:TVH20 TLL4:TLL20 TBP4:TBP20 SRT4:SRT20 SHX4:SHX20 RYB4:RYB20 ROF4:ROF20 REJ4:REJ20 QUN4:QUN20 QKR4:QKR20 QAV4:QAV20 PQZ4:PQZ20 PHD4:PHD20 OXH4:OXH20 ONL4:ONL20 ODP4:ODP20 NTT4:NTT20 NJX4:NJX20 NAB4:NAB20 MQF4:MQF20 MGJ4:MGJ20 LWN4:LWN20 LMR4:LMR20 LCV4:LCV20 KSZ4:KSZ20 KJD4:KJD20 JZH4:JZH20 JPL4:JPL20 JFP4:JFP20 IVT4:IVT20 ILX4:ILX20 ICB4:ICB20 HSF4:HSF20 HIJ4:HIJ20 GYN4:GYN20 GOR4:GOR20 GEV4:GEV20 FUZ4:FUZ20 FLD4:FLD20 FBH4:FBH20 ERL4:ERL20 EHP4:EHP20 DXT4:DXT20 DNX4:DNX20 DEB4:DEB20 CUF4:CUF20 CKJ4:CKJ20 CAN4:CAN20 BQR4:BQR20 BGV4:BGV20 AWZ4:AWZ20 AND4:AND20 ADH4:ADH20 TL4:TL20 JP4:JP20 T4:T21 K31:K38">
      <formula1>"Frequent, Probable, Occasional, Remote, Improbable, Eliminated, -"</formula1>
    </dataValidation>
    <dataValidation type="list" showInputMessage="1" showErrorMessage="1" sqref="S65548:S65563 JO65548:JO65563 WLZ983052:WLZ983067 WCD983052:WCD983067 VSH983052:VSH983067 VIL983052:VIL983067 UYP983052:UYP983067 UOT983052:UOT983067 UEX983052:UEX983067 TVB983052:TVB983067 TLF983052:TLF983067 TBJ983052:TBJ983067 SRN983052:SRN983067 SHR983052:SHR983067 RXV983052:RXV983067 RNZ983052:RNZ983067 RED983052:RED983067 QUH983052:QUH983067 QKL983052:QKL983067 QAP983052:QAP983067 PQT983052:PQT983067 PGX983052:PGX983067 OXB983052:OXB983067 ONF983052:ONF983067 ODJ983052:ODJ983067 NTN983052:NTN983067 NJR983052:NJR983067 MZV983052:MZV983067 MPZ983052:MPZ983067 MGD983052:MGD983067 LWH983052:LWH983067 LML983052:LML983067 LCP983052:LCP983067 KST983052:KST983067 KIX983052:KIX983067 JZB983052:JZB983067 JPF983052:JPF983067 JFJ983052:JFJ983067 IVN983052:IVN983067 ILR983052:ILR983067 IBV983052:IBV983067 HRZ983052:HRZ983067 HID983052:HID983067 GYH983052:GYH983067 GOL983052:GOL983067 GEP983052:GEP983067 FUT983052:FUT983067 FKX983052:FKX983067 FBB983052:FBB983067 ERF983052:ERF983067 EHJ983052:EHJ983067 DXN983052:DXN983067 DNR983052:DNR983067 DDV983052:DDV983067 CTZ983052:CTZ983067 CKD983052:CKD983067 CAH983052:CAH983067 BQL983052:BQL983067 BGP983052:BGP983067 AWT983052:AWT983067 AMX983052:AMX983067 ADB983052:ADB983067 TF983052:TF983067 JJ983052:JJ983067 J983052:J983067 WVV917516:WVV917531 WLZ917516:WLZ917531 WCD917516:WCD917531 VSH917516:VSH917531 VIL917516:VIL917531 UYP917516:UYP917531 UOT917516:UOT917531 UEX917516:UEX917531 TVB917516:TVB917531 TLF917516:TLF917531 TBJ917516:TBJ917531 SRN917516:SRN917531 SHR917516:SHR917531 RXV917516:RXV917531 RNZ917516:RNZ917531 RED917516:RED917531 QUH917516:QUH917531 QKL917516:QKL917531 QAP917516:QAP917531 PQT917516:PQT917531 PGX917516:PGX917531 OXB917516:OXB917531 ONF917516:ONF917531 ODJ917516:ODJ917531 NTN917516:NTN917531 NJR917516:NJR917531 MZV917516:MZV917531 MPZ917516:MPZ917531 MGD917516:MGD917531 LWH917516:LWH917531 LML917516:LML917531 LCP917516:LCP917531 KST917516:KST917531 KIX917516:KIX917531 JZB917516:JZB917531 JPF917516:JPF917531 JFJ917516:JFJ917531 IVN917516:IVN917531 ILR917516:ILR917531 IBV917516:IBV917531 HRZ917516:HRZ917531 HID917516:HID917531 GYH917516:GYH917531 GOL917516:GOL917531 GEP917516:GEP917531 FUT917516:FUT917531 FKX917516:FKX917531 FBB917516:FBB917531 ERF917516:ERF917531 EHJ917516:EHJ917531 DXN917516:DXN917531 DNR917516:DNR917531 DDV917516:DDV917531 CTZ917516:CTZ917531 CKD917516:CKD917531 CAH917516:CAH917531 BQL917516:BQL917531 BGP917516:BGP917531 AWT917516:AWT917531 AMX917516:AMX917531 ADB917516:ADB917531 TF917516:TF917531 JJ917516:JJ917531 J917516:J917531 WVV851980:WVV851995 WLZ851980:WLZ851995 WCD851980:WCD851995 VSH851980:VSH851995 VIL851980:VIL851995 UYP851980:UYP851995 UOT851980:UOT851995 UEX851980:UEX851995 TVB851980:TVB851995 TLF851980:TLF851995 TBJ851980:TBJ851995 SRN851980:SRN851995 SHR851980:SHR851995 RXV851980:RXV851995 RNZ851980:RNZ851995 RED851980:RED851995 QUH851980:QUH851995 QKL851980:QKL851995 QAP851980:QAP851995 PQT851980:PQT851995 PGX851980:PGX851995 OXB851980:OXB851995 ONF851980:ONF851995 ODJ851980:ODJ851995 NTN851980:NTN851995 NJR851980:NJR851995 MZV851980:MZV851995 MPZ851980:MPZ851995 MGD851980:MGD851995 LWH851980:LWH851995 LML851980:LML851995 LCP851980:LCP851995 KST851980:KST851995 KIX851980:KIX851995 JZB851980:JZB851995 JPF851980:JPF851995 JFJ851980:JFJ851995 IVN851980:IVN851995 ILR851980:ILR851995 IBV851980:IBV851995 HRZ851980:HRZ851995 HID851980:HID851995 GYH851980:GYH851995 GOL851980:GOL851995 GEP851980:GEP851995 FUT851980:FUT851995 FKX851980:FKX851995 FBB851980:FBB851995 ERF851980:ERF851995 EHJ851980:EHJ851995 DXN851980:DXN851995 DNR851980:DNR851995 DDV851980:DDV851995 CTZ851980:CTZ851995 CKD851980:CKD851995 CAH851980:CAH851995 BQL851980:BQL851995 BGP851980:BGP851995 AWT851980:AWT851995 AMX851980:AMX851995 ADB851980:ADB851995 TF851980:TF851995 JJ851980:JJ851995 J851980:J851995 WVV786444:WVV786459 WLZ786444:WLZ786459 WCD786444:WCD786459 VSH786444:VSH786459 VIL786444:VIL786459 UYP786444:UYP786459 UOT786444:UOT786459 UEX786444:UEX786459 TVB786444:TVB786459 TLF786444:TLF786459 TBJ786444:TBJ786459 SRN786444:SRN786459 SHR786444:SHR786459 RXV786444:RXV786459 RNZ786444:RNZ786459 RED786444:RED786459 QUH786444:QUH786459 QKL786444:QKL786459 QAP786444:QAP786459 PQT786444:PQT786459 PGX786444:PGX786459 OXB786444:OXB786459 ONF786444:ONF786459 ODJ786444:ODJ786459 NTN786444:NTN786459 NJR786444:NJR786459 MZV786444:MZV786459 MPZ786444:MPZ786459 MGD786444:MGD786459 LWH786444:LWH786459 LML786444:LML786459 LCP786444:LCP786459 KST786444:KST786459 KIX786444:KIX786459 JZB786444:JZB786459 JPF786444:JPF786459 JFJ786444:JFJ786459 IVN786444:IVN786459 ILR786444:ILR786459 IBV786444:IBV786459 HRZ786444:HRZ786459 HID786444:HID786459 GYH786444:GYH786459 GOL786444:GOL786459 GEP786444:GEP786459 FUT786444:FUT786459 FKX786444:FKX786459 FBB786444:FBB786459 ERF786444:ERF786459 EHJ786444:EHJ786459 DXN786444:DXN786459 DNR786444:DNR786459 DDV786444:DDV786459 CTZ786444:CTZ786459 CKD786444:CKD786459 CAH786444:CAH786459 BQL786444:BQL786459 BGP786444:BGP786459 AWT786444:AWT786459 AMX786444:AMX786459 ADB786444:ADB786459 TF786444:TF786459 JJ786444:JJ786459 J786444:J786459 WVV720908:WVV720923 WLZ720908:WLZ720923 WCD720908:WCD720923 VSH720908:VSH720923 VIL720908:VIL720923 UYP720908:UYP720923 UOT720908:UOT720923 UEX720908:UEX720923 TVB720908:TVB720923 TLF720908:TLF720923 TBJ720908:TBJ720923 SRN720908:SRN720923 SHR720908:SHR720923 RXV720908:RXV720923 RNZ720908:RNZ720923 RED720908:RED720923 QUH720908:QUH720923 QKL720908:QKL720923 QAP720908:QAP720923 PQT720908:PQT720923 PGX720908:PGX720923 OXB720908:OXB720923 ONF720908:ONF720923 ODJ720908:ODJ720923 NTN720908:NTN720923 NJR720908:NJR720923 MZV720908:MZV720923 MPZ720908:MPZ720923 MGD720908:MGD720923 LWH720908:LWH720923 LML720908:LML720923 LCP720908:LCP720923 KST720908:KST720923 KIX720908:KIX720923 JZB720908:JZB720923 JPF720908:JPF720923 JFJ720908:JFJ720923 IVN720908:IVN720923 ILR720908:ILR720923 IBV720908:IBV720923 HRZ720908:HRZ720923 HID720908:HID720923 GYH720908:GYH720923 GOL720908:GOL720923 GEP720908:GEP720923 FUT720908:FUT720923 FKX720908:FKX720923 FBB720908:FBB720923 ERF720908:ERF720923 EHJ720908:EHJ720923 DXN720908:DXN720923 DNR720908:DNR720923 DDV720908:DDV720923 CTZ720908:CTZ720923 CKD720908:CKD720923 CAH720908:CAH720923 BQL720908:BQL720923 BGP720908:BGP720923 AWT720908:AWT720923 AMX720908:AMX720923 ADB720908:ADB720923 TF720908:TF720923 JJ720908:JJ720923 J720908:J720923 WVV655372:WVV655387 WLZ655372:WLZ655387 WCD655372:WCD655387 VSH655372:VSH655387 VIL655372:VIL655387 UYP655372:UYP655387 UOT655372:UOT655387 UEX655372:UEX655387 TVB655372:TVB655387 TLF655372:TLF655387 TBJ655372:TBJ655387 SRN655372:SRN655387 SHR655372:SHR655387 RXV655372:RXV655387 RNZ655372:RNZ655387 RED655372:RED655387 QUH655372:QUH655387 QKL655372:QKL655387 QAP655372:QAP655387 PQT655372:PQT655387 PGX655372:PGX655387 OXB655372:OXB655387 ONF655372:ONF655387 ODJ655372:ODJ655387 NTN655372:NTN655387 NJR655372:NJR655387 MZV655372:MZV655387 MPZ655372:MPZ655387 MGD655372:MGD655387 LWH655372:LWH655387 LML655372:LML655387 LCP655372:LCP655387 KST655372:KST655387 KIX655372:KIX655387 JZB655372:JZB655387 JPF655372:JPF655387 JFJ655372:JFJ655387 IVN655372:IVN655387 ILR655372:ILR655387 IBV655372:IBV655387 HRZ655372:HRZ655387 HID655372:HID655387 GYH655372:GYH655387 GOL655372:GOL655387 GEP655372:GEP655387 FUT655372:FUT655387 FKX655372:FKX655387 FBB655372:FBB655387 ERF655372:ERF655387 EHJ655372:EHJ655387 DXN655372:DXN655387 DNR655372:DNR655387 DDV655372:DDV655387 CTZ655372:CTZ655387 CKD655372:CKD655387 CAH655372:CAH655387 BQL655372:BQL655387 BGP655372:BGP655387 AWT655372:AWT655387 AMX655372:AMX655387 ADB655372:ADB655387 TF655372:TF655387 JJ655372:JJ655387 J655372:J655387 WVV589836:WVV589851 WLZ589836:WLZ589851 WCD589836:WCD589851 VSH589836:VSH589851 VIL589836:VIL589851 UYP589836:UYP589851 UOT589836:UOT589851 UEX589836:UEX589851 TVB589836:TVB589851 TLF589836:TLF589851 TBJ589836:TBJ589851 SRN589836:SRN589851 SHR589836:SHR589851 RXV589836:RXV589851 RNZ589836:RNZ589851 RED589836:RED589851 QUH589836:QUH589851 QKL589836:QKL589851 QAP589836:QAP589851 PQT589836:PQT589851 PGX589836:PGX589851 OXB589836:OXB589851 ONF589836:ONF589851 ODJ589836:ODJ589851 NTN589836:NTN589851 NJR589836:NJR589851 MZV589836:MZV589851 MPZ589836:MPZ589851 MGD589836:MGD589851 LWH589836:LWH589851 LML589836:LML589851 LCP589836:LCP589851 KST589836:KST589851 KIX589836:KIX589851 JZB589836:JZB589851 JPF589836:JPF589851 JFJ589836:JFJ589851 IVN589836:IVN589851 ILR589836:ILR589851 IBV589836:IBV589851 HRZ589836:HRZ589851 HID589836:HID589851 GYH589836:GYH589851 GOL589836:GOL589851 GEP589836:GEP589851 FUT589836:FUT589851 FKX589836:FKX589851 FBB589836:FBB589851 ERF589836:ERF589851 EHJ589836:EHJ589851 DXN589836:DXN589851 DNR589836:DNR589851 DDV589836:DDV589851 CTZ589836:CTZ589851 CKD589836:CKD589851 CAH589836:CAH589851 BQL589836:BQL589851 BGP589836:BGP589851 AWT589836:AWT589851 AMX589836:AMX589851 ADB589836:ADB589851 TF589836:TF589851 JJ589836:JJ589851 J589836:J589851 WVV524300:WVV524315 WLZ524300:WLZ524315 WCD524300:WCD524315 VSH524300:VSH524315 VIL524300:VIL524315 UYP524300:UYP524315 UOT524300:UOT524315 UEX524300:UEX524315 TVB524300:TVB524315 TLF524300:TLF524315 TBJ524300:TBJ524315 SRN524300:SRN524315 SHR524300:SHR524315 RXV524300:RXV524315 RNZ524300:RNZ524315 RED524300:RED524315 QUH524300:QUH524315 QKL524300:QKL524315 QAP524300:QAP524315 PQT524300:PQT524315 PGX524300:PGX524315 OXB524300:OXB524315 ONF524300:ONF524315 ODJ524300:ODJ524315 NTN524300:NTN524315 NJR524300:NJR524315 MZV524300:MZV524315 MPZ524300:MPZ524315 MGD524300:MGD524315 LWH524300:LWH524315 LML524300:LML524315 LCP524300:LCP524315 KST524300:KST524315 KIX524300:KIX524315 JZB524300:JZB524315 JPF524300:JPF524315 JFJ524300:JFJ524315 IVN524300:IVN524315 ILR524300:ILR524315 IBV524300:IBV524315 HRZ524300:HRZ524315 HID524300:HID524315 GYH524300:GYH524315 GOL524300:GOL524315 GEP524300:GEP524315 FUT524300:FUT524315 FKX524300:FKX524315 FBB524300:FBB524315 ERF524300:ERF524315 EHJ524300:EHJ524315 DXN524300:DXN524315 DNR524300:DNR524315 DDV524300:DDV524315 CTZ524300:CTZ524315 CKD524300:CKD524315 CAH524300:CAH524315 BQL524300:BQL524315 BGP524300:BGP524315 AWT524300:AWT524315 AMX524300:AMX524315 ADB524300:ADB524315 TF524300:TF524315 JJ524300:JJ524315 J524300:J524315 WVV458764:WVV458779 WLZ458764:WLZ458779 WCD458764:WCD458779 VSH458764:VSH458779 VIL458764:VIL458779 UYP458764:UYP458779 UOT458764:UOT458779 UEX458764:UEX458779 TVB458764:TVB458779 TLF458764:TLF458779 TBJ458764:TBJ458779 SRN458764:SRN458779 SHR458764:SHR458779 RXV458764:RXV458779 RNZ458764:RNZ458779 RED458764:RED458779 QUH458764:QUH458779 QKL458764:QKL458779 QAP458764:QAP458779 PQT458764:PQT458779 PGX458764:PGX458779 OXB458764:OXB458779 ONF458764:ONF458779 ODJ458764:ODJ458779 NTN458764:NTN458779 NJR458764:NJR458779 MZV458764:MZV458779 MPZ458764:MPZ458779 MGD458764:MGD458779 LWH458764:LWH458779 LML458764:LML458779 LCP458764:LCP458779 KST458764:KST458779 KIX458764:KIX458779 JZB458764:JZB458779 JPF458764:JPF458779 JFJ458764:JFJ458779 IVN458764:IVN458779 ILR458764:ILR458779 IBV458764:IBV458779 HRZ458764:HRZ458779 HID458764:HID458779 GYH458764:GYH458779 GOL458764:GOL458779 GEP458764:GEP458779 FUT458764:FUT458779 FKX458764:FKX458779 FBB458764:FBB458779 ERF458764:ERF458779 EHJ458764:EHJ458779 DXN458764:DXN458779 DNR458764:DNR458779 DDV458764:DDV458779 CTZ458764:CTZ458779 CKD458764:CKD458779 CAH458764:CAH458779 BQL458764:BQL458779 BGP458764:BGP458779 AWT458764:AWT458779 AMX458764:AMX458779 ADB458764:ADB458779 TF458764:TF458779 JJ458764:JJ458779 J458764:J458779 WVV393228:WVV393243 WLZ393228:WLZ393243 WCD393228:WCD393243 VSH393228:VSH393243 VIL393228:VIL393243 UYP393228:UYP393243 UOT393228:UOT393243 UEX393228:UEX393243 TVB393228:TVB393243 TLF393228:TLF393243 TBJ393228:TBJ393243 SRN393228:SRN393243 SHR393228:SHR393243 RXV393228:RXV393243 RNZ393228:RNZ393243 RED393228:RED393243 QUH393228:QUH393243 QKL393228:QKL393243 QAP393228:QAP393243 PQT393228:PQT393243 PGX393228:PGX393243 OXB393228:OXB393243 ONF393228:ONF393243 ODJ393228:ODJ393243 NTN393228:NTN393243 NJR393228:NJR393243 MZV393228:MZV393243 MPZ393228:MPZ393243 MGD393228:MGD393243 LWH393228:LWH393243 LML393228:LML393243 LCP393228:LCP393243 KST393228:KST393243 KIX393228:KIX393243 JZB393228:JZB393243 JPF393228:JPF393243 JFJ393228:JFJ393243 IVN393228:IVN393243 ILR393228:ILR393243 IBV393228:IBV393243 HRZ393228:HRZ393243 HID393228:HID393243 GYH393228:GYH393243 GOL393228:GOL393243 GEP393228:GEP393243 FUT393228:FUT393243 FKX393228:FKX393243 FBB393228:FBB393243 ERF393228:ERF393243 EHJ393228:EHJ393243 DXN393228:DXN393243 DNR393228:DNR393243 DDV393228:DDV393243 CTZ393228:CTZ393243 CKD393228:CKD393243 CAH393228:CAH393243 BQL393228:BQL393243 BGP393228:BGP393243 AWT393228:AWT393243 AMX393228:AMX393243 ADB393228:ADB393243 TF393228:TF393243 JJ393228:JJ393243 J393228:J393243 WVV327692:WVV327707 WLZ327692:WLZ327707 WCD327692:WCD327707 VSH327692:VSH327707 VIL327692:VIL327707 UYP327692:UYP327707 UOT327692:UOT327707 UEX327692:UEX327707 TVB327692:TVB327707 TLF327692:TLF327707 TBJ327692:TBJ327707 SRN327692:SRN327707 SHR327692:SHR327707 RXV327692:RXV327707 RNZ327692:RNZ327707 RED327692:RED327707 QUH327692:QUH327707 QKL327692:QKL327707 QAP327692:QAP327707 PQT327692:PQT327707 PGX327692:PGX327707 OXB327692:OXB327707 ONF327692:ONF327707 ODJ327692:ODJ327707 NTN327692:NTN327707 NJR327692:NJR327707 MZV327692:MZV327707 MPZ327692:MPZ327707 MGD327692:MGD327707 LWH327692:LWH327707 LML327692:LML327707 LCP327692:LCP327707 KST327692:KST327707 KIX327692:KIX327707 JZB327692:JZB327707 JPF327692:JPF327707 JFJ327692:JFJ327707 IVN327692:IVN327707 ILR327692:ILR327707 IBV327692:IBV327707 HRZ327692:HRZ327707 HID327692:HID327707 GYH327692:GYH327707 GOL327692:GOL327707 GEP327692:GEP327707 FUT327692:FUT327707 FKX327692:FKX327707 FBB327692:FBB327707 ERF327692:ERF327707 EHJ327692:EHJ327707 DXN327692:DXN327707 DNR327692:DNR327707 DDV327692:DDV327707 CTZ327692:CTZ327707 CKD327692:CKD327707 CAH327692:CAH327707 BQL327692:BQL327707 BGP327692:BGP327707 AWT327692:AWT327707 AMX327692:AMX327707 ADB327692:ADB327707 TF327692:TF327707 JJ327692:JJ327707 J327692:J327707 WVV262156:WVV262171 WLZ262156:WLZ262171 WCD262156:WCD262171 VSH262156:VSH262171 VIL262156:VIL262171 UYP262156:UYP262171 UOT262156:UOT262171 UEX262156:UEX262171 TVB262156:TVB262171 TLF262156:TLF262171 TBJ262156:TBJ262171 SRN262156:SRN262171 SHR262156:SHR262171 RXV262156:RXV262171 RNZ262156:RNZ262171 RED262156:RED262171 QUH262156:QUH262171 QKL262156:QKL262171 QAP262156:QAP262171 PQT262156:PQT262171 PGX262156:PGX262171 OXB262156:OXB262171 ONF262156:ONF262171 ODJ262156:ODJ262171 NTN262156:NTN262171 NJR262156:NJR262171 MZV262156:MZV262171 MPZ262156:MPZ262171 MGD262156:MGD262171 LWH262156:LWH262171 LML262156:LML262171 LCP262156:LCP262171 KST262156:KST262171 KIX262156:KIX262171 JZB262156:JZB262171 JPF262156:JPF262171 JFJ262156:JFJ262171 IVN262156:IVN262171 ILR262156:ILR262171 IBV262156:IBV262171 HRZ262156:HRZ262171 HID262156:HID262171 GYH262156:GYH262171 GOL262156:GOL262171 GEP262156:GEP262171 FUT262156:FUT262171 FKX262156:FKX262171 FBB262156:FBB262171 ERF262156:ERF262171 EHJ262156:EHJ262171 DXN262156:DXN262171 DNR262156:DNR262171 DDV262156:DDV262171 CTZ262156:CTZ262171 CKD262156:CKD262171 CAH262156:CAH262171 BQL262156:BQL262171 BGP262156:BGP262171 AWT262156:AWT262171 AMX262156:AMX262171 ADB262156:ADB262171 TF262156:TF262171 JJ262156:JJ262171 J262156:J262171 WVV196620:WVV196635 WLZ196620:WLZ196635 WCD196620:WCD196635 VSH196620:VSH196635 VIL196620:VIL196635 UYP196620:UYP196635 UOT196620:UOT196635 UEX196620:UEX196635 TVB196620:TVB196635 TLF196620:TLF196635 TBJ196620:TBJ196635 SRN196620:SRN196635 SHR196620:SHR196635 RXV196620:RXV196635 RNZ196620:RNZ196635 RED196620:RED196635 QUH196620:QUH196635 QKL196620:QKL196635 QAP196620:QAP196635 PQT196620:PQT196635 PGX196620:PGX196635 OXB196620:OXB196635 ONF196620:ONF196635 ODJ196620:ODJ196635 NTN196620:NTN196635 NJR196620:NJR196635 MZV196620:MZV196635 MPZ196620:MPZ196635 MGD196620:MGD196635 LWH196620:LWH196635 LML196620:LML196635 LCP196620:LCP196635 KST196620:KST196635 KIX196620:KIX196635 JZB196620:JZB196635 JPF196620:JPF196635 JFJ196620:JFJ196635 IVN196620:IVN196635 ILR196620:ILR196635 IBV196620:IBV196635 HRZ196620:HRZ196635 HID196620:HID196635 GYH196620:GYH196635 GOL196620:GOL196635 GEP196620:GEP196635 FUT196620:FUT196635 FKX196620:FKX196635 FBB196620:FBB196635 ERF196620:ERF196635 EHJ196620:EHJ196635 DXN196620:DXN196635 DNR196620:DNR196635 DDV196620:DDV196635 CTZ196620:CTZ196635 CKD196620:CKD196635 CAH196620:CAH196635 BQL196620:BQL196635 BGP196620:BGP196635 AWT196620:AWT196635 AMX196620:AMX196635 ADB196620:ADB196635 TF196620:TF196635 JJ196620:JJ196635 J196620:J196635 WVV131084:WVV131099 WLZ131084:WLZ131099 WCD131084:WCD131099 VSH131084:VSH131099 VIL131084:VIL131099 UYP131084:UYP131099 UOT131084:UOT131099 UEX131084:UEX131099 TVB131084:TVB131099 TLF131084:TLF131099 TBJ131084:TBJ131099 SRN131084:SRN131099 SHR131084:SHR131099 RXV131084:RXV131099 RNZ131084:RNZ131099 RED131084:RED131099 QUH131084:QUH131099 QKL131084:QKL131099 QAP131084:QAP131099 PQT131084:PQT131099 PGX131084:PGX131099 OXB131084:OXB131099 ONF131084:ONF131099 ODJ131084:ODJ131099 NTN131084:NTN131099 NJR131084:NJR131099 MZV131084:MZV131099 MPZ131084:MPZ131099 MGD131084:MGD131099 LWH131084:LWH131099 LML131084:LML131099 LCP131084:LCP131099 KST131084:KST131099 KIX131084:KIX131099 JZB131084:JZB131099 JPF131084:JPF131099 JFJ131084:JFJ131099 IVN131084:IVN131099 ILR131084:ILR131099 IBV131084:IBV131099 HRZ131084:HRZ131099 HID131084:HID131099 GYH131084:GYH131099 GOL131084:GOL131099 GEP131084:GEP131099 FUT131084:FUT131099 FKX131084:FKX131099 FBB131084:FBB131099 ERF131084:ERF131099 EHJ131084:EHJ131099 DXN131084:DXN131099 DNR131084:DNR131099 DDV131084:DDV131099 CTZ131084:CTZ131099 CKD131084:CKD131099 CAH131084:CAH131099 BQL131084:BQL131099 BGP131084:BGP131099 AWT131084:AWT131099 AMX131084:AMX131099 ADB131084:ADB131099 TF131084:TF131099 JJ131084:JJ131099 J131084:J131099 WVV65548:WVV65563 WLZ65548:WLZ65563 WCD65548:WCD65563 VSH65548:VSH65563 VIL65548:VIL65563 UYP65548:UYP65563 UOT65548:UOT65563 UEX65548:UEX65563 TVB65548:TVB65563 TLF65548:TLF65563 TBJ65548:TBJ65563 SRN65548:SRN65563 SHR65548:SHR65563 RXV65548:RXV65563 RNZ65548:RNZ65563 RED65548:RED65563 QUH65548:QUH65563 QKL65548:QKL65563 QAP65548:QAP65563 PQT65548:PQT65563 PGX65548:PGX65563 OXB65548:OXB65563 ONF65548:ONF65563 ODJ65548:ODJ65563 NTN65548:NTN65563 NJR65548:NJR65563 MZV65548:MZV65563 MPZ65548:MPZ65563 MGD65548:MGD65563 LWH65548:LWH65563 LML65548:LML65563 LCP65548:LCP65563 KST65548:KST65563 KIX65548:KIX65563 JZB65548:JZB65563 JPF65548:JPF65563 JFJ65548:JFJ65563 IVN65548:IVN65563 ILR65548:ILR65563 IBV65548:IBV65563 HRZ65548:HRZ65563 HID65548:HID65563 GYH65548:GYH65563 GOL65548:GOL65563 GEP65548:GEP65563 FUT65548:FUT65563 FKX65548:FKX65563 FBB65548:FBB65563 ERF65548:ERF65563 EHJ65548:EHJ65563 DXN65548:DXN65563 DNR65548:DNR65563 DDV65548:DDV65563 CTZ65548:CTZ65563 CKD65548:CKD65563 CAH65548:CAH65563 BQL65548:BQL65563 BGP65548:BGP65563 AWT65548:AWT65563 AMX65548:AMX65563 ADB65548:ADB65563 TF65548:TF65563 JJ65548:JJ65563 J65548:J65563 WVV983052:WVV983067 WWA983052:WWA983067 WME983052:WME983067 WCI983052:WCI983067 VSM983052:VSM983067 VIQ983052:VIQ983067 UYU983052:UYU983067 UOY983052:UOY983067 UFC983052:UFC983067 TVG983052:TVG983067 TLK983052:TLK983067 TBO983052:TBO983067 SRS983052:SRS983067 SHW983052:SHW983067 RYA983052:RYA983067 ROE983052:ROE983067 REI983052:REI983067 QUM983052:QUM983067 QKQ983052:QKQ983067 QAU983052:QAU983067 PQY983052:PQY983067 PHC983052:PHC983067 OXG983052:OXG983067 ONK983052:ONK983067 ODO983052:ODO983067 NTS983052:NTS983067 NJW983052:NJW983067 NAA983052:NAA983067 MQE983052:MQE983067 MGI983052:MGI983067 LWM983052:LWM983067 LMQ983052:LMQ983067 LCU983052:LCU983067 KSY983052:KSY983067 KJC983052:KJC983067 JZG983052:JZG983067 JPK983052:JPK983067 JFO983052:JFO983067 IVS983052:IVS983067 ILW983052:ILW983067 ICA983052:ICA983067 HSE983052:HSE983067 HII983052:HII983067 GYM983052:GYM983067 GOQ983052:GOQ983067 GEU983052:GEU983067 FUY983052:FUY983067 FLC983052:FLC983067 FBG983052:FBG983067 ERK983052:ERK983067 EHO983052:EHO983067 DXS983052:DXS983067 DNW983052:DNW983067 DEA983052:DEA983067 CUE983052:CUE983067 CKI983052:CKI983067 CAM983052:CAM983067 BQQ983052:BQQ983067 BGU983052:BGU983067 AWY983052:AWY983067 ANC983052:ANC983067 ADG983052:ADG983067 TK983052:TK983067 JO983052:JO983067 S983052:S983067 WWA917516:WWA917531 WME917516:WME917531 WCI917516:WCI917531 VSM917516:VSM917531 VIQ917516:VIQ917531 UYU917516:UYU917531 UOY917516:UOY917531 UFC917516:UFC917531 TVG917516:TVG917531 TLK917516:TLK917531 TBO917516:TBO917531 SRS917516:SRS917531 SHW917516:SHW917531 RYA917516:RYA917531 ROE917516:ROE917531 REI917516:REI917531 QUM917516:QUM917531 QKQ917516:QKQ917531 QAU917516:QAU917531 PQY917516:PQY917531 PHC917516:PHC917531 OXG917516:OXG917531 ONK917516:ONK917531 ODO917516:ODO917531 NTS917516:NTS917531 NJW917516:NJW917531 NAA917516:NAA917531 MQE917516:MQE917531 MGI917516:MGI917531 LWM917516:LWM917531 LMQ917516:LMQ917531 LCU917516:LCU917531 KSY917516:KSY917531 KJC917516:KJC917531 JZG917516:JZG917531 JPK917516:JPK917531 JFO917516:JFO917531 IVS917516:IVS917531 ILW917516:ILW917531 ICA917516:ICA917531 HSE917516:HSE917531 HII917516:HII917531 GYM917516:GYM917531 GOQ917516:GOQ917531 GEU917516:GEU917531 FUY917516:FUY917531 FLC917516:FLC917531 FBG917516:FBG917531 ERK917516:ERK917531 EHO917516:EHO917531 DXS917516:DXS917531 DNW917516:DNW917531 DEA917516:DEA917531 CUE917516:CUE917531 CKI917516:CKI917531 CAM917516:CAM917531 BQQ917516:BQQ917531 BGU917516:BGU917531 AWY917516:AWY917531 ANC917516:ANC917531 ADG917516:ADG917531 TK917516:TK917531 JO917516:JO917531 S917516:S917531 WWA851980:WWA851995 WME851980:WME851995 WCI851980:WCI851995 VSM851980:VSM851995 VIQ851980:VIQ851995 UYU851980:UYU851995 UOY851980:UOY851995 UFC851980:UFC851995 TVG851980:TVG851995 TLK851980:TLK851995 TBO851980:TBO851995 SRS851980:SRS851995 SHW851980:SHW851995 RYA851980:RYA851995 ROE851980:ROE851995 REI851980:REI851995 QUM851980:QUM851995 QKQ851980:QKQ851995 QAU851980:QAU851995 PQY851980:PQY851995 PHC851980:PHC851995 OXG851980:OXG851995 ONK851980:ONK851995 ODO851980:ODO851995 NTS851980:NTS851995 NJW851980:NJW851995 NAA851980:NAA851995 MQE851980:MQE851995 MGI851980:MGI851995 LWM851980:LWM851995 LMQ851980:LMQ851995 LCU851980:LCU851995 KSY851980:KSY851995 KJC851980:KJC851995 JZG851980:JZG851995 JPK851980:JPK851995 JFO851980:JFO851995 IVS851980:IVS851995 ILW851980:ILW851995 ICA851980:ICA851995 HSE851980:HSE851995 HII851980:HII851995 GYM851980:GYM851995 GOQ851980:GOQ851995 GEU851980:GEU851995 FUY851980:FUY851995 FLC851980:FLC851995 FBG851980:FBG851995 ERK851980:ERK851995 EHO851980:EHO851995 DXS851980:DXS851995 DNW851980:DNW851995 DEA851980:DEA851995 CUE851980:CUE851995 CKI851980:CKI851995 CAM851980:CAM851995 BQQ851980:BQQ851995 BGU851980:BGU851995 AWY851980:AWY851995 ANC851980:ANC851995 ADG851980:ADG851995 TK851980:TK851995 JO851980:JO851995 S851980:S851995 WWA786444:WWA786459 WME786444:WME786459 WCI786444:WCI786459 VSM786444:VSM786459 VIQ786444:VIQ786459 UYU786444:UYU786459 UOY786444:UOY786459 UFC786444:UFC786459 TVG786444:TVG786459 TLK786444:TLK786459 TBO786444:TBO786459 SRS786444:SRS786459 SHW786444:SHW786459 RYA786444:RYA786459 ROE786444:ROE786459 REI786444:REI786459 QUM786444:QUM786459 QKQ786444:QKQ786459 QAU786444:QAU786459 PQY786444:PQY786459 PHC786444:PHC786459 OXG786444:OXG786459 ONK786444:ONK786459 ODO786444:ODO786459 NTS786444:NTS786459 NJW786444:NJW786459 NAA786444:NAA786459 MQE786444:MQE786459 MGI786444:MGI786459 LWM786444:LWM786459 LMQ786444:LMQ786459 LCU786444:LCU786459 KSY786444:KSY786459 KJC786444:KJC786459 JZG786444:JZG786459 JPK786444:JPK786459 JFO786444:JFO786459 IVS786444:IVS786459 ILW786444:ILW786459 ICA786444:ICA786459 HSE786444:HSE786459 HII786444:HII786459 GYM786444:GYM786459 GOQ786444:GOQ786459 GEU786444:GEU786459 FUY786444:FUY786459 FLC786444:FLC786459 FBG786444:FBG786459 ERK786444:ERK786459 EHO786444:EHO786459 DXS786444:DXS786459 DNW786444:DNW786459 DEA786444:DEA786459 CUE786444:CUE786459 CKI786444:CKI786459 CAM786444:CAM786459 BQQ786444:BQQ786459 BGU786444:BGU786459 AWY786444:AWY786459 ANC786444:ANC786459 ADG786444:ADG786459 TK786444:TK786459 JO786444:JO786459 S786444:S786459 WWA720908:WWA720923 WME720908:WME720923 WCI720908:WCI720923 VSM720908:VSM720923 VIQ720908:VIQ720923 UYU720908:UYU720923 UOY720908:UOY720923 UFC720908:UFC720923 TVG720908:TVG720923 TLK720908:TLK720923 TBO720908:TBO720923 SRS720908:SRS720923 SHW720908:SHW720923 RYA720908:RYA720923 ROE720908:ROE720923 REI720908:REI720923 QUM720908:QUM720923 QKQ720908:QKQ720923 QAU720908:QAU720923 PQY720908:PQY720923 PHC720908:PHC720923 OXG720908:OXG720923 ONK720908:ONK720923 ODO720908:ODO720923 NTS720908:NTS720923 NJW720908:NJW720923 NAA720908:NAA720923 MQE720908:MQE720923 MGI720908:MGI720923 LWM720908:LWM720923 LMQ720908:LMQ720923 LCU720908:LCU720923 KSY720908:KSY720923 KJC720908:KJC720923 JZG720908:JZG720923 JPK720908:JPK720923 JFO720908:JFO720923 IVS720908:IVS720923 ILW720908:ILW720923 ICA720908:ICA720923 HSE720908:HSE720923 HII720908:HII720923 GYM720908:GYM720923 GOQ720908:GOQ720923 GEU720908:GEU720923 FUY720908:FUY720923 FLC720908:FLC720923 FBG720908:FBG720923 ERK720908:ERK720923 EHO720908:EHO720923 DXS720908:DXS720923 DNW720908:DNW720923 DEA720908:DEA720923 CUE720908:CUE720923 CKI720908:CKI720923 CAM720908:CAM720923 BQQ720908:BQQ720923 BGU720908:BGU720923 AWY720908:AWY720923 ANC720908:ANC720923 ADG720908:ADG720923 TK720908:TK720923 JO720908:JO720923 S720908:S720923 WWA655372:WWA655387 WME655372:WME655387 WCI655372:WCI655387 VSM655372:VSM655387 VIQ655372:VIQ655387 UYU655372:UYU655387 UOY655372:UOY655387 UFC655372:UFC655387 TVG655372:TVG655387 TLK655372:TLK655387 TBO655372:TBO655387 SRS655372:SRS655387 SHW655372:SHW655387 RYA655372:RYA655387 ROE655372:ROE655387 REI655372:REI655387 QUM655372:QUM655387 QKQ655372:QKQ655387 QAU655372:QAU655387 PQY655372:PQY655387 PHC655372:PHC655387 OXG655372:OXG655387 ONK655372:ONK655387 ODO655372:ODO655387 NTS655372:NTS655387 NJW655372:NJW655387 NAA655372:NAA655387 MQE655372:MQE655387 MGI655372:MGI655387 LWM655372:LWM655387 LMQ655372:LMQ655387 LCU655372:LCU655387 KSY655372:KSY655387 KJC655372:KJC655387 JZG655372:JZG655387 JPK655372:JPK655387 JFO655372:JFO655387 IVS655372:IVS655387 ILW655372:ILW655387 ICA655372:ICA655387 HSE655372:HSE655387 HII655372:HII655387 GYM655372:GYM655387 GOQ655372:GOQ655387 GEU655372:GEU655387 FUY655372:FUY655387 FLC655372:FLC655387 FBG655372:FBG655387 ERK655372:ERK655387 EHO655372:EHO655387 DXS655372:DXS655387 DNW655372:DNW655387 DEA655372:DEA655387 CUE655372:CUE655387 CKI655372:CKI655387 CAM655372:CAM655387 BQQ655372:BQQ655387 BGU655372:BGU655387 AWY655372:AWY655387 ANC655372:ANC655387 ADG655372:ADG655387 TK655372:TK655387 JO655372:JO655387 S655372:S655387 WWA589836:WWA589851 WME589836:WME589851 WCI589836:WCI589851 VSM589836:VSM589851 VIQ589836:VIQ589851 UYU589836:UYU589851 UOY589836:UOY589851 UFC589836:UFC589851 TVG589836:TVG589851 TLK589836:TLK589851 TBO589836:TBO589851 SRS589836:SRS589851 SHW589836:SHW589851 RYA589836:RYA589851 ROE589836:ROE589851 REI589836:REI589851 QUM589836:QUM589851 QKQ589836:QKQ589851 QAU589836:QAU589851 PQY589836:PQY589851 PHC589836:PHC589851 OXG589836:OXG589851 ONK589836:ONK589851 ODO589836:ODO589851 NTS589836:NTS589851 NJW589836:NJW589851 NAA589836:NAA589851 MQE589836:MQE589851 MGI589836:MGI589851 LWM589836:LWM589851 LMQ589836:LMQ589851 LCU589836:LCU589851 KSY589836:KSY589851 KJC589836:KJC589851 JZG589836:JZG589851 JPK589836:JPK589851 JFO589836:JFO589851 IVS589836:IVS589851 ILW589836:ILW589851 ICA589836:ICA589851 HSE589836:HSE589851 HII589836:HII589851 GYM589836:GYM589851 GOQ589836:GOQ589851 GEU589836:GEU589851 FUY589836:FUY589851 FLC589836:FLC589851 FBG589836:FBG589851 ERK589836:ERK589851 EHO589836:EHO589851 DXS589836:DXS589851 DNW589836:DNW589851 DEA589836:DEA589851 CUE589836:CUE589851 CKI589836:CKI589851 CAM589836:CAM589851 BQQ589836:BQQ589851 BGU589836:BGU589851 AWY589836:AWY589851 ANC589836:ANC589851 ADG589836:ADG589851 TK589836:TK589851 JO589836:JO589851 S589836:S589851 WWA524300:WWA524315 WME524300:WME524315 WCI524300:WCI524315 VSM524300:VSM524315 VIQ524300:VIQ524315 UYU524300:UYU524315 UOY524300:UOY524315 UFC524300:UFC524315 TVG524300:TVG524315 TLK524300:TLK524315 TBO524300:TBO524315 SRS524300:SRS524315 SHW524300:SHW524315 RYA524300:RYA524315 ROE524300:ROE524315 REI524300:REI524315 QUM524300:QUM524315 QKQ524300:QKQ524315 QAU524300:QAU524315 PQY524300:PQY524315 PHC524300:PHC524315 OXG524300:OXG524315 ONK524300:ONK524315 ODO524300:ODO524315 NTS524300:NTS524315 NJW524300:NJW524315 NAA524300:NAA524315 MQE524300:MQE524315 MGI524300:MGI524315 LWM524300:LWM524315 LMQ524300:LMQ524315 LCU524300:LCU524315 KSY524300:KSY524315 KJC524300:KJC524315 JZG524300:JZG524315 JPK524300:JPK524315 JFO524300:JFO524315 IVS524300:IVS524315 ILW524300:ILW524315 ICA524300:ICA524315 HSE524300:HSE524315 HII524300:HII524315 GYM524300:GYM524315 GOQ524300:GOQ524315 GEU524300:GEU524315 FUY524300:FUY524315 FLC524300:FLC524315 FBG524300:FBG524315 ERK524300:ERK524315 EHO524300:EHO524315 DXS524300:DXS524315 DNW524300:DNW524315 DEA524300:DEA524315 CUE524300:CUE524315 CKI524300:CKI524315 CAM524300:CAM524315 BQQ524300:BQQ524315 BGU524300:BGU524315 AWY524300:AWY524315 ANC524300:ANC524315 ADG524300:ADG524315 TK524300:TK524315 JO524300:JO524315 S524300:S524315 WWA458764:WWA458779 WME458764:WME458779 WCI458764:WCI458779 VSM458764:VSM458779 VIQ458764:VIQ458779 UYU458764:UYU458779 UOY458764:UOY458779 UFC458764:UFC458779 TVG458764:TVG458779 TLK458764:TLK458779 TBO458764:TBO458779 SRS458764:SRS458779 SHW458764:SHW458779 RYA458764:RYA458779 ROE458764:ROE458779 REI458764:REI458779 QUM458764:QUM458779 QKQ458764:QKQ458779 QAU458764:QAU458779 PQY458764:PQY458779 PHC458764:PHC458779 OXG458764:OXG458779 ONK458764:ONK458779 ODO458764:ODO458779 NTS458764:NTS458779 NJW458764:NJW458779 NAA458764:NAA458779 MQE458764:MQE458779 MGI458764:MGI458779 LWM458764:LWM458779 LMQ458764:LMQ458779 LCU458764:LCU458779 KSY458764:KSY458779 KJC458764:KJC458779 JZG458764:JZG458779 JPK458764:JPK458779 JFO458764:JFO458779 IVS458764:IVS458779 ILW458764:ILW458779 ICA458764:ICA458779 HSE458764:HSE458779 HII458764:HII458779 GYM458764:GYM458779 GOQ458764:GOQ458779 GEU458764:GEU458779 FUY458764:FUY458779 FLC458764:FLC458779 FBG458764:FBG458779 ERK458764:ERK458779 EHO458764:EHO458779 DXS458764:DXS458779 DNW458764:DNW458779 DEA458764:DEA458779 CUE458764:CUE458779 CKI458764:CKI458779 CAM458764:CAM458779 BQQ458764:BQQ458779 BGU458764:BGU458779 AWY458764:AWY458779 ANC458764:ANC458779 ADG458764:ADG458779 TK458764:TK458779 JO458764:JO458779 S458764:S458779 WWA393228:WWA393243 WME393228:WME393243 WCI393228:WCI393243 VSM393228:VSM393243 VIQ393228:VIQ393243 UYU393228:UYU393243 UOY393228:UOY393243 UFC393228:UFC393243 TVG393228:TVG393243 TLK393228:TLK393243 TBO393228:TBO393243 SRS393228:SRS393243 SHW393228:SHW393243 RYA393228:RYA393243 ROE393228:ROE393243 REI393228:REI393243 QUM393228:QUM393243 QKQ393228:QKQ393243 QAU393228:QAU393243 PQY393228:PQY393243 PHC393228:PHC393243 OXG393228:OXG393243 ONK393228:ONK393243 ODO393228:ODO393243 NTS393228:NTS393243 NJW393228:NJW393243 NAA393228:NAA393243 MQE393228:MQE393243 MGI393228:MGI393243 LWM393228:LWM393243 LMQ393228:LMQ393243 LCU393228:LCU393243 KSY393228:KSY393243 KJC393228:KJC393243 JZG393228:JZG393243 JPK393228:JPK393243 JFO393228:JFO393243 IVS393228:IVS393243 ILW393228:ILW393243 ICA393228:ICA393243 HSE393228:HSE393243 HII393228:HII393243 GYM393228:GYM393243 GOQ393228:GOQ393243 GEU393228:GEU393243 FUY393228:FUY393243 FLC393228:FLC393243 FBG393228:FBG393243 ERK393228:ERK393243 EHO393228:EHO393243 DXS393228:DXS393243 DNW393228:DNW393243 DEA393228:DEA393243 CUE393228:CUE393243 CKI393228:CKI393243 CAM393228:CAM393243 BQQ393228:BQQ393243 BGU393228:BGU393243 AWY393228:AWY393243 ANC393228:ANC393243 ADG393228:ADG393243 TK393228:TK393243 JO393228:JO393243 S393228:S393243 WWA327692:WWA327707 WME327692:WME327707 WCI327692:WCI327707 VSM327692:VSM327707 VIQ327692:VIQ327707 UYU327692:UYU327707 UOY327692:UOY327707 UFC327692:UFC327707 TVG327692:TVG327707 TLK327692:TLK327707 TBO327692:TBO327707 SRS327692:SRS327707 SHW327692:SHW327707 RYA327692:RYA327707 ROE327692:ROE327707 REI327692:REI327707 QUM327692:QUM327707 QKQ327692:QKQ327707 QAU327692:QAU327707 PQY327692:PQY327707 PHC327692:PHC327707 OXG327692:OXG327707 ONK327692:ONK327707 ODO327692:ODO327707 NTS327692:NTS327707 NJW327692:NJW327707 NAA327692:NAA327707 MQE327692:MQE327707 MGI327692:MGI327707 LWM327692:LWM327707 LMQ327692:LMQ327707 LCU327692:LCU327707 KSY327692:KSY327707 KJC327692:KJC327707 JZG327692:JZG327707 JPK327692:JPK327707 JFO327692:JFO327707 IVS327692:IVS327707 ILW327692:ILW327707 ICA327692:ICA327707 HSE327692:HSE327707 HII327692:HII327707 GYM327692:GYM327707 GOQ327692:GOQ327707 GEU327692:GEU327707 FUY327692:FUY327707 FLC327692:FLC327707 FBG327692:FBG327707 ERK327692:ERK327707 EHO327692:EHO327707 DXS327692:DXS327707 DNW327692:DNW327707 DEA327692:DEA327707 CUE327692:CUE327707 CKI327692:CKI327707 CAM327692:CAM327707 BQQ327692:BQQ327707 BGU327692:BGU327707 AWY327692:AWY327707 ANC327692:ANC327707 ADG327692:ADG327707 TK327692:TK327707 JO327692:JO327707 S327692:S327707 WWA262156:WWA262171 WME262156:WME262171 WCI262156:WCI262171 VSM262156:VSM262171 VIQ262156:VIQ262171 UYU262156:UYU262171 UOY262156:UOY262171 UFC262156:UFC262171 TVG262156:TVG262171 TLK262156:TLK262171 TBO262156:TBO262171 SRS262156:SRS262171 SHW262156:SHW262171 RYA262156:RYA262171 ROE262156:ROE262171 REI262156:REI262171 QUM262156:QUM262171 QKQ262156:QKQ262171 QAU262156:QAU262171 PQY262156:PQY262171 PHC262156:PHC262171 OXG262156:OXG262171 ONK262156:ONK262171 ODO262156:ODO262171 NTS262156:NTS262171 NJW262156:NJW262171 NAA262156:NAA262171 MQE262156:MQE262171 MGI262156:MGI262171 LWM262156:LWM262171 LMQ262156:LMQ262171 LCU262156:LCU262171 KSY262156:KSY262171 KJC262156:KJC262171 JZG262156:JZG262171 JPK262156:JPK262171 JFO262156:JFO262171 IVS262156:IVS262171 ILW262156:ILW262171 ICA262156:ICA262171 HSE262156:HSE262171 HII262156:HII262171 GYM262156:GYM262171 GOQ262156:GOQ262171 GEU262156:GEU262171 FUY262156:FUY262171 FLC262156:FLC262171 FBG262156:FBG262171 ERK262156:ERK262171 EHO262156:EHO262171 DXS262156:DXS262171 DNW262156:DNW262171 DEA262156:DEA262171 CUE262156:CUE262171 CKI262156:CKI262171 CAM262156:CAM262171 BQQ262156:BQQ262171 BGU262156:BGU262171 AWY262156:AWY262171 ANC262156:ANC262171 ADG262156:ADG262171 TK262156:TK262171 JO262156:JO262171 S262156:S262171 WWA196620:WWA196635 WME196620:WME196635 WCI196620:WCI196635 VSM196620:VSM196635 VIQ196620:VIQ196635 UYU196620:UYU196635 UOY196620:UOY196635 UFC196620:UFC196635 TVG196620:TVG196635 TLK196620:TLK196635 TBO196620:TBO196635 SRS196620:SRS196635 SHW196620:SHW196635 RYA196620:RYA196635 ROE196620:ROE196635 REI196620:REI196635 QUM196620:QUM196635 QKQ196620:QKQ196635 QAU196620:QAU196635 PQY196620:PQY196635 PHC196620:PHC196635 OXG196620:OXG196635 ONK196620:ONK196635 ODO196620:ODO196635 NTS196620:NTS196635 NJW196620:NJW196635 NAA196620:NAA196635 MQE196620:MQE196635 MGI196620:MGI196635 LWM196620:LWM196635 LMQ196620:LMQ196635 LCU196620:LCU196635 KSY196620:KSY196635 KJC196620:KJC196635 JZG196620:JZG196635 JPK196620:JPK196635 JFO196620:JFO196635 IVS196620:IVS196635 ILW196620:ILW196635 ICA196620:ICA196635 HSE196620:HSE196635 HII196620:HII196635 GYM196620:GYM196635 GOQ196620:GOQ196635 GEU196620:GEU196635 FUY196620:FUY196635 FLC196620:FLC196635 FBG196620:FBG196635 ERK196620:ERK196635 EHO196620:EHO196635 DXS196620:DXS196635 DNW196620:DNW196635 DEA196620:DEA196635 CUE196620:CUE196635 CKI196620:CKI196635 CAM196620:CAM196635 BQQ196620:BQQ196635 BGU196620:BGU196635 AWY196620:AWY196635 ANC196620:ANC196635 ADG196620:ADG196635 TK196620:TK196635 JO196620:JO196635 S196620:S196635 WWA131084:WWA131099 WME131084:WME131099 WCI131084:WCI131099 VSM131084:VSM131099 VIQ131084:VIQ131099 UYU131084:UYU131099 UOY131084:UOY131099 UFC131084:UFC131099 TVG131084:TVG131099 TLK131084:TLK131099 TBO131084:TBO131099 SRS131084:SRS131099 SHW131084:SHW131099 RYA131084:RYA131099 ROE131084:ROE131099 REI131084:REI131099 QUM131084:QUM131099 QKQ131084:QKQ131099 QAU131084:QAU131099 PQY131084:PQY131099 PHC131084:PHC131099 OXG131084:OXG131099 ONK131084:ONK131099 ODO131084:ODO131099 NTS131084:NTS131099 NJW131084:NJW131099 NAA131084:NAA131099 MQE131084:MQE131099 MGI131084:MGI131099 LWM131084:LWM131099 LMQ131084:LMQ131099 LCU131084:LCU131099 KSY131084:KSY131099 KJC131084:KJC131099 JZG131084:JZG131099 JPK131084:JPK131099 JFO131084:JFO131099 IVS131084:IVS131099 ILW131084:ILW131099 ICA131084:ICA131099 HSE131084:HSE131099 HII131084:HII131099 GYM131084:GYM131099 GOQ131084:GOQ131099 GEU131084:GEU131099 FUY131084:FUY131099 FLC131084:FLC131099 FBG131084:FBG131099 ERK131084:ERK131099 EHO131084:EHO131099 DXS131084:DXS131099 DNW131084:DNW131099 DEA131084:DEA131099 CUE131084:CUE131099 CKI131084:CKI131099 CAM131084:CAM131099 BQQ131084:BQQ131099 BGU131084:BGU131099 AWY131084:AWY131099 ANC131084:ANC131099 ADG131084:ADG131099 TK131084:TK131099 JO131084:JO131099 S131084:S131099 WWA65548:WWA65563 WME65548:WME65563 WCI65548:WCI65563 VSM65548:VSM65563 VIQ65548:VIQ65563 UYU65548:UYU65563 UOY65548:UOY65563 UFC65548:UFC65563 TVG65548:TVG65563 TLK65548:TLK65563 TBO65548:TBO65563 SRS65548:SRS65563 SHW65548:SHW65563 RYA65548:RYA65563 ROE65548:ROE65563 REI65548:REI65563 QUM65548:QUM65563 QKQ65548:QKQ65563 QAU65548:QAU65563 PQY65548:PQY65563 PHC65548:PHC65563 OXG65548:OXG65563 ONK65548:ONK65563 ODO65548:ODO65563 NTS65548:NTS65563 NJW65548:NJW65563 NAA65548:NAA65563 MQE65548:MQE65563 MGI65548:MGI65563 LWM65548:LWM65563 LMQ65548:LMQ65563 LCU65548:LCU65563 KSY65548:KSY65563 KJC65548:KJC65563 JZG65548:JZG65563 JPK65548:JPK65563 JFO65548:JFO65563 IVS65548:IVS65563 ILW65548:ILW65563 ICA65548:ICA65563 HSE65548:HSE65563 HII65548:HII65563 GYM65548:GYM65563 GOQ65548:GOQ65563 GEU65548:GEU65563 FUY65548:FUY65563 FLC65548:FLC65563 FBG65548:FBG65563 ERK65548:ERK65563 EHO65548:EHO65563 DXS65548:DXS65563 DNW65548:DNW65563 DEA65548:DEA65563 CUE65548:CUE65563 CKI65548:CKI65563 CAM65548:CAM65563 BQQ65548:BQQ65563 BGU65548:BGU65563 AWY65548:AWY65563 ANC65548:ANC65563 ADG65548:ADG65563 TK65548:TK65563 S4:S21 WVV4:WVV20 WLZ4:WLZ20 WCD4:WCD20 VSH4:VSH20 VIL4:VIL20 UYP4:UYP20 UOT4:UOT20 UEX4:UEX20 TVB4:TVB20 TLF4:TLF20 TBJ4:TBJ20 SRN4:SRN20 SHR4:SHR20 RXV4:RXV20 RNZ4:RNZ20 RED4:RED20 QUH4:QUH20 QKL4:QKL20 QAP4:QAP20 PQT4:PQT20 PGX4:PGX20 OXB4:OXB20 ONF4:ONF20 ODJ4:ODJ20 NTN4:NTN20 NJR4:NJR20 MZV4:MZV20 MPZ4:MPZ20 MGD4:MGD20 LWH4:LWH20 LML4:LML20 LCP4:LCP20 KST4:KST20 KIX4:KIX20 JZB4:JZB20 JPF4:JPF20 JFJ4:JFJ20 IVN4:IVN20 ILR4:ILR20 IBV4:IBV20 HRZ4:HRZ20 HID4:HID20 GYH4:GYH20 GOL4:GOL20 GEP4:GEP20 FUT4:FUT20 FKX4:FKX20 FBB4:FBB20 ERF4:ERF20 EHJ4:EHJ20 DXN4:DXN20 DNR4:DNR20 DDV4:DDV20 CTZ4:CTZ20 CKD4:CKD20 CAH4:CAH20 BQL4:BQL20 BGP4:BGP20 AWT4:AWT20 AMX4:AMX20 ADB4:ADB20 TF4:TF20 JJ4:JJ20 WWA4:WWA20 WME4:WME20 WCI4:WCI20 VSM4:VSM20 VIQ4:VIQ20 UYU4:UYU20 UOY4:UOY20 UFC4:UFC20 TVG4:TVG20 TLK4:TLK20 TBO4:TBO20 SRS4:SRS20 SHW4:SHW20 RYA4:RYA20 ROE4:ROE20 REI4:REI20 QUM4:QUM20 QKQ4:QKQ20 QAU4:QAU20 PQY4:PQY20 PHC4:PHC20 OXG4:OXG20 ONK4:ONK20 ODO4:ODO20 NTS4:NTS20 NJW4:NJW20 NAA4:NAA20 MQE4:MQE20 MGI4:MGI20 LWM4:LWM20 LMQ4:LMQ20 LCU4:LCU20 KSY4:KSY20 KJC4:KJC20 JZG4:JZG20 JPK4:JPK20 JFO4:JFO20 IVS4:IVS20 ILW4:ILW20 ICA4:ICA20 HSE4:HSE20 HII4:HII20 GYM4:GYM20 GOQ4:GOQ20 GEU4:GEU20 FUY4:FUY20 FLC4:FLC20 FBG4:FBG20 ERK4:ERK20 EHO4:EHO20 DXS4:DXS20 DNW4:DNW20 DEA4:DEA20 CUE4:CUE20 CKI4:CKI20 CAM4:CAM20 BQQ4:BQQ20 BGU4:BGU20 AWY4:AWY20 ANC4:ANC20 ADG4:ADG20 TK4:TK20 JO4:JO20 J4:J38">
      <formula1>"Catastrophic, Critical, Marginal, Negligible, -"</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Z157"/>
  <sheetViews>
    <sheetView zoomScaleNormal="100" zoomScaleSheetLayoutView="80" workbookViewId="0">
      <pane ySplit="7" topLeftCell="A44" activePane="bottomLeft" state="frozen"/>
      <selection pane="bottomLeft" activeCell="M94" sqref="M94"/>
    </sheetView>
  </sheetViews>
  <sheetFormatPr defaultRowHeight="14.4" x14ac:dyDescent="0.3"/>
  <cols>
    <col min="2" max="2" width="16.44140625" customWidth="1"/>
    <col min="3" max="3" width="14.88671875" customWidth="1"/>
    <col min="4" max="4" width="14.5546875" customWidth="1"/>
    <col min="5" max="5" width="26.5546875" customWidth="1"/>
    <col min="6" max="6" width="22.109375" customWidth="1"/>
    <col min="7" max="7" width="10.5546875" customWidth="1"/>
    <col min="8" max="9" width="12.5546875" customWidth="1"/>
    <col min="10" max="10" width="13" customWidth="1"/>
    <col min="11" max="11" width="9.44140625" customWidth="1"/>
    <col min="12" max="12" width="8.5546875" customWidth="1"/>
    <col min="13" max="13" width="38.44140625" customWidth="1"/>
    <col min="14" max="14" width="10.44140625" customWidth="1"/>
    <col min="15" max="15" width="12.109375" customWidth="1"/>
    <col min="16" max="16" width="12.44140625" customWidth="1"/>
    <col min="17" max="17" width="12.88671875" customWidth="1"/>
    <col min="18" max="18" width="8" customWidth="1"/>
    <col min="19" max="19" width="7.88671875" customWidth="1"/>
    <col min="20" max="20" width="15.109375" style="231" customWidth="1"/>
    <col min="21" max="21" width="14.44140625" style="231" customWidth="1"/>
    <col min="22" max="22" width="15.109375" customWidth="1"/>
    <col min="23" max="23" width="39.5546875" style="230" customWidth="1"/>
    <col min="24" max="24" width="16.109375" bestFit="1" customWidth="1"/>
    <col min="25" max="25" width="13.44140625" customWidth="1"/>
    <col min="26" max="26" width="9.5546875" style="231" customWidth="1"/>
  </cols>
  <sheetData>
    <row r="1" spans="1:26" x14ac:dyDescent="0.3">
      <c r="A1" s="223" t="s">
        <v>1518</v>
      </c>
      <c r="B1" s="223"/>
      <c r="C1" s="224" t="s">
        <v>1519</v>
      </c>
      <c r="D1" s="223"/>
      <c r="E1" s="755" t="s">
        <v>1520</v>
      </c>
      <c r="F1" s="755"/>
      <c r="G1" s="755"/>
      <c r="H1" s="755"/>
      <c r="I1" s="755"/>
      <c r="J1" s="755"/>
      <c r="K1" s="755"/>
      <c r="L1" s="755"/>
      <c r="M1" s="755"/>
      <c r="N1" s="755"/>
      <c r="O1" s="755"/>
      <c r="P1" s="755"/>
      <c r="Q1" s="755"/>
      <c r="R1" s="755"/>
      <c r="S1" s="755"/>
      <c r="T1" s="755"/>
      <c r="U1" s="755"/>
      <c r="V1" s="755"/>
      <c r="W1" s="755"/>
      <c r="X1" s="755"/>
      <c r="Y1" s="755"/>
      <c r="Z1" s="755"/>
    </row>
    <row r="2" spans="1:26" x14ac:dyDescent="0.3">
      <c r="A2" s="225" t="s">
        <v>1521</v>
      </c>
      <c r="B2" s="225"/>
      <c r="C2" s="756" t="s">
        <v>1522</v>
      </c>
      <c r="D2" s="756"/>
      <c r="E2" s="755"/>
      <c r="F2" s="755"/>
      <c r="G2" s="755"/>
      <c r="H2" s="755"/>
      <c r="I2" s="755"/>
      <c r="J2" s="755"/>
      <c r="K2" s="755"/>
      <c r="L2" s="755"/>
      <c r="M2" s="755"/>
      <c r="N2" s="755"/>
      <c r="O2" s="755"/>
      <c r="P2" s="755"/>
      <c r="Q2" s="755"/>
      <c r="R2" s="755"/>
      <c r="S2" s="755"/>
      <c r="T2" s="755"/>
      <c r="U2" s="755"/>
      <c r="V2" s="755"/>
      <c r="W2" s="755"/>
      <c r="X2" s="755"/>
      <c r="Y2" s="755"/>
      <c r="Z2" s="755"/>
    </row>
    <row r="3" spans="1:26" x14ac:dyDescent="0.3">
      <c r="A3" s="223" t="s">
        <v>1523</v>
      </c>
      <c r="B3" s="223"/>
      <c r="C3" s="224">
        <v>3</v>
      </c>
      <c r="D3" s="223"/>
      <c r="E3" s="755"/>
      <c r="F3" s="755"/>
      <c r="G3" s="755"/>
      <c r="H3" s="755"/>
      <c r="I3" s="755"/>
      <c r="J3" s="755"/>
      <c r="K3" s="755"/>
      <c r="L3" s="755"/>
      <c r="M3" s="755"/>
      <c r="N3" s="755"/>
      <c r="O3" s="755"/>
      <c r="P3" s="755"/>
      <c r="Q3" s="755"/>
      <c r="R3" s="755"/>
      <c r="S3" s="755"/>
      <c r="T3" s="755"/>
      <c r="U3" s="755"/>
      <c r="V3" s="755"/>
      <c r="W3" s="755"/>
      <c r="X3" s="755"/>
      <c r="Y3" s="755"/>
      <c r="Z3" s="755"/>
    </row>
    <row r="4" spans="1:26" x14ac:dyDescent="0.3">
      <c r="A4" s="223" t="s">
        <v>1524</v>
      </c>
      <c r="B4" s="223"/>
      <c r="C4" s="226">
        <v>42755</v>
      </c>
      <c r="D4" s="223"/>
      <c r="E4" s="755"/>
      <c r="F4" s="755"/>
      <c r="G4" s="755"/>
      <c r="H4" s="755"/>
      <c r="I4" s="755"/>
      <c r="J4" s="755"/>
      <c r="K4" s="755"/>
      <c r="L4" s="755"/>
      <c r="M4" s="755"/>
      <c r="N4" s="755"/>
      <c r="O4" s="755"/>
      <c r="P4" s="755"/>
      <c r="Q4" s="755"/>
      <c r="R4" s="755"/>
      <c r="S4" s="755"/>
      <c r="T4" s="755"/>
      <c r="U4" s="755"/>
      <c r="V4" s="755"/>
      <c r="W4" s="755"/>
      <c r="X4" s="755"/>
      <c r="Y4" s="755"/>
      <c r="Z4" s="755"/>
    </row>
    <row r="5" spans="1:26" ht="5.4" customHeight="1" x14ac:dyDescent="0.3">
      <c r="A5" s="223"/>
      <c r="B5" s="223"/>
      <c r="C5" s="226"/>
      <c r="D5" s="223"/>
      <c r="E5" s="227"/>
      <c r="F5" s="227"/>
      <c r="G5" s="227"/>
      <c r="H5" s="227"/>
      <c r="I5" s="227"/>
      <c r="J5" s="227"/>
      <c r="K5" s="227"/>
      <c r="L5" s="227"/>
      <c r="M5" s="227"/>
      <c r="N5" s="227"/>
      <c r="O5" s="227"/>
      <c r="P5" s="227"/>
      <c r="Q5" s="227"/>
      <c r="R5" s="227"/>
      <c r="S5" s="227"/>
      <c r="T5" s="227"/>
      <c r="U5" s="227"/>
      <c r="V5" s="227"/>
      <c r="W5" s="228"/>
      <c r="X5" s="227"/>
      <c r="Y5" s="227"/>
      <c r="Z5" s="227"/>
    </row>
    <row r="6" spans="1:26" ht="35.4" customHeight="1" x14ac:dyDescent="0.3">
      <c r="A6" s="757" t="s">
        <v>1525</v>
      </c>
      <c r="B6" s="758"/>
      <c r="C6" s="758"/>
      <c r="D6" s="758"/>
      <c r="E6" s="758"/>
      <c r="F6" s="759"/>
      <c r="G6" s="757" t="s">
        <v>1526</v>
      </c>
      <c r="H6" s="758"/>
      <c r="I6" s="758"/>
      <c r="J6" s="758"/>
      <c r="K6" s="758"/>
      <c r="L6" s="759"/>
      <c r="N6" s="757" t="s">
        <v>1527</v>
      </c>
      <c r="O6" s="758"/>
      <c r="P6" s="758"/>
      <c r="Q6" s="758"/>
      <c r="R6" s="758"/>
      <c r="S6" s="759"/>
      <c r="T6" s="229"/>
      <c r="U6" s="229"/>
      <c r="V6" s="229"/>
    </row>
    <row r="7" spans="1:26" ht="57.6" customHeight="1" x14ac:dyDescent="0.3">
      <c r="A7" s="232" t="s">
        <v>1528</v>
      </c>
      <c r="B7" s="232" t="s">
        <v>1529</v>
      </c>
      <c r="C7" s="232" t="s">
        <v>1530</v>
      </c>
      <c r="D7" s="232" t="s">
        <v>1531</v>
      </c>
      <c r="E7" s="232" t="s">
        <v>1532</v>
      </c>
      <c r="F7" s="232" t="s">
        <v>1533</v>
      </c>
      <c r="G7" s="232" t="s">
        <v>2</v>
      </c>
      <c r="H7" s="232" t="s">
        <v>2</v>
      </c>
      <c r="I7" s="232" t="s">
        <v>1534</v>
      </c>
      <c r="J7" s="232" t="s">
        <v>1534</v>
      </c>
      <c r="K7" s="232" t="s">
        <v>7</v>
      </c>
      <c r="L7" s="232" t="s">
        <v>7</v>
      </c>
      <c r="M7" s="233" t="s">
        <v>1535</v>
      </c>
      <c r="N7" s="232" t="s">
        <v>2</v>
      </c>
      <c r="O7" s="232" t="s">
        <v>2</v>
      </c>
      <c r="P7" s="232" t="s">
        <v>1534</v>
      </c>
      <c r="Q7" s="232" t="s">
        <v>1534</v>
      </c>
      <c r="R7" s="232" t="s">
        <v>7</v>
      </c>
      <c r="S7" s="232" t="s">
        <v>1536</v>
      </c>
      <c r="T7" s="233" t="s">
        <v>1537</v>
      </c>
      <c r="U7" s="233" t="s">
        <v>1538</v>
      </c>
      <c r="V7" s="233" t="s">
        <v>1539</v>
      </c>
      <c r="W7" s="234" t="s">
        <v>1540</v>
      </c>
      <c r="X7" s="233" t="s">
        <v>21</v>
      </c>
      <c r="Y7" s="233" t="s">
        <v>1541</v>
      </c>
      <c r="Z7" s="233" t="s">
        <v>19</v>
      </c>
    </row>
    <row r="8" spans="1:26" ht="51" x14ac:dyDescent="0.3">
      <c r="A8" s="235" t="s">
        <v>1542</v>
      </c>
      <c r="B8" s="235"/>
      <c r="C8" s="235" t="s">
        <v>1543</v>
      </c>
      <c r="D8" s="235" t="s">
        <v>1544</v>
      </c>
      <c r="E8" s="235" t="s">
        <v>1545</v>
      </c>
      <c r="F8" s="235" t="s">
        <v>1546</v>
      </c>
      <c r="G8" s="236">
        <v>1</v>
      </c>
      <c r="H8" s="236" t="str">
        <f>VLOOKUP(G8,'[1]Classification Tables'!$C$2:$D$5,2,FALSE)</f>
        <v>Catastrophic</v>
      </c>
      <c r="I8" s="236" t="s">
        <v>968</v>
      </c>
      <c r="J8" s="236" t="str">
        <f>VLOOKUP(I8,'[1]Classification Tables'!$F$2:$G$7,2,FALSE)</f>
        <v>Remote</v>
      </c>
      <c r="K8" s="237" t="str">
        <f t="shared" ref="K8:K71" si="0">CONCATENATE(G8,I8)</f>
        <v>1D</v>
      </c>
      <c r="L8" s="237" t="str">
        <f>VLOOKUP(K8,'[1]Classification Tables'!$I$2:$J$25,2,FALSE)</f>
        <v>Serious</v>
      </c>
      <c r="M8" s="235" t="s">
        <v>1547</v>
      </c>
      <c r="N8" s="236">
        <v>1</v>
      </c>
      <c r="O8" s="236" t="str">
        <f>VLOOKUP(N8,'[1]Classification Tables'!$C$2:$D$5,2,FALSE)</f>
        <v>Catastrophic</v>
      </c>
      <c r="P8" s="236" t="s">
        <v>984</v>
      </c>
      <c r="Q8" s="236" t="str">
        <f>VLOOKUP(P8,'[1]Classification Tables'!$F$2:$G$7,2,FALSE)</f>
        <v>Improbable</v>
      </c>
      <c r="R8" s="237" t="str">
        <f t="shared" ref="R8:R71" si="1">CONCATENATE(N8,P8)</f>
        <v>1E</v>
      </c>
      <c r="S8" s="237" t="str">
        <f>VLOOKUP(R8,'[1]Classification Tables'!$I$2:$J$25,2,FALSE)</f>
        <v>Medium</v>
      </c>
      <c r="T8" s="238" t="s">
        <v>1548</v>
      </c>
      <c r="U8" s="238"/>
      <c r="V8" s="239"/>
      <c r="W8" s="240" t="s">
        <v>1549</v>
      </c>
      <c r="X8" s="2"/>
      <c r="Y8" s="2"/>
      <c r="Z8" s="241" t="s">
        <v>1550</v>
      </c>
    </row>
    <row r="9" spans="1:26" ht="51" x14ac:dyDescent="0.3">
      <c r="A9" s="235" t="s">
        <v>1551</v>
      </c>
      <c r="B9" s="235"/>
      <c r="C9" s="235" t="s">
        <v>1543</v>
      </c>
      <c r="D9" s="235" t="s">
        <v>1544</v>
      </c>
      <c r="E9" s="235" t="s">
        <v>1552</v>
      </c>
      <c r="F9" s="235" t="s">
        <v>1546</v>
      </c>
      <c r="G9" s="236">
        <v>1</v>
      </c>
      <c r="H9" s="236" t="str">
        <f>VLOOKUP(G9,'[1]Classification Tables'!$C$2:$D$5,2,FALSE)</f>
        <v>Catastrophic</v>
      </c>
      <c r="I9" s="236" t="s">
        <v>1238</v>
      </c>
      <c r="J9" s="236" t="str">
        <f>VLOOKUP(I9,'[1]Classification Tables'!$F$2:$G$7,2,FALSE)</f>
        <v>Frequent</v>
      </c>
      <c r="K9" s="237" t="str">
        <f t="shared" si="0"/>
        <v>1A</v>
      </c>
      <c r="L9" s="237" t="str">
        <f>VLOOKUP(K9,'[1]Classification Tables'!$I$2:$J$25,2,FALSE)</f>
        <v>High</v>
      </c>
      <c r="M9" s="235" t="s">
        <v>1553</v>
      </c>
      <c r="N9" s="236">
        <v>1</v>
      </c>
      <c r="O9" s="236" t="str">
        <f>VLOOKUP(N9,'[1]Classification Tables'!$C$2:$D$5,2,FALSE)</f>
        <v>Catastrophic</v>
      </c>
      <c r="P9" s="236" t="s">
        <v>984</v>
      </c>
      <c r="Q9" s="236" t="str">
        <f>VLOOKUP(P9,'[1]Classification Tables'!$F$2:$G$7,2,FALSE)</f>
        <v>Improbable</v>
      </c>
      <c r="R9" s="237" t="str">
        <f t="shared" si="1"/>
        <v>1E</v>
      </c>
      <c r="S9" s="237" t="str">
        <f>VLOOKUP(R9,'[1]Classification Tables'!$I$2:$J$25,2,FALSE)</f>
        <v>Medium</v>
      </c>
      <c r="T9" s="238" t="s">
        <v>1548</v>
      </c>
      <c r="U9" s="238"/>
      <c r="V9" s="239"/>
      <c r="W9" s="240" t="s">
        <v>1549</v>
      </c>
      <c r="X9" s="242"/>
      <c r="Y9" s="2"/>
      <c r="Z9" s="241" t="s">
        <v>754</v>
      </c>
    </row>
    <row r="10" spans="1:26" ht="30.6" x14ac:dyDescent="0.3">
      <c r="A10" s="235" t="s">
        <v>1554</v>
      </c>
      <c r="B10" s="235"/>
      <c r="C10" s="235" t="s">
        <v>1543</v>
      </c>
      <c r="D10" s="235" t="s">
        <v>360</v>
      </c>
      <c r="E10" s="235" t="s">
        <v>1555</v>
      </c>
      <c r="F10" s="235" t="s">
        <v>1556</v>
      </c>
      <c r="G10" s="236">
        <v>1</v>
      </c>
      <c r="H10" s="236" t="str">
        <f>VLOOKUP(G10,'[1]Classification Tables'!$C$2:$D$5,2,FALSE)</f>
        <v>Catastrophic</v>
      </c>
      <c r="I10" s="236" t="s">
        <v>970</v>
      </c>
      <c r="J10" s="236" t="str">
        <f>VLOOKUP(I10,'[1]Classification Tables'!$F$2:$G$7,2,FALSE)</f>
        <v>Occasional</v>
      </c>
      <c r="K10" s="237" t="str">
        <f t="shared" si="0"/>
        <v>1C</v>
      </c>
      <c r="L10" s="237" t="str">
        <f>VLOOKUP(K10,'[1]Classification Tables'!$I$2:$J$25,2,FALSE)</f>
        <v>High</v>
      </c>
      <c r="M10" s="235" t="s">
        <v>1557</v>
      </c>
      <c r="N10" s="236">
        <v>1</v>
      </c>
      <c r="O10" s="236" t="str">
        <f>VLOOKUP(N10,'[1]Classification Tables'!$C$2:$D$5,2,FALSE)</f>
        <v>Catastrophic</v>
      </c>
      <c r="P10" s="236" t="s">
        <v>984</v>
      </c>
      <c r="Q10" s="236" t="str">
        <f>VLOOKUP(P10,'[1]Classification Tables'!$F$2:$G$7,2,FALSE)</f>
        <v>Improbable</v>
      </c>
      <c r="R10" s="237" t="str">
        <f t="shared" si="1"/>
        <v>1E</v>
      </c>
      <c r="S10" s="237" t="str">
        <f>VLOOKUP(R10,'[1]Classification Tables'!$I$2:$J$25,2,FALSE)</f>
        <v>Medium</v>
      </c>
      <c r="T10" s="238" t="s">
        <v>1548</v>
      </c>
      <c r="U10" s="238"/>
      <c r="V10" s="239"/>
      <c r="W10" s="240" t="s">
        <v>1558</v>
      </c>
      <c r="X10" s="2"/>
      <c r="Y10" s="2"/>
      <c r="Z10" s="241" t="s">
        <v>757</v>
      </c>
    </row>
    <row r="11" spans="1:26" ht="56.4" customHeight="1" x14ac:dyDescent="0.3">
      <c r="A11" s="235" t="s">
        <v>1559</v>
      </c>
      <c r="B11" s="235"/>
      <c r="C11" s="235" t="s">
        <v>1560</v>
      </c>
      <c r="D11" s="235" t="s">
        <v>1561</v>
      </c>
      <c r="E11" s="235" t="s">
        <v>1562</v>
      </c>
      <c r="F11" s="235" t="s">
        <v>1563</v>
      </c>
      <c r="G11" s="236">
        <v>2</v>
      </c>
      <c r="H11" s="236" t="str">
        <f>VLOOKUP(G11,'[1]Classification Tables'!$C$2:$D$5,2,FALSE)</f>
        <v>Critical</v>
      </c>
      <c r="I11" s="236" t="s">
        <v>968</v>
      </c>
      <c r="J11" s="236" t="str">
        <f>VLOOKUP(I11,'[1]Classification Tables'!$F$2:$G$7,2,FALSE)</f>
        <v>Remote</v>
      </c>
      <c r="K11" s="237" t="str">
        <f t="shared" si="0"/>
        <v>2D</v>
      </c>
      <c r="L11" s="237" t="str">
        <f>VLOOKUP(K11,'[1]Classification Tables'!$I$2:$J$25,2,FALSE)</f>
        <v>Medium</v>
      </c>
      <c r="M11" s="235" t="s">
        <v>1564</v>
      </c>
      <c r="N11" s="236">
        <v>2</v>
      </c>
      <c r="O11" s="236" t="str">
        <f>VLOOKUP(N11,'[1]Classification Tables'!$C$2:$D$5,2,FALSE)</f>
        <v>Critical</v>
      </c>
      <c r="P11" s="236" t="s">
        <v>984</v>
      </c>
      <c r="Q11" s="236" t="str">
        <f>VLOOKUP(P11,'[1]Classification Tables'!$F$2:$G$7,2,FALSE)</f>
        <v>Improbable</v>
      </c>
      <c r="R11" s="237" t="str">
        <f t="shared" si="1"/>
        <v>2E</v>
      </c>
      <c r="S11" s="237" t="str">
        <f>VLOOKUP(R11,'[1]Classification Tables'!$I$2:$J$25,2,FALSE)</f>
        <v>Medium</v>
      </c>
      <c r="T11" s="238" t="s">
        <v>1548</v>
      </c>
      <c r="U11" s="238" t="s">
        <v>1548</v>
      </c>
      <c r="V11" s="239"/>
      <c r="W11" s="240" t="s">
        <v>1565</v>
      </c>
      <c r="X11" s="2"/>
      <c r="Y11" s="2"/>
      <c r="Z11" s="241" t="s">
        <v>754</v>
      </c>
    </row>
    <row r="12" spans="1:26" ht="38.4" customHeight="1" x14ac:dyDescent="0.3">
      <c r="A12" s="235" t="s">
        <v>1566</v>
      </c>
      <c r="B12" s="235"/>
      <c r="C12" s="235" t="s">
        <v>1567</v>
      </c>
      <c r="D12" s="235" t="s">
        <v>1561</v>
      </c>
      <c r="E12" s="235" t="s">
        <v>1568</v>
      </c>
      <c r="F12" s="235" t="s">
        <v>1569</v>
      </c>
      <c r="G12" s="236">
        <v>3</v>
      </c>
      <c r="H12" s="236" t="str">
        <f>VLOOKUP(G12,'[1]Classification Tables'!$C$2:$D$5,2,FALSE)</f>
        <v>Marginal</v>
      </c>
      <c r="I12" s="236" t="s">
        <v>970</v>
      </c>
      <c r="J12" s="236" t="str">
        <f>VLOOKUP(I12,'[1]Classification Tables'!$F$2:$G$7,2,FALSE)</f>
        <v>Occasional</v>
      </c>
      <c r="K12" s="237" t="str">
        <f t="shared" si="0"/>
        <v>3C</v>
      </c>
      <c r="L12" s="237" t="str">
        <f>VLOOKUP(K12,'[1]Classification Tables'!$I$2:$J$25,2,FALSE)</f>
        <v>Medium</v>
      </c>
      <c r="M12" s="235" t="s">
        <v>1570</v>
      </c>
      <c r="N12" s="236">
        <v>3</v>
      </c>
      <c r="O12" s="236" t="str">
        <f>VLOOKUP(N12,'[1]Classification Tables'!$C$2:$D$5,2,FALSE)</f>
        <v>Marginal</v>
      </c>
      <c r="P12" s="236" t="s">
        <v>984</v>
      </c>
      <c r="Q12" s="236" t="str">
        <f>VLOOKUP(P12,'[1]Classification Tables'!$F$2:$G$7,2,FALSE)</f>
        <v>Improbable</v>
      </c>
      <c r="R12" s="237" t="str">
        <f t="shared" si="1"/>
        <v>3E</v>
      </c>
      <c r="S12" s="237" t="str">
        <f>VLOOKUP(R12,'[1]Classification Tables'!$I$2:$J$25,2,FALSE)</f>
        <v>Medium</v>
      </c>
      <c r="T12" s="238" t="s">
        <v>1571</v>
      </c>
      <c r="U12" s="238" t="s">
        <v>1548</v>
      </c>
      <c r="V12" s="239"/>
      <c r="W12" s="240" t="s">
        <v>1572</v>
      </c>
      <c r="X12" s="2"/>
      <c r="Y12" s="2"/>
      <c r="Z12" s="241" t="s">
        <v>754</v>
      </c>
    </row>
    <row r="13" spans="1:26" ht="189" customHeight="1" x14ac:dyDescent="0.3">
      <c r="A13" s="235" t="s">
        <v>1573</v>
      </c>
      <c r="B13" s="235"/>
      <c r="C13" s="235" t="s">
        <v>1560</v>
      </c>
      <c r="D13" s="235" t="s">
        <v>1574</v>
      </c>
      <c r="E13" s="235" t="s">
        <v>1575</v>
      </c>
      <c r="F13" s="235" t="s">
        <v>1576</v>
      </c>
      <c r="G13" s="236">
        <v>1</v>
      </c>
      <c r="H13" s="236" t="str">
        <f>VLOOKUP(G13,'[1]Classification Tables'!$C$2:$D$5,2,FALSE)</f>
        <v>Catastrophic</v>
      </c>
      <c r="I13" s="236" t="s">
        <v>970</v>
      </c>
      <c r="J13" s="236" t="str">
        <f>VLOOKUP(I13,'[1]Classification Tables'!$F$2:$G$7,2,FALSE)</f>
        <v>Occasional</v>
      </c>
      <c r="K13" s="237" t="str">
        <f t="shared" si="0"/>
        <v>1C</v>
      </c>
      <c r="L13" s="237" t="str">
        <f>VLOOKUP(K13,'[1]Classification Tables'!$I$2:$J$25,2,FALSE)</f>
        <v>High</v>
      </c>
      <c r="M13" s="235" t="s">
        <v>1577</v>
      </c>
      <c r="N13" s="236">
        <v>1</v>
      </c>
      <c r="O13" s="236" t="str">
        <f>VLOOKUP(N13,'[1]Classification Tables'!$C$2:$D$5,2,FALSE)</f>
        <v>Catastrophic</v>
      </c>
      <c r="P13" s="236" t="s">
        <v>1352</v>
      </c>
      <c r="Q13" s="236" t="str">
        <f>VLOOKUP(P13,'[1]Classification Tables'!$F$2:$G$7,2,FALSE)</f>
        <v>Low</v>
      </c>
      <c r="R13" s="237" t="str">
        <f t="shared" si="1"/>
        <v>1F</v>
      </c>
      <c r="S13" s="237" t="str">
        <f>VLOOKUP(R13,'[1]Classification Tables'!$I$2:$J$25,2,FALSE)</f>
        <v>Low</v>
      </c>
      <c r="T13" s="238" t="s">
        <v>1548</v>
      </c>
      <c r="U13" s="238"/>
      <c r="V13" s="239"/>
      <c r="W13" s="240" t="s">
        <v>1578</v>
      </c>
      <c r="X13" s="2"/>
      <c r="Y13" s="2"/>
      <c r="Z13" s="241" t="s">
        <v>754</v>
      </c>
    </row>
    <row r="14" spans="1:26" ht="63" customHeight="1" x14ac:dyDescent="0.3">
      <c r="A14" s="235" t="s">
        <v>1579</v>
      </c>
      <c r="B14" s="235"/>
      <c r="C14" s="235" t="s">
        <v>1560</v>
      </c>
      <c r="D14" s="235" t="s">
        <v>1574</v>
      </c>
      <c r="E14" s="235" t="s">
        <v>1580</v>
      </c>
      <c r="F14" s="235" t="s">
        <v>1581</v>
      </c>
      <c r="G14" s="236">
        <v>1</v>
      </c>
      <c r="H14" s="236" t="str">
        <f>VLOOKUP(G14,'[1]Classification Tables'!$C$2:$D$5,2,FALSE)</f>
        <v>Catastrophic</v>
      </c>
      <c r="I14" s="243" t="s">
        <v>1238</v>
      </c>
      <c r="J14" s="236" t="str">
        <f>VLOOKUP(I14,'[1]Classification Tables'!$F$2:$G$7,2,FALSE)</f>
        <v>Frequent</v>
      </c>
      <c r="K14" s="237" t="str">
        <f t="shared" si="0"/>
        <v>1A</v>
      </c>
      <c r="L14" s="237" t="str">
        <f>VLOOKUP(K14,'[1]Classification Tables'!$I$2:$J$25,2,FALSE)</f>
        <v>High</v>
      </c>
      <c r="M14" s="244" t="s">
        <v>1553</v>
      </c>
      <c r="N14" s="236">
        <v>1</v>
      </c>
      <c r="O14" s="236" t="str">
        <f>VLOOKUP(N14,'[1]Classification Tables'!$C$2:$D$5,2,FALSE)</f>
        <v>Catastrophic</v>
      </c>
      <c r="P14" s="243" t="s">
        <v>984</v>
      </c>
      <c r="Q14" s="243" t="str">
        <f>VLOOKUP(P14,'[1]Classification Tables'!$F$2:$G$7,2,FALSE)</f>
        <v>Improbable</v>
      </c>
      <c r="R14" s="245" t="str">
        <f t="shared" si="1"/>
        <v>1E</v>
      </c>
      <c r="S14" s="237" t="str">
        <f>VLOOKUP(R14,'[1]Classification Tables'!$I$2:$J$25,2,FALSE)</f>
        <v>Medium</v>
      </c>
      <c r="T14" s="238" t="s">
        <v>1548</v>
      </c>
      <c r="U14" s="238"/>
      <c r="V14" s="239"/>
      <c r="W14" s="240" t="s">
        <v>1582</v>
      </c>
      <c r="X14" s="242"/>
      <c r="Y14" s="2"/>
      <c r="Z14" s="241" t="s">
        <v>754</v>
      </c>
    </row>
    <row r="15" spans="1:26" ht="40.799999999999997" x14ac:dyDescent="0.3">
      <c r="A15" s="235" t="s">
        <v>1583</v>
      </c>
      <c r="B15" s="235"/>
      <c r="C15" s="235" t="s">
        <v>1560</v>
      </c>
      <c r="D15" s="235" t="s">
        <v>1561</v>
      </c>
      <c r="E15" s="235" t="s">
        <v>1584</v>
      </c>
      <c r="F15" s="235" t="s">
        <v>1585</v>
      </c>
      <c r="G15" s="236">
        <v>3</v>
      </c>
      <c r="H15" s="236" t="str">
        <f>VLOOKUP(G15,'[1]Classification Tables'!$C$2:$D$5,2,FALSE)</f>
        <v>Marginal</v>
      </c>
      <c r="I15" s="236" t="s">
        <v>970</v>
      </c>
      <c r="J15" s="236" t="str">
        <f>VLOOKUP(I15,'[1]Classification Tables'!$F$2:$G$7,2,FALSE)</f>
        <v>Occasional</v>
      </c>
      <c r="K15" s="237" t="str">
        <f t="shared" si="0"/>
        <v>3C</v>
      </c>
      <c r="L15" s="237" t="str">
        <f>VLOOKUP(K15,'[1]Classification Tables'!$I$2:$J$25,2,FALSE)</f>
        <v>Medium</v>
      </c>
      <c r="M15" s="244" t="s">
        <v>1586</v>
      </c>
      <c r="N15" s="236">
        <v>3</v>
      </c>
      <c r="O15" s="236" t="str">
        <f>VLOOKUP(N15,'[1]Classification Tables'!$C$2:$D$5,2,FALSE)</f>
        <v>Marginal</v>
      </c>
      <c r="P15" s="236" t="s">
        <v>984</v>
      </c>
      <c r="Q15" s="236" t="str">
        <f>VLOOKUP(P15,'[1]Classification Tables'!$F$2:$G$7,2,FALSE)</f>
        <v>Improbable</v>
      </c>
      <c r="R15" s="237" t="str">
        <f t="shared" si="1"/>
        <v>3E</v>
      </c>
      <c r="S15" s="237" t="str">
        <f>VLOOKUP(R15,'[1]Classification Tables'!$I$2:$J$25,2,FALSE)</f>
        <v>Medium</v>
      </c>
      <c r="T15" s="238" t="s">
        <v>1571</v>
      </c>
      <c r="U15" s="238"/>
      <c r="V15" s="239"/>
      <c r="W15" s="240" t="s">
        <v>1587</v>
      </c>
      <c r="X15" s="240" t="s">
        <v>1588</v>
      </c>
      <c r="Y15" s="2"/>
      <c r="Z15" s="241" t="s">
        <v>754</v>
      </c>
    </row>
    <row r="16" spans="1:26" ht="55.35" customHeight="1" x14ac:dyDescent="0.3">
      <c r="A16" s="235" t="s">
        <v>1589</v>
      </c>
      <c r="B16" s="235"/>
      <c r="C16" s="235" t="s">
        <v>1590</v>
      </c>
      <c r="D16" s="235" t="s">
        <v>234</v>
      </c>
      <c r="E16" s="235" t="s">
        <v>1591</v>
      </c>
      <c r="F16" s="235" t="s">
        <v>1592</v>
      </c>
      <c r="G16" s="236">
        <v>1</v>
      </c>
      <c r="H16" s="236" t="str">
        <f>VLOOKUP(G16,'[1]Classification Tables'!$C$2:$D$5,2,FALSE)</f>
        <v>Catastrophic</v>
      </c>
      <c r="I16" s="236" t="s">
        <v>970</v>
      </c>
      <c r="J16" s="236" t="str">
        <f>VLOOKUP(I16,'[1]Classification Tables'!$F$2:$G$7,2,FALSE)</f>
        <v>Occasional</v>
      </c>
      <c r="K16" s="237" t="str">
        <f t="shared" si="0"/>
        <v>1C</v>
      </c>
      <c r="L16" s="237" t="str">
        <f>VLOOKUP(K16,'[1]Classification Tables'!$I$2:$J$25,2,FALSE)</f>
        <v>High</v>
      </c>
      <c r="M16" s="235" t="s">
        <v>1593</v>
      </c>
      <c r="N16" s="236">
        <v>1</v>
      </c>
      <c r="O16" s="236" t="str">
        <f>VLOOKUP(N16,'[1]Classification Tables'!$C$2:$D$5,2,FALSE)</f>
        <v>Catastrophic</v>
      </c>
      <c r="P16" s="236" t="s">
        <v>984</v>
      </c>
      <c r="Q16" s="236" t="str">
        <f>VLOOKUP(P16,'[1]Classification Tables'!$F$2:$G$7,2,FALSE)</f>
        <v>Improbable</v>
      </c>
      <c r="R16" s="237" t="str">
        <f t="shared" si="1"/>
        <v>1E</v>
      </c>
      <c r="S16" s="237" t="str">
        <f>VLOOKUP(R16,'[1]Classification Tables'!$I$2:$J$25,2,FALSE)</f>
        <v>Medium</v>
      </c>
      <c r="T16" s="238" t="s">
        <v>1548</v>
      </c>
      <c r="U16" s="238"/>
      <c r="V16" s="239"/>
      <c r="W16" s="240" t="s">
        <v>1594</v>
      </c>
      <c r="X16" s="2"/>
      <c r="Y16" s="2"/>
      <c r="Z16" s="241" t="s">
        <v>754</v>
      </c>
    </row>
    <row r="17" spans="1:26" ht="164.4" customHeight="1" x14ac:dyDescent="0.3">
      <c r="A17" s="235" t="s">
        <v>1595</v>
      </c>
      <c r="B17" s="235" t="s">
        <v>1596</v>
      </c>
      <c r="C17" s="235" t="s">
        <v>1590</v>
      </c>
      <c r="D17" s="235" t="s">
        <v>234</v>
      </c>
      <c r="E17" s="235" t="s">
        <v>1597</v>
      </c>
      <c r="F17" s="235" t="s">
        <v>1598</v>
      </c>
      <c r="G17" s="236">
        <v>3</v>
      </c>
      <c r="H17" s="236" t="str">
        <f>VLOOKUP(G17,'[1]Classification Tables'!$C$2:$D$5,2,FALSE)</f>
        <v>Marginal</v>
      </c>
      <c r="I17" s="236" t="s">
        <v>968</v>
      </c>
      <c r="J17" s="236" t="str">
        <f>VLOOKUP(I17,'[1]Classification Tables'!$F$2:$G$7,2,FALSE)</f>
        <v>Remote</v>
      </c>
      <c r="K17" s="237" t="str">
        <f t="shared" si="0"/>
        <v>3D</v>
      </c>
      <c r="L17" s="237" t="str">
        <f>VLOOKUP(K17,'[1]Classification Tables'!$I$2:$J$25,2,FALSE)</f>
        <v>Medium</v>
      </c>
      <c r="M17" s="235" t="s">
        <v>1599</v>
      </c>
      <c r="N17" s="236">
        <v>3</v>
      </c>
      <c r="O17" s="236" t="str">
        <f>VLOOKUP(N17,'[1]Classification Tables'!$C$2:$D$5,2,FALSE)</f>
        <v>Marginal</v>
      </c>
      <c r="P17" s="236" t="s">
        <v>984</v>
      </c>
      <c r="Q17" s="236" t="str">
        <f>VLOOKUP(P17,'[1]Classification Tables'!$F$2:$G$7,2,FALSE)</f>
        <v>Improbable</v>
      </c>
      <c r="R17" s="237" t="str">
        <f t="shared" si="1"/>
        <v>3E</v>
      </c>
      <c r="S17" s="237" t="str">
        <f>VLOOKUP(R17,'[1]Classification Tables'!$I$2:$J$25,2,FALSE)</f>
        <v>Medium</v>
      </c>
      <c r="T17" s="238" t="s">
        <v>1548</v>
      </c>
      <c r="U17" s="238"/>
      <c r="V17" s="239"/>
      <c r="W17" s="240" t="s">
        <v>1600</v>
      </c>
      <c r="X17" s="246"/>
      <c r="Y17" s="2"/>
      <c r="Z17" s="241" t="s">
        <v>754</v>
      </c>
    </row>
    <row r="18" spans="1:26" ht="91.35" customHeight="1" x14ac:dyDescent="0.3">
      <c r="A18" s="235" t="s">
        <v>1601</v>
      </c>
      <c r="B18" s="235" t="s">
        <v>1602</v>
      </c>
      <c r="C18" s="235" t="s">
        <v>1590</v>
      </c>
      <c r="D18" s="235" t="s">
        <v>234</v>
      </c>
      <c r="E18" s="235" t="s">
        <v>1603</v>
      </c>
      <c r="F18" s="235" t="s">
        <v>1598</v>
      </c>
      <c r="G18" s="236">
        <v>1</v>
      </c>
      <c r="H18" s="236" t="str">
        <f>VLOOKUP(G18,'[1]Classification Tables'!$C$2:$D$5,2,FALSE)</f>
        <v>Catastrophic</v>
      </c>
      <c r="I18" s="236" t="s">
        <v>968</v>
      </c>
      <c r="J18" s="236" t="str">
        <f>VLOOKUP(I18,'[1]Classification Tables'!$F$2:$G$7,2,FALSE)</f>
        <v>Remote</v>
      </c>
      <c r="K18" s="237" t="str">
        <f t="shared" si="0"/>
        <v>1D</v>
      </c>
      <c r="L18" s="237" t="str">
        <f>VLOOKUP(K18,'[1]Classification Tables'!$I$2:$J$25,2,FALSE)</f>
        <v>Serious</v>
      </c>
      <c r="M18" s="247" t="s">
        <v>1604</v>
      </c>
      <c r="N18" s="236">
        <v>1</v>
      </c>
      <c r="O18" s="236" t="str">
        <f>VLOOKUP(N18,'[1]Classification Tables'!$C$2:$D$5,2,FALSE)</f>
        <v>Catastrophic</v>
      </c>
      <c r="P18" s="236" t="s">
        <v>984</v>
      </c>
      <c r="Q18" s="236" t="str">
        <f>VLOOKUP(P18,'[1]Classification Tables'!$F$2:$G$7,2,FALSE)</f>
        <v>Improbable</v>
      </c>
      <c r="R18" s="237" t="str">
        <f t="shared" si="1"/>
        <v>1E</v>
      </c>
      <c r="S18" s="237" t="str">
        <f>VLOOKUP(R18,'[1]Classification Tables'!$I$2:$J$25,2,FALSE)</f>
        <v>Medium</v>
      </c>
      <c r="T18" s="238" t="s">
        <v>1548</v>
      </c>
      <c r="U18" s="238"/>
      <c r="V18" s="239"/>
      <c r="W18" s="248"/>
      <c r="X18" s="242" t="s">
        <v>1605</v>
      </c>
      <c r="Y18" s="2"/>
      <c r="Z18" s="241" t="s">
        <v>754</v>
      </c>
    </row>
    <row r="19" spans="1:26" ht="40.799999999999997" x14ac:dyDescent="0.3">
      <c r="A19" s="235" t="s">
        <v>1606</v>
      </c>
      <c r="B19" s="235"/>
      <c r="C19" s="235" t="s">
        <v>1590</v>
      </c>
      <c r="D19" s="235" t="s">
        <v>1561</v>
      </c>
      <c r="E19" s="235" t="s">
        <v>1607</v>
      </c>
      <c r="F19" s="235" t="s">
        <v>1608</v>
      </c>
      <c r="G19" s="236">
        <v>1</v>
      </c>
      <c r="H19" s="236" t="str">
        <f>VLOOKUP(G19,'[1]Classification Tables'!$C$2:$D$5,2,FALSE)</f>
        <v>Catastrophic</v>
      </c>
      <c r="I19" s="236" t="s">
        <v>968</v>
      </c>
      <c r="J19" s="236" t="str">
        <f>VLOOKUP(I19,'[1]Classification Tables'!$F$2:$G$7,2,FALSE)</f>
        <v>Remote</v>
      </c>
      <c r="K19" s="237" t="str">
        <f t="shared" si="0"/>
        <v>1D</v>
      </c>
      <c r="L19" s="237" t="str">
        <f>VLOOKUP(K19,'[1]Classification Tables'!$I$2:$J$25,2,FALSE)</f>
        <v>Serious</v>
      </c>
      <c r="M19" s="240" t="s">
        <v>1609</v>
      </c>
      <c r="N19" s="236">
        <v>1</v>
      </c>
      <c r="O19" s="236" t="str">
        <f>VLOOKUP(N19,'[1]Classification Tables'!$C$2:$D$5,2,FALSE)</f>
        <v>Catastrophic</v>
      </c>
      <c r="P19" s="236" t="s">
        <v>984</v>
      </c>
      <c r="Q19" s="236" t="str">
        <f>VLOOKUP(P19,'[1]Classification Tables'!$F$2:$G$7,2,FALSE)</f>
        <v>Improbable</v>
      </c>
      <c r="R19" s="237" t="str">
        <f t="shared" si="1"/>
        <v>1E</v>
      </c>
      <c r="S19" s="237" t="str">
        <f>VLOOKUP(R19,'[1]Classification Tables'!$I$2:$J$25,2,FALSE)</f>
        <v>Medium</v>
      </c>
      <c r="T19" s="238" t="s">
        <v>1548</v>
      </c>
      <c r="U19" s="238"/>
      <c r="V19" s="239"/>
      <c r="W19" s="248" t="s">
        <v>1610</v>
      </c>
      <c r="X19" s="242" t="s">
        <v>1605</v>
      </c>
      <c r="Y19" s="2"/>
      <c r="Z19" s="241" t="s">
        <v>754</v>
      </c>
    </row>
    <row r="20" spans="1:26" ht="61.2" x14ac:dyDescent="0.3">
      <c r="A20" s="235" t="s">
        <v>1611</v>
      </c>
      <c r="B20" s="235"/>
      <c r="C20" s="235" t="s">
        <v>1590</v>
      </c>
      <c r="D20" s="235" t="s">
        <v>234</v>
      </c>
      <c r="E20" s="235" t="s">
        <v>1612</v>
      </c>
      <c r="F20" s="235" t="s">
        <v>1613</v>
      </c>
      <c r="G20" s="236">
        <v>3</v>
      </c>
      <c r="H20" s="236" t="str">
        <f>VLOOKUP(G20,'[1]Classification Tables'!$C$2:$D$5,2,FALSE)</f>
        <v>Marginal</v>
      </c>
      <c r="I20" s="236" t="s">
        <v>968</v>
      </c>
      <c r="J20" s="236" t="str">
        <f>VLOOKUP(I20,'[1]Classification Tables'!$F$2:$G$7,2,FALSE)</f>
        <v>Remote</v>
      </c>
      <c r="K20" s="237" t="str">
        <f t="shared" si="0"/>
        <v>3D</v>
      </c>
      <c r="L20" s="237" t="str">
        <f>VLOOKUP(K20,'[1]Classification Tables'!$I$2:$J$25,2,FALSE)</f>
        <v>Medium</v>
      </c>
      <c r="M20" s="235" t="s">
        <v>1614</v>
      </c>
      <c r="N20" s="236">
        <v>2</v>
      </c>
      <c r="O20" s="236" t="str">
        <f>VLOOKUP(N20,'[1]Classification Tables'!$C$2:$D$5,2,FALSE)</f>
        <v>Critical</v>
      </c>
      <c r="P20" s="236" t="s">
        <v>984</v>
      </c>
      <c r="Q20" s="236" t="str">
        <f>VLOOKUP(P20,'[1]Classification Tables'!$F$2:$G$7,2,FALSE)</f>
        <v>Improbable</v>
      </c>
      <c r="R20" s="237" t="str">
        <f t="shared" si="1"/>
        <v>2E</v>
      </c>
      <c r="S20" s="237" t="str">
        <f>VLOOKUP(R20,'[1]Classification Tables'!$I$2:$J$25,2,FALSE)</f>
        <v>Medium</v>
      </c>
      <c r="T20" s="238" t="s">
        <v>1548</v>
      </c>
      <c r="U20" s="238"/>
      <c r="V20" s="239"/>
      <c r="W20" s="240" t="s">
        <v>1615</v>
      </c>
      <c r="X20" s="2"/>
      <c r="Y20" s="2"/>
      <c r="Z20" s="241" t="s">
        <v>754</v>
      </c>
    </row>
    <row r="21" spans="1:26" ht="30.6" x14ac:dyDescent="0.3">
      <c r="A21" s="235" t="s">
        <v>1616</v>
      </c>
      <c r="B21" s="235"/>
      <c r="C21" s="235" t="s">
        <v>1590</v>
      </c>
      <c r="D21" s="235" t="s">
        <v>234</v>
      </c>
      <c r="E21" s="235" t="s">
        <v>1617</v>
      </c>
      <c r="F21" s="235" t="s">
        <v>1598</v>
      </c>
      <c r="G21" s="236">
        <v>2</v>
      </c>
      <c r="H21" s="236" t="str">
        <f>VLOOKUP(G21,'[1]Classification Tables'!$C$2:$D$5,2,FALSE)</f>
        <v>Critical</v>
      </c>
      <c r="I21" s="236" t="s">
        <v>970</v>
      </c>
      <c r="J21" s="236" t="str">
        <f>VLOOKUP(I21,'[1]Classification Tables'!$F$2:$G$7,2,FALSE)</f>
        <v>Occasional</v>
      </c>
      <c r="K21" s="237" t="str">
        <f t="shared" si="0"/>
        <v>2C</v>
      </c>
      <c r="L21" s="237" t="str">
        <f>VLOOKUP(K21,'[1]Classification Tables'!$I$2:$J$25,2,FALSE)</f>
        <v>Serious</v>
      </c>
      <c r="M21" s="244" t="s">
        <v>1618</v>
      </c>
      <c r="N21" s="236">
        <v>2</v>
      </c>
      <c r="O21" s="236" t="str">
        <f>VLOOKUP(N21,'[1]Classification Tables'!$C$2:$D$5,2,FALSE)</f>
        <v>Critical</v>
      </c>
      <c r="P21" s="236" t="s">
        <v>1352</v>
      </c>
      <c r="Q21" s="236" t="str">
        <f>VLOOKUP(P21,'[1]Classification Tables'!$F$2:$G$7,2,FALSE)</f>
        <v>Low</v>
      </c>
      <c r="R21" s="237" t="str">
        <f t="shared" si="1"/>
        <v>2F</v>
      </c>
      <c r="S21" s="237" t="str">
        <f>VLOOKUP(R21,'[1]Classification Tables'!$I$2:$J$25,2,FALSE)</f>
        <v>Low</v>
      </c>
      <c r="T21" s="238" t="s">
        <v>1548</v>
      </c>
      <c r="U21" s="238"/>
      <c r="V21" s="239"/>
      <c r="W21" s="240" t="s">
        <v>1619</v>
      </c>
      <c r="X21" s="242" t="s">
        <v>1605</v>
      </c>
      <c r="Y21" s="2"/>
      <c r="Z21" s="241" t="s">
        <v>754</v>
      </c>
    </row>
    <row r="22" spans="1:26" ht="52.65" customHeight="1" x14ac:dyDescent="0.3">
      <c r="A22" s="235" t="s">
        <v>1620</v>
      </c>
      <c r="B22" s="235"/>
      <c r="C22" s="235" t="s">
        <v>1590</v>
      </c>
      <c r="D22" s="235" t="s">
        <v>234</v>
      </c>
      <c r="E22" s="235" t="s">
        <v>1621</v>
      </c>
      <c r="F22" s="235" t="s">
        <v>1598</v>
      </c>
      <c r="G22" s="236">
        <v>1</v>
      </c>
      <c r="H22" s="236" t="str">
        <f>VLOOKUP(G22,'[1]Classification Tables'!$C$2:$D$5,2,FALSE)</f>
        <v>Catastrophic</v>
      </c>
      <c r="I22" s="236" t="s">
        <v>970</v>
      </c>
      <c r="J22" s="236" t="str">
        <f>VLOOKUP(I22,'[1]Classification Tables'!$F$2:$G$7,2,FALSE)</f>
        <v>Occasional</v>
      </c>
      <c r="K22" s="237" t="str">
        <f t="shared" si="0"/>
        <v>1C</v>
      </c>
      <c r="L22" s="237" t="str">
        <f>VLOOKUP(K22,'[1]Classification Tables'!$I$2:$J$25,2,FALSE)</f>
        <v>High</v>
      </c>
      <c r="M22" s="244" t="s">
        <v>1622</v>
      </c>
      <c r="N22" s="236">
        <v>1</v>
      </c>
      <c r="O22" s="236" t="str">
        <f>VLOOKUP(N22,'[1]Classification Tables'!$C$2:$D$5,2,FALSE)</f>
        <v>Catastrophic</v>
      </c>
      <c r="P22" s="236" t="s">
        <v>1352</v>
      </c>
      <c r="Q22" s="236" t="str">
        <f>VLOOKUP(P22,'[1]Classification Tables'!$F$2:$G$7,2,FALSE)</f>
        <v>Low</v>
      </c>
      <c r="R22" s="237" t="str">
        <f t="shared" si="1"/>
        <v>1F</v>
      </c>
      <c r="S22" s="237" t="str">
        <f>VLOOKUP(R22,'[1]Classification Tables'!$I$2:$J$25,2,FALSE)</f>
        <v>Low</v>
      </c>
      <c r="T22" s="238" t="s">
        <v>1548</v>
      </c>
      <c r="U22" s="238"/>
      <c r="V22" s="239"/>
      <c r="W22" s="240" t="s">
        <v>1623</v>
      </c>
      <c r="X22" s="242" t="s">
        <v>1624</v>
      </c>
      <c r="Y22" s="2"/>
      <c r="Z22" s="241" t="s">
        <v>1550</v>
      </c>
    </row>
    <row r="23" spans="1:26" ht="30.6" x14ac:dyDescent="0.3">
      <c r="A23" s="235" t="s">
        <v>1625</v>
      </c>
      <c r="B23" s="235"/>
      <c r="C23" s="235" t="s">
        <v>1590</v>
      </c>
      <c r="D23" s="235" t="s">
        <v>234</v>
      </c>
      <c r="E23" s="247" t="s">
        <v>1626</v>
      </c>
      <c r="F23" s="240" t="s">
        <v>1627</v>
      </c>
      <c r="G23" s="236">
        <v>4</v>
      </c>
      <c r="H23" s="236" t="str">
        <f>VLOOKUP(G23,'[1]Classification Tables'!$C$2:$D$5,2,FALSE)</f>
        <v>Negligible</v>
      </c>
      <c r="I23" s="236" t="s">
        <v>970</v>
      </c>
      <c r="J23" s="236" t="str">
        <f>VLOOKUP(I23,'[1]Classification Tables'!$F$2:$G$7,2,FALSE)</f>
        <v>Occasional</v>
      </c>
      <c r="K23" s="237" t="str">
        <f t="shared" si="0"/>
        <v>4C</v>
      </c>
      <c r="L23" s="237" t="str">
        <f>VLOOKUP(K23,'[1]Classification Tables'!$I$2:$J$25,2,FALSE)</f>
        <v>Low</v>
      </c>
      <c r="M23" s="249" t="s">
        <v>1628</v>
      </c>
      <c r="N23" s="236">
        <v>4</v>
      </c>
      <c r="O23" s="236" t="str">
        <f>VLOOKUP(N23,'[1]Classification Tables'!$C$2:$D$5,2,FALSE)</f>
        <v>Negligible</v>
      </c>
      <c r="P23" s="236" t="s">
        <v>984</v>
      </c>
      <c r="Q23" s="236" t="str">
        <f>VLOOKUP(P23,'[1]Classification Tables'!$F$2:$G$7,2,FALSE)</f>
        <v>Improbable</v>
      </c>
      <c r="R23" s="237" t="str">
        <f t="shared" si="1"/>
        <v>4E</v>
      </c>
      <c r="S23" s="237" t="str">
        <f>VLOOKUP(R23,'[1]Classification Tables'!$I$2:$J$25,2,FALSE)</f>
        <v>Low</v>
      </c>
      <c r="T23" s="238" t="s">
        <v>1548</v>
      </c>
      <c r="U23" s="238"/>
      <c r="V23" s="239"/>
      <c r="W23" s="240" t="s">
        <v>1629</v>
      </c>
      <c r="X23" s="242" t="s">
        <v>1605</v>
      </c>
      <c r="Y23" s="2"/>
      <c r="Z23" s="241" t="s">
        <v>1550</v>
      </c>
    </row>
    <row r="24" spans="1:26" ht="30.6" x14ac:dyDescent="0.3">
      <c r="A24" s="235" t="s">
        <v>1630</v>
      </c>
      <c r="B24" s="235"/>
      <c r="C24" s="235" t="s">
        <v>1590</v>
      </c>
      <c r="D24" s="235" t="s">
        <v>234</v>
      </c>
      <c r="E24" s="247" t="s">
        <v>1631</v>
      </c>
      <c r="F24" s="240" t="s">
        <v>1632</v>
      </c>
      <c r="G24" s="236">
        <v>4</v>
      </c>
      <c r="H24" s="236" t="str">
        <f>VLOOKUP(G24,'[1]Classification Tables'!$C$2:$D$5,2,FALSE)</f>
        <v>Negligible</v>
      </c>
      <c r="I24" s="236" t="s">
        <v>970</v>
      </c>
      <c r="J24" s="236" t="str">
        <f>VLOOKUP(I24,'[1]Classification Tables'!$F$2:$G$7,2,FALSE)</f>
        <v>Occasional</v>
      </c>
      <c r="K24" s="237" t="str">
        <f t="shared" si="0"/>
        <v>4C</v>
      </c>
      <c r="L24" s="237" t="str">
        <f>VLOOKUP(K24,'[1]Classification Tables'!$I$2:$J$25,2,FALSE)</f>
        <v>Low</v>
      </c>
      <c r="M24" s="249" t="s">
        <v>1628</v>
      </c>
      <c r="N24" s="236">
        <v>4</v>
      </c>
      <c r="O24" s="236" t="str">
        <f>VLOOKUP(N24,'[1]Classification Tables'!$C$2:$D$5,2,FALSE)</f>
        <v>Negligible</v>
      </c>
      <c r="P24" s="236" t="s">
        <v>984</v>
      </c>
      <c r="Q24" s="236" t="str">
        <f>VLOOKUP(P24,'[1]Classification Tables'!$F$2:$G$7,2,FALSE)</f>
        <v>Improbable</v>
      </c>
      <c r="R24" s="237" t="str">
        <f t="shared" si="1"/>
        <v>4E</v>
      </c>
      <c r="S24" s="237" t="str">
        <f>VLOOKUP(R24,'[1]Classification Tables'!$I$2:$J$25,2,FALSE)</f>
        <v>Low</v>
      </c>
      <c r="T24" s="238" t="s">
        <v>1548</v>
      </c>
      <c r="U24" s="238"/>
      <c r="V24" s="239"/>
      <c r="W24" s="240" t="s">
        <v>1629</v>
      </c>
      <c r="X24" s="242" t="s">
        <v>1605</v>
      </c>
      <c r="Y24" s="2"/>
      <c r="Z24" s="241" t="s">
        <v>1550</v>
      </c>
    </row>
    <row r="25" spans="1:26" ht="45" customHeight="1" x14ac:dyDescent="0.3">
      <c r="A25" s="235" t="s">
        <v>1633</v>
      </c>
      <c r="B25" s="235"/>
      <c r="C25" s="235" t="s">
        <v>1590</v>
      </c>
      <c r="D25" s="235" t="s">
        <v>234</v>
      </c>
      <c r="E25" s="235" t="s">
        <v>1634</v>
      </c>
      <c r="F25" s="235" t="s">
        <v>1635</v>
      </c>
      <c r="G25" s="236">
        <v>1</v>
      </c>
      <c r="H25" s="236" t="str">
        <f>VLOOKUP(G25,'[1]Classification Tables'!$C$2:$D$5,2,FALSE)</f>
        <v>Catastrophic</v>
      </c>
      <c r="I25" s="236" t="s">
        <v>970</v>
      </c>
      <c r="J25" s="236" t="str">
        <f>VLOOKUP(I25,'[1]Classification Tables'!$F$2:$G$7,2,FALSE)</f>
        <v>Occasional</v>
      </c>
      <c r="K25" s="237" t="str">
        <f t="shared" si="0"/>
        <v>1C</v>
      </c>
      <c r="L25" s="237" t="str">
        <f>VLOOKUP(K25,'[1]Classification Tables'!$I$2:$J$25,2,FALSE)</f>
        <v>High</v>
      </c>
      <c r="M25" s="249" t="s">
        <v>1622</v>
      </c>
      <c r="N25" s="236">
        <v>1</v>
      </c>
      <c r="O25" s="236" t="str">
        <f>VLOOKUP(N25,'[1]Classification Tables'!$C$2:$D$5,2,FALSE)</f>
        <v>Catastrophic</v>
      </c>
      <c r="P25" s="236" t="s">
        <v>1352</v>
      </c>
      <c r="Q25" s="236" t="str">
        <f>VLOOKUP(P25,'[1]Classification Tables'!$F$2:$G$7,2,FALSE)</f>
        <v>Low</v>
      </c>
      <c r="R25" s="237" t="str">
        <f t="shared" si="1"/>
        <v>1F</v>
      </c>
      <c r="S25" s="237" t="str">
        <f>VLOOKUP(R25,'[1]Classification Tables'!$I$2:$J$25,2,FALSE)</f>
        <v>Low</v>
      </c>
      <c r="T25" s="238" t="s">
        <v>1548</v>
      </c>
      <c r="U25" s="238"/>
      <c r="V25" s="239"/>
      <c r="W25" s="240" t="s">
        <v>1636</v>
      </c>
      <c r="X25" s="242" t="s">
        <v>1624</v>
      </c>
      <c r="Y25" s="2"/>
      <c r="Z25" s="241" t="s">
        <v>1550</v>
      </c>
    </row>
    <row r="26" spans="1:26" ht="37.65" customHeight="1" x14ac:dyDescent="0.3">
      <c r="A26" s="235" t="s">
        <v>1637</v>
      </c>
      <c r="B26" s="235"/>
      <c r="C26" s="235" t="s">
        <v>1590</v>
      </c>
      <c r="D26" s="235" t="s">
        <v>234</v>
      </c>
      <c r="E26" s="247" t="s">
        <v>1638</v>
      </c>
      <c r="F26" s="240" t="s">
        <v>1639</v>
      </c>
      <c r="G26" s="236">
        <v>2</v>
      </c>
      <c r="H26" s="236" t="str">
        <f>VLOOKUP(G26,'[1]Classification Tables'!$C$2:$D$5,2,FALSE)</f>
        <v>Critical</v>
      </c>
      <c r="I26" s="236" t="s">
        <v>970</v>
      </c>
      <c r="J26" s="236" t="str">
        <f>VLOOKUP(I26,'[1]Classification Tables'!$F$2:$G$7,2,FALSE)</f>
        <v>Occasional</v>
      </c>
      <c r="K26" s="237" t="str">
        <f t="shared" si="0"/>
        <v>2C</v>
      </c>
      <c r="L26" s="237" t="str">
        <f>VLOOKUP(K26,'[1]Classification Tables'!$I$2:$J$25,2,FALSE)</f>
        <v>Serious</v>
      </c>
      <c r="M26" s="249" t="s">
        <v>1628</v>
      </c>
      <c r="N26" s="236">
        <v>2</v>
      </c>
      <c r="O26" s="236" t="str">
        <f>VLOOKUP(N26,'[1]Classification Tables'!$C$2:$D$5,2,FALSE)</f>
        <v>Critical</v>
      </c>
      <c r="P26" s="236" t="s">
        <v>1352</v>
      </c>
      <c r="Q26" s="236" t="str">
        <f>VLOOKUP(P26,'[1]Classification Tables'!$F$2:$G$7,2,FALSE)</f>
        <v>Low</v>
      </c>
      <c r="R26" s="237" t="str">
        <f t="shared" si="1"/>
        <v>2F</v>
      </c>
      <c r="S26" s="237" t="str">
        <f>VLOOKUP(R26,'[1]Classification Tables'!$I$2:$J$25,2,FALSE)</f>
        <v>Low</v>
      </c>
      <c r="T26" s="238" t="s">
        <v>1548</v>
      </c>
      <c r="U26" s="238"/>
      <c r="V26" s="239"/>
      <c r="W26" s="240" t="s">
        <v>1629</v>
      </c>
      <c r="X26" s="242" t="s">
        <v>1605</v>
      </c>
      <c r="Y26" s="2"/>
      <c r="Z26" s="241" t="s">
        <v>1550</v>
      </c>
    </row>
    <row r="27" spans="1:26" ht="67.650000000000006" customHeight="1" x14ac:dyDescent="0.3">
      <c r="A27" s="235" t="s">
        <v>1640</v>
      </c>
      <c r="B27" s="235"/>
      <c r="C27" s="235" t="s">
        <v>1590</v>
      </c>
      <c r="D27" s="235" t="s">
        <v>234</v>
      </c>
      <c r="E27" s="247" t="s">
        <v>1641</v>
      </c>
      <c r="F27" s="235" t="s">
        <v>1642</v>
      </c>
      <c r="G27" s="236">
        <v>1</v>
      </c>
      <c r="H27" s="236" t="str">
        <f>VLOOKUP(G27,'[1]Classification Tables'!$C$2:$D$5,2,FALSE)</f>
        <v>Catastrophic</v>
      </c>
      <c r="I27" s="236" t="s">
        <v>970</v>
      </c>
      <c r="J27" s="236" t="str">
        <f>VLOOKUP(I27,'[1]Classification Tables'!$F$2:$G$7,2,FALSE)</f>
        <v>Occasional</v>
      </c>
      <c r="K27" s="237" t="str">
        <f t="shared" si="0"/>
        <v>1C</v>
      </c>
      <c r="L27" s="237" t="str">
        <f>VLOOKUP(K27,'[1]Classification Tables'!$I$2:$J$25,2,FALSE)</f>
        <v>High</v>
      </c>
      <c r="M27" s="249" t="s">
        <v>1643</v>
      </c>
      <c r="N27" s="236">
        <v>1</v>
      </c>
      <c r="O27" s="236" t="str">
        <f>VLOOKUP(N27,'[1]Classification Tables'!$C$2:$D$5,2,FALSE)</f>
        <v>Catastrophic</v>
      </c>
      <c r="P27" s="236" t="s">
        <v>1352</v>
      </c>
      <c r="Q27" s="236" t="str">
        <f>VLOOKUP(P27,'[1]Classification Tables'!$F$2:$G$7,2,FALSE)</f>
        <v>Low</v>
      </c>
      <c r="R27" s="237" t="str">
        <f t="shared" si="1"/>
        <v>1F</v>
      </c>
      <c r="S27" s="237" t="str">
        <f>VLOOKUP(R27,'[1]Classification Tables'!$I$2:$J$25,2,FALSE)</f>
        <v>Low</v>
      </c>
      <c r="T27" s="238" t="s">
        <v>1548</v>
      </c>
      <c r="U27" s="238"/>
      <c r="V27" s="239"/>
      <c r="W27" s="240" t="s">
        <v>1644</v>
      </c>
      <c r="X27" s="242" t="s">
        <v>1624</v>
      </c>
      <c r="Y27" s="2"/>
      <c r="Z27" s="241" t="s">
        <v>1550</v>
      </c>
    </row>
    <row r="28" spans="1:26" ht="57.6" customHeight="1" x14ac:dyDescent="0.3">
      <c r="A28" s="235" t="s">
        <v>1645</v>
      </c>
      <c r="B28" s="235" t="s">
        <v>1646</v>
      </c>
      <c r="C28" s="235" t="s">
        <v>1590</v>
      </c>
      <c r="D28" s="235" t="s">
        <v>1561</v>
      </c>
      <c r="E28" s="247" t="s">
        <v>1647</v>
      </c>
      <c r="F28" s="235" t="s">
        <v>1648</v>
      </c>
      <c r="G28" s="236">
        <v>1</v>
      </c>
      <c r="H28" s="236" t="str">
        <f>VLOOKUP(G28,'[1]Classification Tables'!$C$2:$D$5,2,FALSE)</f>
        <v>Catastrophic</v>
      </c>
      <c r="I28" s="236" t="s">
        <v>1036</v>
      </c>
      <c r="J28" s="236" t="str">
        <f>VLOOKUP(I28,'[1]Classification Tables'!$F$2:$G$7,2,FALSE)</f>
        <v>Probable</v>
      </c>
      <c r="K28" s="237" t="str">
        <f t="shared" si="0"/>
        <v>1B</v>
      </c>
      <c r="L28" s="237" t="str">
        <f>VLOOKUP(K28,'[1]Classification Tables'!$I$2:$J$25,2,FALSE)</f>
        <v>High</v>
      </c>
      <c r="M28" s="247" t="s">
        <v>1649</v>
      </c>
      <c r="N28" s="236">
        <v>1</v>
      </c>
      <c r="O28" s="236" t="str">
        <f>VLOOKUP(N28,'[1]Classification Tables'!$C$2:$D$5,2,FALSE)</f>
        <v>Catastrophic</v>
      </c>
      <c r="P28" s="236" t="s">
        <v>984</v>
      </c>
      <c r="Q28" s="236" t="str">
        <f>VLOOKUP(P28,'[1]Classification Tables'!$F$2:$G$7,2,FALSE)</f>
        <v>Improbable</v>
      </c>
      <c r="R28" s="237" t="str">
        <f t="shared" si="1"/>
        <v>1E</v>
      </c>
      <c r="S28" s="237" t="str">
        <f>VLOOKUP(R28,'[1]Classification Tables'!$I$2:$J$25,2,FALSE)</f>
        <v>Medium</v>
      </c>
      <c r="T28" s="238" t="s">
        <v>1548</v>
      </c>
      <c r="U28" s="238"/>
      <c r="V28" s="239"/>
      <c r="W28" s="240" t="s">
        <v>1650</v>
      </c>
      <c r="X28" s="242"/>
      <c r="Y28" s="2"/>
      <c r="Z28" s="241" t="s">
        <v>1550</v>
      </c>
    </row>
    <row r="29" spans="1:26" ht="54.6" customHeight="1" x14ac:dyDescent="0.3">
      <c r="A29" s="235" t="s">
        <v>1651</v>
      </c>
      <c r="B29" s="235" t="s">
        <v>1652</v>
      </c>
      <c r="C29" s="235" t="s">
        <v>1590</v>
      </c>
      <c r="D29" s="250" t="s">
        <v>234</v>
      </c>
      <c r="E29" s="247" t="s">
        <v>1653</v>
      </c>
      <c r="F29" s="235" t="s">
        <v>1654</v>
      </c>
      <c r="G29" s="236">
        <v>1</v>
      </c>
      <c r="H29" s="236" t="str">
        <f>VLOOKUP(G29,'[1]Classification Tables'!$C$2:$D$5,2,FALSE)</f>
        <v>Catastrophic</v>
      </c>
      <c r="I29" s="236" t="s">
        <v>1036</v>
      </c>
      <c r="J29" s="236" t="str">
        <f>VLOOKUP(I29,'[1]Classification Tables'!$F$2:$G$7,2,FALSE)</f>
        <v>Probable</v>
      </c>
      <c r="K29" s="237" t="str">
        <f t="shared" si="0"/>
        <v>1B</v>
      </c>
      <c r="L29" s="237" t="str">
        <f>VLOOKUP(K29,'[1]Classification Tables'!$I$2:$J$25,2,FALSE)</f>
        <v>High</v>
      </c>
      <c r="M29" s="235" t="s">
        <v>1655</v>
      </c>
      <c r="N29" s="236">
        <v>1</v>
      </c>
      <c r="O29" s="236" t="str">
        <f>VLOOKUP(N29,'[1]Classification Tables'!$C$2:$D$5,2,FALSE)</f>
        <v>Catastrophic</v>
      </c>
      <c r="P29" s="236" t="s">
        <v>1352</v>
      </c>
      <c r="Q29" s="236" t="str">
        <f>VLOOKUP(P29,'[1]Classification Tables'!$F$2:$G$7,2,FALSE)</f>
        <v>Low</v>
      </c>
      <c r="R29" s="237" t="str">
        <f t="shared" si="1"/>
        <v>1F</v>
      </c>
      <c r="S29" s="237" t="str">
        <f>VLOOKUP(R29,'[1]Classification Tables'!$I$2:$J$25,2,FALSE)</f>
        <v>Low</v>
      </c>
      <c r="T29" s="238" t="s">
        <v>1548</v>
      </c>
      <c r="U29" s="238" t="s">
        <v>1548</v>
      </c>
      <c r="V29" s="239"/>
      <c r="W29" s="240" t="s">
        <v>1656</v>
      </c>
      <c r="X29" s="242"/>
      <c r="Y29" s="2"/>
      <c r="Z29" s="241" t="s">
        <v>1550</v>
      </c>
    </row>
    <row r="30" spans="1:26" ht="121.35" customHeight="1" x14ac:dyDescent="0.3">
      <c r="A30" s="235" t="s">
        <v>1657</v>
      </c>
      <c r="B30" s="235" t="s">
        <v>1658</v>
      </c>
      <c r="C30" s="235" t="s">
        <v>1590</v>
      </c>
      <c r="D30" s="250" t="s">
        <v>234</v>
      </c>
      <c r="E30" s="247" t="s">
        <v>1659</v>
      </c>
      <c r="F30" s="235" t="s">
        <v>1598</v>
      </c>
      <c r="G30" s="236">
        <v>2</v>
      </c>
      <c r="H30" s="236" t="str">
        <f>VLOOKUP(G30,'[1]Classification Tables'!$C$2:$D$5,2,FALSE)</f>
        <v>Critical</v>
      </c>
      <c r="I30" s="236" t="s">
        <v>970</v>
      </c>
      <c r="J30" s="236" t="str">
        <f>VLOOKUP(I30,'[1]Classification Tables'!$F$2:$G$7,2,FALSE)</f>
        <v>Occasional</v>
      </c>
      <c r="K30" s="237" t="str">
        <f t="shared" si="0"/>
        <v>2C</v>
      </c>
      <c r="L30" s="237" t="str">
        <f>VLOOKUP(K30,'[1]Classification Tables'!$I$2:$J$25,2,FALSE)</f>
        <v>Serious</v>
      </c>
      <c r="M30" s="244" t="s">
        <v>1660</v>
      </c>
      <c r="N30" s="236">
        <v>2</v>
      </c>
      <c r="O30" s="236" t="str">
        <f>VLOOKUP(N30,'[1]Classification Tables'!$C$2:$D$5,2,FALSE)</f>
        <v>Critical</v>
      </c>
      <c r="P30" s="236" t="s">
        <v>984</v>
      </c>
      <c r="Q30" s="236" t="str">
        <f>VLOOKUP(P30,'[1]Classification Tables'!$F$2:$G$7,2,FALSE)</f>
        <v>Improbable</v>
      </c>
      <c r="R30" s="237" t="str">
        <f t="shared" si="1"/>
        <v>2E</v>
      </c>
      <c r="S30" s="237" t="str">
        <f>VLOOKUP(R30,'[1]Classification Tables'!$I$2:$J$25,2,FALSE)</f>
        <v>Medium</v>
      </c>
      <c r="T30" s="238" t="s">
        <v>1548</v>
      </c>
      <c r="U30" s="238"/>
      <c r="V30" s="239"/>
      <c r="W30" s="240" t="s">
        <v>1619</v>
      </c>
      <c r="X30" s="242"/>
      <c r="Y30" s="2"/>
      <c r="Z30" s="241" t="s">
        <v>1550</v>
      </c>
    </row>
    <row r="31" spans="1:26" ht="121.35" customHeight="1" x14ac:dyDescent="0.3">
      <c r="A31" s="235" t="s">
        <v>1661</v>
      </c>
      <c r="B31" s="235"/>
      <c r="C31" s="235" t="s">
        <v>1590</v>
      </c>
      <c r="D31" s="250" t="s">
        <v>234</v>
      </c>
      <c r="E31" s="247" t="s">
        <v>1662</v>
      </c>
      <c r="F31" s="235" t="s">
        <v>1598</v>
      </c>
      <c r="G31" s="236">
        <v>2</v>
      </c>
      <c r="H31" s="236" t="str">
        <f>VLOOKUP(G31,'[1]Classification Tables'!$C$2:$D$5,2,FALSE)</f>
        <v>Critical</v>
      </c>
      <c r="I31" s="236" t="s">
        <v>970</v>
      </c>
      <c r="J31" s="236" t="str">
        <f>VLOOKUP(I31,'[1]Classification Tables'!$F$2:$G$7,2,FALSE)</f>
        <v>Occasional</v>
      </c>
      <c r="K31" s="237" t="str">
        <f t="shared" si="0"/>
        <v>2C</v>
      </c>
      <c r="L31" s="237" t="str">
        <f>VLOOKUP(K31,'[1]Classification Tables'!$I$2:$J$25,2,FALSE)</f>
        <v>Serious</v>
      </c>
      <c r="M31" s="249" t="s">
        <v>1663</v>
      </c>
      <c r="N31" s="236">
        <v>2</v>
      </c>
      <c r="O31" s="236" t="str">
        <f>VLOOKUP(N31,'[1]Classification Tables'!$C$2:$D$5,2,FALSE)</f>
        <v>Critical</v>
      </c>
      <c r="P31" s="236" t="s">
        <v>968</v>
      </c>
      <c r="Q31" s="236" t="str">
        <f>VLOOKUP(P31,'[1]Classification Tables'!$F$2:$G$7,2,FALSE)</f>
        <v>Remote</v>
      </c>
      <c r="R31" s="237" t="str">
        <f t="shared" si="1"/>
        <v>2D</v>
      </c>
      <c r="S31" s="237" t="str">
        <f>VLOOKUP(R31,'[1]Classification Tables'!$I$2:$J$25,2,FALSE)</f>
        <v>Medium</v>
      </c>
      <c r="T31" s="238" t="s">
        <v>1548</v>
      </c>
      <c r="U31" s="238"/>
      <c r="V31" s="239"/>
      <c r="W31" s="240" t="s">
        <v>1664</v>
      </c>
      <c r="X31" s="242"/>
      <c r="Y31" s="2"/>
      <c r="Z31" s="241" t="s">
        <v>1550</v>
      </c>
    </row>
    <row r="32" spans="1:26" ht="121.35" customHeight="1" x14ac:dyDescent="0.3">
      <c r="A32" s="235" t="s">
        <v>1665</v>
      </c>
      <c r="B32" s="235"/>
      <c r="C32" s="235" t="s">
        <v>1590</v>
      </c>
      <c r="D32" s="250" t="s">
        <v>234</v>
      </c>
      <c r="E32" s="247" t="s">
        <v>1666</v>
      </c>
      <c r="F32" s="235" t="s">
        <v>1667</v>
      </c>
      <c r="G32" s="236">
        <v>2</v>
      </c>
      <c r="H32" s="236" t="str">
        <f>VLOOKUP(G32,'[1]Classification Tables'!$C$2:$D$5,2,FALSE)</f>
        <v>Critical</v>
      </c>
      <c r="I32" s="236" t="s">
        <v>970</v>
      </c>
      <c r="J32" s="236" t="str">
        <f>VLOOKUP(I32,'[1]Classification Tables'!$F$2:$G$7,2,FALSE)</f>
        <v>Occasional</v>
      </c>
      <c r="K32" s="237" t="str">
        <f t="shared" si="0"/>
        <v>2C</v>
      </c>
      <c r="L32" s="237" t="str">
        <f>VLOOKUP(K32,'[1]Classification Tables'!$I$2:$J$25,2,FALSE)</f>
        <v>Serious</v>
      </c>
      <c r="M32" s="251" t="s">
        <v>1668</v>
      </c>
      <c r="N32" s="236">
        <v>2</v>
      </c>
      <c r="O32" s="236" t="str">
        <f>VLOOKUP(N32,'[1]Classification Tables'!$C$2:$D$5,2,FALSE)</f>
        <v>Critical</v>
      </c>
      <c r="P32" s="236" t="s">
        <v>1352</v>
      </c>
      <c r="Q32" s="236" t="str">
        <f>VLOOKUP(P32,'[1]Classification Tables'!$F$2:$G$7,2,FALSE)</f>
        <v>Low</v>
      </c>
      <c r="R32" s="237" t="str">
        <f t="shared" si="1"/>
        <v>2F</v>
      </c>
      <c r="S32" s="237" t="str">
        <f>VLOOKUP(R32,'[1]Classification Tables'!$I$2:$J$25,2,FALSE)</f>
        <v>Low</v>
      </c>
      <c r="T32" s="238" t="s">
        <v>1548</v>
      </c>
      <c r="U32" s="238"/>
      <c r="V32" s="239"/>
      <c r="W32" s="240" t="s">
        <v>1619</v>
      </c>
      <c r="X32" s="242"/>
      <c r="Y32" s="2"/>
      <c r="Z32" s="241" t="s">
        <v>1550</v>
      </c>
    </row>
    <row r="33" spans="1:26" ht="61.65" customHeight="1" x14ac:dyDescent="0.3">
      <c r="A33" s="235" t="s">
        <v>1669</v>
      </c>
      <c r="B33" s="235"/>
      <c r="C33" s="235" t="s">
        <v>1670</v>
      </c>
      <c r="D33" s="250" t="s">
        <v>234</v>
      </c>
      <c r="E33" s="247" t="s">
        <v>1671</v>
      </c>
      <c r="F33" s="235" t="s">
        <v>1598</v>
      </c>
      <c r="G33" s="236">
        <v>3</v>
      </c>
      <c r="H33" s="236" t="str">
        <f>VLOOKUP(G33,'[1]Classification Tables'!$C$2:$D$5,2,FALSE)</f>
        <v>Marginal</v>
      </c>
      <c r="I33" s="236" t="s">
        <v>970</v>
      </c>
      <c r="J33" s="236" t="str">
        <f>VLOOKUP(I33,'[1]Classification Tables'!$F$2:$G$7,2,FALSE)</f>
        <v>Occasional</v>
      </c>
      <c r="K33" s="237" t="str">
        <f t="shared" si="0"/>
        <v>3C</v>
      </c>
      <c r="L33" s="237" t="str">
        <f>VLOOKUP(K33,'[1]Classification Tables'!$I$2:$J$25,2,FALSE)</f>
        <v>Medium</v>
      </c>
      <c r="M33" s="240" t="s">
        <v>1672</v>
      </c>
      <c r="N33" s="236">
        <v>3</v>
      </c>
      <c r="O33" s="236" t="str">
        <f>VLOOKUP(N33,'[1]Classification Tables'!$C$2:$D$5,2,FALSE)</f>
        <v>Marginal</v>
      </c>
      <c r="P33" s="236" t="s">
        <v>968</v>
      </c>
      <c r="Q33" s="236" t="str">
        <f>VLOOKUP(P33,'[1]Classification Tables'!$F$2:$G$7,2,FALSE)</f>
        <v>Remote</v>
      </c>
      <c r="R33" s="237" t="str">
        <f t="shared" si="1"/>
        <v>3D</v>
      </c>
      <c r="S33" s="237" t="str">
        <f>VLOOKUP(R33,'[1]Classification Tables'!$I$2:$J$25,2,FALSE)</f>
        <v>Medium</v>
      </c>
      <c r="T33" s="238" t="s">
        <v>1548</v>
      </c>
      <c r="U33" s="238"/>
      <c r="V33" s="239"/>
      <c r="W33" s="240" t="s">
        <v>1664</v>
      </c>
      <c r="X33" s="242"/>
      <c r="Y33" s="2"/>
      <c r="Z33" s="241" t="s">
        <v>1550</v>
      </c>
    </row>
    <row r="34" spans="1:26" ht="36.6" customHeight="1" x14ac:dyDescent="0.3">
      <c r="A34" s="235" t="s">
        <v>1673</v>
      </c>
      <c r="B34" s="235"/>
      <c r="C34" s="235" t="s">
        <v>1674</v>
      </c>
      <c r="D34" s="250" t="s">
        <v>234</v>
      </c>
      <c r="E34" s="247" t="s">
        <v>1671</v>
      </c>
      <c r="F34" s="235" t="s">
        <v>1598</v>
      </c>
      <c r="G34" s="236">
        <v>3</v>
      </c>
      <c r="H34" s="236" t="str">
        <f>VLOOKUP(G34,'[1]Classification Tables'!$C$2:$D$5,2,FALSE)</f>
        <v>Marginal</v>
      </c>
      <c r="I34" s="236" t="s">
        <v>970</v>
      </c>
      <c r="J34" s="236" t="str">
        <f>VLOOKUP(I34,'[1]Classification Tables'!$F$2:$G$7,2,FALSE)</f>
        <v>Occasional</v>
      </c>
      <c r="K34" s="237" t="str">
        <f t="shared" si="0"/>
        <v>3C</v>
      </c>
      <c r="L34" s="237" t="str">
        <f>VLOOKUP(K34,'[1]Classification Tables'!$I$2:$J$25,2,FALSE)</f>
        <v>Medium</v>
      </c>
      <c r="M34" s="240" t="s">
        <v>1672</v>
      </c>
      <c r="N34" s="236">
        <v>3</v>
      </c>
      <c r="O34" s="236" t="str">
        <f>VLOOKUP(N34,'[1]Classification Tables'!$C$2:$D$5,2,FALSE)</f>
        <v>Marginal</v>
      </c>
      <c r="P34" s="236" t="s">
        <v>968</v>
      </c>
      <c r="Q34" s="236" t="str">
        <f>VLOOKUP(P34,'[1]Classification Tables'!$F$2:$G$7,2,FALSE)</f>
        <v>Remote</v>
      </c>
      <c r="R34" s="237" t="str">
        <f t="shared" si="1"/>
        <v>3D</v>
      </c>
      <c r="S34" s="237" t="str">
        <f>VLOOKUP(R34,'[1]Classification Tables'!$I$2:$J$25,2,FALSE)</f>
        <v>Medium</v>
      </c>
      <c r="T34" s="238" t="s">
        <v>1548</v>
      </c>
      <c r="U34" s="238"/>
      <c r="V34" s="239"/>
      <c r="W34" s="240" t="s">
        <v>1664</v>
      </c>
      <c r="X34" s="242"/>
      <c r="Y34" s="2"/>
      <c r="Z34" s="241" t="s">
        <v>1550</v>
      </c>
    </row>
    <row r="35" spans="1:26" ht="70.650000000000006" customHeight="1" x14ac:dyDescent="0.3">
      <c r="A35" s="235" t="s">
        <v>1675</v>
      </c>
      <c r="B35" s="235"/>
      <c r="C35" s="235" t="s">
        <v>1676</v>
      </c>
      <c r="D35" s="250" t="s">
        <v>234</v>
      </c>
      <c r="E35" s="235" t="s">
        <v>1677</v>
      </c>
      <c r="F35" s="235" t="s">
        <v>1598</v>
      </c>
      <c r="G35" s="236">
        <v>1</v>
      </c>
      <c r="H35" s="236" t="str">
        <f>VLOOKUP(G35,'[1]Classification Tables'!$C$2:$D$5,2,FALSE)</f>
        <v>Catastrophic</v>
      </c>
      <c r="I35" s="236" t="s">
        <v>968</v>
      </c>
      <c r="J35" s="236" t="str">
        <f>VLOOKUP(I35,'[1]Classification Tables'!$F$2:$G$7,2,FALSE)</f>
        <v>Remote</v>
      </c>
      <c r="K35" s="237" t="str">
        <f t="shared" si="0"/>
        <v>1D</v>
      </c>
      <c r="L35" s="237" t="str">
        <f>VLOOKUP(K35,'[1]Classification Tables'!$I$2:$J$25,2,FALSE)</f>
        <v>Serious</v>
      </c>
      <c r="M35" s="235" t="s">
        <v>1678</v>
      </c>
      <c r="N35" s="236">
        <v>1</v>
      </c>
      <c r="O35" s="236" t="str">
        <f>VLOOKUP(N35,'[1]Classification Tables'!$C$2:$D$5,2,FALSE)</f>
        <v>Catastrophic</v>
      </c>
      <c r="P35" s="236" t="s">
        <v>984</v>
      </c>
      <c r="Q35" s="236" t="str">
        <f>VLOOKUP(P35,'[1]Classification Tables'!$F$2:$G$7,2,FALSE)</f>
        <v>Improbable</v>
      </c>
      <c r="R35" s="237" t="str">
        <f t="shared" si="1"/>
        <v>1E</v>
      </c>
      <c r="S35" s="237" t="str">
        <f>VLOOKUP(R35,'[1]Classification Tables'!$I$2:$J$25,2,FALSE)</f>
        <v>Medium</v>
      </c>
      <c r="T35" s="238" t="s">
        <v>1571</v>
      </c>
      <c r="U35" s="238"/>
      <c r="V35" s="239"/>
      <c r="W35" s="240" t="s">
        <v>1679</v>
      </c>
      <c r="X35" s="252" t="s">
        <v>1588</v>
      </c>
      <c r="Y35" s="2"/>
      <c r="Z35" s="241" t="s">
        <v>1550</v>
      </c>
    </row>
    <row r="36" spans="1:26" ht="81.599999999999994" customHeight="1" x14ac:dyDescent="0.3">
      <c r="A36" s="235" t="s">
        <v>1680</v>
      </c>
      <c r="B36" s="235"/>
      <c r="C36" s="235" t="s">
        <v>1676</v>
      </c>
      <c r="D36" s="250" t="s">
        <v>1561</v>
      </c>
      <c r="E36" s="235" t="s">
        <v>1681</v>
      </c>
      <c r="F36" s="240" t="s">
        <v>1682</v>
      </c>
      <c r="G36" s="237">
        <v>4</v>
      </c>
      <c r="H36" s="236" t="str">
        <f>VLOOKUP(G36,'[1]Classification Tables'!$C$2:$D$5,2,FALSE)</f>
        <v>Negligible</v>
      </c>
      <c r="I36" s="236" t="s">
        <v>970</v>
      </c>
      <c r="J36" s="236" t="str">
        <f>VLOOKUP(I36,'[1]Classification Tables'!$F$2:$G$7,2,FALSE)</f>
        <v>Occasional</v>
      </c>
      <c r="K36" s="237" t="str">
        <f t="shared" si="0"/>
        <v>4C</v>
      </c>
      <c r="L36" s="237" t="str">
        <f>VLOOKUP(K36,'[1]Classification Tables'!$I$2:$J$25,2,FALSE)</f>
        <v>Low</v>
      </c>
      <c r="M36" s="244" t="s">
        <v>1683</v>
      </c>
      <c r="N36" s="237">
        <v>4</v>
      </c>
      <c r="O36" s="236" t="str">
        <f>VLOOKUP(N36,'[1]Classification Tables'!$C$2:$D$5,2,FALSE)</f>
        <v>Negligible</v>
      </c>
      <c r="P36" s="236" t="s">
        <v>984</v>
      </c>
      <c r="Q36" s="236" t="str">
        <f>VLOOKUP(P36,'[1]Classification Tables'!$F$2:$G$7,2,FALSE)</f>
        <v>Improbable</v>
      </c>
      <c r="R36" s="237" t="str">
        <f t="shared" si="1"/>
        <v>4E</v>
      </c>
      <c r="S36" s="237" t="str">
        <f>VLOOKUP(R36,'[1]Classification Tables'!$I$2:$J$25,2,FALSE)</f>
        <v>Low</v>
      </c>
      <c r="T36" s="238" t="s">
        <v>1548</v>
      </c>
      <c r="U36" s="238" t="s">
        <v>1548</v>
      </c>
      <c r="V36" s="239"/>
      <c r="W36" s="240" t="s">
        <v>1684</v>
      </c>
      <c r="X36" s="2"/>
      <c r="Y36" s="2"/>
      <c r="Z36" s="241" t="s">
        <v>1550</v>
      </c>
    </row>
    <row r="37" spans="1:26" ht="64.650000000000006" customHeight="1" x14ac:dyDescent="0.3">
      <c r="A37" s="235" t="s">
        <v>1685</v>
      </c>
      <c r="B37" s="235" t="s">
        <v>1686</v>
      </c>
      <c r="C37" s="235" t="s">
        <v>1676</v>
      </c>
      <c r="D37" s="250" t="s">
        <v>234</v>
      </c>
      <c r="E37" s="250" t="s">
        <v>1687</v>
      </c>
      <c r="F37" s="250" t="s">
        <v>1688</v>
      </c>
      <c r="G37" s="236">
        <v>1</v>
      </c>
      <c r="H37" s="236" t="str">
        <f>VLOOKUP(G37,'[1]Classification Tables'!$C$2:$D$5,2,FALSE)</f>
        <v>Catastrophic</v>
      </c>
      <c r="I37" s="253" t="s">
        <v>968</v>
      </c>
      <c r="J37" s="236" t="str">
        <f>VLOOKUP(I37,'[1]Classification Tables'!$F$2:$G$7,2,FALSE)</f>
        <v>Remote</v>
      </c>
      <c r="K37" s="237" t="str">
        <f t="shared" si="0"/>
        <v>1D</v>
      </c>
      <c r="L37" s="237" t="str">
        <f>VLOOKUP(K37,'[1]Classification Tables'!$I$2:$J$25,2,FALSE)</f>
        <v>Serious</v>
      </c>
      <c r="M37" s="247" t="s">
        <v>1689</v>
      </c>
      <c r="N37" s="236">
        <v>1</v>
      </c>
      <c r="O37" s="236" t="str">
        <f>VLOOKUP(N37,'[1]Classification Tables'!$C$2:$D$5,2,FALSE)</f>
        <v>Catastrophic</v>
      </c>
      <c r="P37" s="253" t="s">
        <v>984</v>
      </c>
      <c r="Q37" s="253" t="str">
        <f>VLOOKUP(P37,'[1]Classification Tables'!$F$2:$G$7,2,FALSE)</f>
        <v>Improbable</v>
      </c>
      <c r="R37" s="237" t="str">
        <f t="shared" si="1"/>
        <v>1E</v>
      </c>
      <c r="S37" s="237" t="str">
        <f>VLOOKUP(R37,'[1]Classification Tables'!$I$2:$J$25,2,FALSE)</f>
        <v>Medium</v>
      </c>
      <c r="T37" s="238" t="s">
        <v>1690</v>
      </c>
      <c r="U37" s="238"/>
      <c r="V37" s="239"/>
      <c r="W37" s="240" t="s">
        <v>1691</v>
      </c>
      <c r="X37" s="252" t="s">
        <v>1588</v>
      </c>
      <c r="Y37" s="2"/>
      <c r="Z37" s="241" t="s">
        <v>1550</v>
      </c>
    </row>
    <row r="38" spans="1:26" ht="51" customHeight="1" x14ac:dyDescent="0.3">
      <c r="A38" s="235" t="s">
        <v>1692</v>
      </c>
      <c r="B38" s="235"/>
      <c r="C38" s="235" t="s">
        <v>1676</v>
      </c>
      <c r="D38" s="250" t="s">
        <v>1561</v>
      </c>
      <c r="E38" s="247" t="s">
        <v>1693</v>
      </c>
      <c r="F38" s="235" t="s">
        <v>1694</v>
      </c>
      <c r="G38" s="236">
        <v>4</v>
      </c>
      <c r="H38" s="236" t="str">
        <f>VLOOKUP(G38,'[1]Classification Tables'!$C$2:$D$5,2,FALSE)</f>
        <v>Negligible</v>
      </c>
      <c r="I38" s="236" t="s">
        <v>970</v>
      </c>
      <c r="J38" s="236" t="str">
        <f>VLOOKUP(I38,'[1]Classification Tables'!$F$2:$G$7,2,FALSE)</f>
        <v>Occasional</v>
      </c>
      <c r="K38" s="237" t="str">
        <f t="shared" si="0"/>
        <v>4C</v>
      </c>
      <c r="L38" s="237" t="str">
        <f>VLOOKUP(K38,'[1]Classification Tables'!$I$2:$J$25,2,FALSE)</f>
        <v>Low</v>
      </c>
      <c r="M38" s="235" t="s">
        <v>1695</v>
      </c>
      <c r="N38" s="236">
        <v>4</v>
      </c>
      <c r="O38" s="236" t="str">
        <f>VLOOKUP(N38,'[1]Classification Tables'!$C$2:$D$5,2,FALSE)</f>
        <v>Negligible</v>
      </c>
      <c r="P38" s="236" t="s">
        <v>984</v>
      </c>
      <c r="Q38" s="236" t="str">
        <f>VLOOKUP(P38,'[1]Classification Tables'!$F$2:$G$7,2,FALSE)</f>
        <v>Improbable</v>
      </c>
      <c r="R38" s="237" t="str">
        <f t="shared" si="1"/>
        <v>4E</v>
      </c>
      <c r="S38" s="237" t="str">
        <f>VLOOKUP(R38,'[1]Classification Tables'!$I$2:$J$25,2,FALSE)</f>
        <v>Low</v>
      </c>
      <c r="T38" s="254"/>
      <c r="U38" s="254"/>
      <c r="V38" s="255"/>
      <c r="W38" s="240" t="s">
        <v>1696</v>
      </c>
      <c r="X38" s="2"/>
      <c r="Y38" s="2"/>
      <c r="Z38" s="241" t="s">
        <v>1550</v>
      </c>
    </row>
    <row r="39" spans="1:26" ht="104.4" customHeight="1" x14ac:dyDescent="0.3">
      <c r="A39" s="235" t="s">
        <v>1697</v>
      </c>
      <c r="B39" s="235" t="s">
        <v>1698</v>
      </c>
      <c r="C39" s="235" t="s">
        <v>1676</v>
      </c>
      <c r="D39" s="250" t="s">
        <v>1561</v>
      </c>
      <c r="E39" s="235" t="s">
        <v>1699</v>
      </c>
      <c r="F39" s="235" t="s">
        <v>1700</v>
      </c>
      <c r="G39" s="236">
        <v>4</v>
      </c>
      <c r="H39" s="236" t="str">
        <f>VLOOKUP(G39,'[1]Classification Tables'!$C$2:$D$5,2,FALSE)</f>
        <v>Negligible</v>
      </c>
      <c r="I39" s="236" t="s">
        <v>970</v>
      </c>
      <c r="J39" s="236" t="str">
        <f>VLOOKUP(I39,'[1]Classification Tables'!$F$2:$G$7,2,FALSE)</f>
        <v>Occasional</v>
      </c>
      <c r="K39" s="237" t="str">
        <f t="shared" si="0"/>
        <v>4C</v>
      </c>
      <c r="L39" s="237" t="str">
        <f>VLOOKUP(K39,'[1]Classification Tables'!$I$2:$J$25,2,FALSE)</f>
        <v>Low</v>
      </c>
      <c r="M39" s="235" t="s">
        <v>1701</v>
      </c>
      <c r="N39" s="236">
        <v>4</v>
      </c>
      <c r="O39" s="236" t="str">
        <f>VLOOKUP(N39,'[1]Classification Tables'!$C$2:$D$5,2,FALSE)</f>
        <v>Negligible</v>
      </c>
      <c r="P39" s="236" t="s">
        <v>984</v>
      </c>
      <c r="Q39" s="236" t="str">
        <f>VLOOKUP(P39,'[1]Classification Tables'!$F$2:$G$7,2,FALSE)</f>
        <v>Improbable</v>
      </c>
      <c r="R39" s="237" t="str">
        <f t="shared" si="1"/>
        <v>4E</v>
      </c>
      <c r="S39" s="237" t="str">
        <f>VLOOKUP(R39,'[1]Classification Tables'!$I$2:$J$25,2,FALSE)</f>
        <v>Low</v>
      </c>
      <c r="T39" s="238" t="s">
        <v>1548</v>
      </c>
      <c r="U39" s="238" t="s">
        <v>1548</v>
      </c>
      <c r="V39" s="239"/>
      <c r="W39" s="240" t="s">
        <v>1702</v>
      </c>
      <c r="X39" s="2"/>
      <c r="Y39" s="2"/>
      <c r="Z39" s="241" t="s">
        <v>1550</v>
      </c>
    </row>
    <row r="40" spans="1:26" ht="60.6" customHeight="1" x14ac:dyDescent="0.3">
      <c r="A40" s="235" t="s">
        <v>1703</v>
      </c>
      <c r="B40" s="235" t="s">
        <v>1704</v>
      </c>
      <c r="C40" s="235" t="s">
        <v>1676</v>
      </c>
      <c r="D40" s="250" t="s">
        <v>1705</v>
      </c>
      <c r="E40" s="250" t="s">
        <v>1706</v>
      </c>
      <c r="F40" s="250" t="s">
        <v>1635</v>
      </c>
      <c r="G40" s="236">
        <v>2</v>
      </c>
      <c r="H40" s="236" t="str">
        <f>VLOOKUP(G40,'[1]Classification Tables'!$C$2:$D$5,2,FALSE)</f>
        <v>Critical</v>
      </c>
      <c r="I40" s="236" t="s">
        <v>968</v>
      </c>
      <c r="J40" s="236" t="str">
        <f>VLOOKUP(I40,'[1]Classification Tables'!$F$2:$G$7,2,FALSE)</f>
        <v>Remote</v>
      </c>
      <c r="K40" s="237" t="str">
        <f t="shared" si="0"/>
        <v>2D</v>
      </c>
      <c r="L40" s="237" t="str">
        <f>VLOOKUP(K40,'[1]Classification Tables'!$I$2:$J$25,2,FALSE)</f>
        <v>Medium</v>
      </c>
      <c r="M40" s="256" t="s">
        <v>1707</v>
      </c>
      <c r="N40" s="236">
        <v>3</v>
      </c>
      <c r="O40" s="236" t="str">
        <f>VLOOKUP(N40,'[1]Classification Tables'!$C$2:$D$5,2,FALSE)</f>
        <v>Marginal</v>
      </c>
      <c r="P40" s="236" t="s">
        <v>984</v>
      </c>
      <c r="Q40" s="236" t="str">
        <f>VLOOKUP(P40,'[1]Classification Tables'!$F$2:$G$7,2,FALSE)</f>
        <v>Improbable</v>
      </c>
      <c r="R40" s="237" t="str">
        <f t="shared" si="1"/>
        <v>3E</v>
      </c>
      <c r="S40" s="237" t="str">
        <f>VLOOKUP(R40,'[1]Classification Tables'!$I$2:$J$25,2,FALSE)</f>
        <v>Medium</v>
      </c>
      <c r="T40" s="238" t="s">
        <v>1548</v>
      </c>
      <c r="U40" s="238"/>
      <c r="V40" s="239"/>
      <c r="W40" s="240" t="s">
        <v>1708</v>
      </c>
      <c r="X40" s="2"/>
      <c r="Y40" s="2"/>
      <c r="Z40" s="241" t="s">
        <v>1550</v>
      </c>
    </row>
    <row r="41" spans="1:26" ht="98.4" customHeight="1" x14ac:dyDescent="0.3">
      <c r="A41" s="235" t="s">
        <v>1709</v>
      </c>
      <c r="B41" s="235" t="s">
        <v>1710</v>
      </c>
      <c r="C41" s="235" t="s">
        <v>1676</v>
      </c>
      <c r="D41" s="235" t="s">
        <v>1561</v>
      </c>
      <c r="E41" s="235" t="s">
        <v>1711</v>
      </c>
      <c r="F41" s="235" t="s">
        <v>1712</v>
      </c>
      <c r="G41" s="236">
        <v>2</v>
      </c>
      <c r="H41" s="236" t="str">
        <f>VLOOKUP(G41,'[1]Classification Tables'!$C$2:$D$5,2,FALSE)</f>
        <v>Critical</v>
      </c>
      <c r="I41" s="236" t="s">
        <v>970</v>
      </c>
      <c r="J41" s="236" t="str">
        <f>VLOOKUP(I41,'[1]Classification Tables'!$F$2:$G$7,2,FALSE)</f>
        <v>Occasional</v>
      </c>
      <c r="K41" s="237" t="str">
        <f t="shared" si="0"/>
        <v>2C</v>
      </c>
      <c r="L41" s="237" t="str">
        <f>VLOOKUP(K41,'[1]Classification Tables'!$I$2:$J$25,2,FALSE)</f>
        <v>Serious</v>
      </c>
      <c r="M41" s="247" t="s">
        <v>1713</v>
      </c>
      <c r="N41" s="236">
        <v>3</v>
      </c>
      <c r="O41" s="236" t="str">
        <f>VLOOKUP(N41,'[1]Classification Tables'!$C$2:$D$5,2,FALSE)</f>
        <v>Marginal</v>
      </c>
      <c r="P41" s="236" t="s">
        <v>968</v>
      </c>
      <c r="Q41" s="236" t="str">
        <f>VLOOKUP(P41,'[1]Classification Tables'!$F$2:$G$7,2,FALSE)</f>
        <v>Remote</v>
      </c>
      <c r="R41" s="237" t="str">
        <f t="shared" si="1"/>
        <v>3D</v>
      </c>
      <c r="S41" s="237" t="str">
        <f>VLOOKUP(R41,'[1]Classification Tables'!$I$2:$J$25,2,FALSE)</f>
        <v>Medium</v>
      </c>
      <c r="T41" s="238" t="s">
        <v>1714</v>
      </c>
      <c r="U41" s="238"/>
      <c r="V41" s="239"/>
      <c r="W41" s="257" t="s">
        <v>1715</v>
      </c>
      <c r="X41" s="252" t="s">
        <v>1588</v>
      </c>
      <c r="Y41" s="2"/>
      <c r="Z41" s="241" t="s">
        <v>1550</v>
      </c>
    </row>
    <row r="42" spans="1:26" ht="67.349999999999994" customHeight="1" x14ac:dyDescent="0.3">
      <c r="A42" s="235" t="s">
        <v>1716</v>
      </c>
      <c r="B42" s="235"/>
      <c r="C42" s="235" t="s">
        <v>1676</v>
      </c>
      <c r="D42" s="250" t="s">
        <v>1561</v>
      </c>
      <c r="E42" s="235" t="s">
        <v>1717</v>
      </c>
      <c r="F42" s="235" t="s">
        <v>1598</v>
      </c>
      <c r="G42" s="236">
        <v>2</v>
      </c>
      <c r="H42" s="236" t="str">
        <f>VLOOKUP(G42,'[1]Classification Tables'!$C$2:$D$5,2,FALSE)</f>
        <v>Critical</v>
      </c>
      <c r="I42" s="236" t="s">
        <v>970</v>
      </c>
      <c r="J42" s="236" t="str">
        <f>VLOOKUP(I42,'[1]Classification Tables'!$F$2:$G$7,2,FALSE)</f>
        <v>Occasional</v>
      </c>
      <c r="K42" s="237" t="str">
        <f t="shared" si="0"/>
        <v>2C</v>
      </c>
      <c r="L42" s="237" t="str">
        <f>VLOOKUP(K42,'[1]Classification Tables'!$I$2:$J$25,2,FALSE)</f>
        <v>Serious</v>
      </c>
      <c r="M42" s="247" t="s">
        <v>1718</v>
      </c>
      <c r="N42" s="236">
        <v>2</v>
      </c>
      <c r="O42" s="236" t="str">
        <f>VLOOKUP(N42,'[1]Classification Tables'!$C$2:$D$5,2,FALSE)</f>
        <v>Critical</v>
      </c>
      <c r="P42" s="236" t="s">
        <v>984</v>
      </c>
      <c r="Q42" s="236" t="str">
        <f>VLOOKUP(P42,'[1]Classification Tables'!$F$2:$G$7,2,FALSE)</f>
        <v>Improbable</v>
      </c>
      <c r="R42" s="237" t="str">
        <f t="shared" si="1"/>
        <v>2E</v>
      </c>
      <c r="S42" s="237" t="str">
        <f>VLOOKUP(R42,'[1]Classification Tables'!$I$2:$J$25,2,FALSE)</f>
        <v>Medium</v>
      </c>
      <c r="T42" s="238" t="s">
        <v>1548</v>
      </c>
      <c r="U42" s="238" t="s">
        <v>1548</v>
      </c>
      <c r="V42" s="239"/>
      <c r="W42" s="240" t="s">
        <v>1719</v>
      </c>
      <c r="X42" s="258"/>
      <c r="Y42" s="2"/>
      <c r="Z42" s="241" t="s">
        <v>1550</v>
      </c>
    </row>
    <row r="43" spans="1:26" ht="51.6" customHeight="1" x14ac:dyDescent="0.3">
      <c r="A43" s="235" t="s">
        <v>1720</v>
      </c>
      <c r="B43" s="235"/>
      <c r="C43" s="235" t="s">
        <v>1676</v>
      </c>
      <c r="D43" s="235" t="s">
        <v>234</v>
      </c>
      <c r="E43" s="235" t="s">
        <v>1721</v>
      </c>
      <c r="F43" s="235" t="s">
        <v>1598</v>
      </c>
      <c r="G43" s="236">
        <v>4</v>
      </c>
      <c r="H43" s="236" t="str">
        <f>VLOOKUP(G43,'[1]Classification Tables'!$C$2:$D$5,2,FALSE)</f>
        <v>Negligible</v>
      </c>
      <c r="I43" s="236" t="s">
        <v>970</v>
      </c>
      <c r="J43" s="236" t="str">
        <f>VLOOKUP(I43,'[1]Classification Tables'!$F$2:$G$7,2,FALSE)</f>
        <v>Occasional</v>
      </c>
      <c r="K43" s="237" t="str">
        <f t="shared" si="0"/>
        <v>4C</v>
      </c>
      <c r="L43" s="237" t="str">
        <f>VLOOKUP(K43,'[1]Classification Tables'!$I$2:$J$25,2,FALSE)</f>
        <v>Low</v>
      </c>
      <c r="M43" s="259" t="s">
        <v>1722</v>
      </c>
      <c r="N43" s="236">
        <v>4</v>
      </c>
      <c r="O43" s="236" t="str">
        <f>VLOOKUP(N43,'[1]Classification Tables'!$C$2:$D$5,2,FALSE)</f>
        <v>Negligible</v>
      </c>
      <c r="P43" s="236" t="s">
        <v>984</v>
      </c>
      <c r="Q43" s="236" t="str">
        <f>VLOOKUP(P43,'[1]Classification Tables'!$F$2:$G$7,2,FALSE)</f>
        <v>Improbable</v>
      </c>
      <c r="R43" s="237" t="str">
        <f t="shared" si="1"/>
        <v>4E</v>
      </c>
      <c r="S43" s="237" t="str">
        <f>VLOOKUP(R43,'[1]Classification Tables'!$I$2:$J$25,2,FALSE)</f>
        <v>Low</v>
      </c>
      <c r="T43" s="238" t="s">
        <v>1571</v>
      </c>
      <c r="U43" s="238"/>
      <c r="V43" s="239"/>
      <c r="W43" s="240" t="s">
        <v>1723</v>
      </c>
      <c r="X43" s="252" t="s">
        <v>1588</v>
      </c>
      <c r="Y43" s="2"/>
      <c r="Z43" s="241" t="s">
        <v>1550</v>
      </c>
    </row>
    <row r="44" spans="1:26" ht="20.399999999999999" x14ac:dyDescent="0.3">
      <c r="A44" s="235" t="s">
        <v>1724</v>
      </c>
      <c r="B44" s="235"/>
      <c r="C44" s="235" t="s">
        <v>1676</v>
      </c>
      <c r="D44" s="235" t="s">
        <v>1561</v>
      </c>
      <c r="E44" s="235" t="s">
        <v>1621</v>
      </c>
      <c r="F44" s="235" t="s">
        <v>1725</v>
      </c>
      <c r="G44" s="236">
        <v>2</v>
      </c>
      <c r="H44" s="236" t="str">
        <f>VLOOKUP(G44,'[1]Classification Tables'!$C$2:$D$5,2,FALSE)</f>
        <v>Critical</v>
      </c>
      <c r="I44" s="236" t="s">
        <v>970</v>
      </c>
      <c r="J44" s="236" t="str">
        <f>VLOOKUP(I44,'[1]Classification Tables'!$F$2:$G$7,2,FALSE)</f>
        <v>Occasional</v>
      </c>
      <c r="K44" s="237" t="str">
        <f t="shared" si="0"/>
        <v>2C</v>
      </c>
      <c r="L44" s="237" t="str">
        <f>VLOOKUP(K44,'[1]Classification Tables'!$I$2:$J$25,2,FALSE)</f>
        <v>Serious</v>
      </c>
      <c r="M44" s="235" t="s">
        <v>1726</v>
      </c>
      <c r="N44" s="236">
        <v>2</v>
      </c>
      <c r="O44" s="236" t="str">
        <f>VLOOKUP(N44,'[1]Classification Tables'!$C$2:$D$5,2,FALSE)</f>
        <v>Critical</v>
      </c>
      <c r="P44" s="236" t="s">
        <v>1352</v>
      </c>
      <c r="Q44" s="236" t="str">
        <f>VLOOKUP(P44,'[1]Classification Tables'!$F$2:$G$7,2,FALSE)</f>
        <v>Low</v>
      </c>
      <c r="R44" s="237" t="str">
        <f t="shared" si="1"/>
        <v>2F</v>
      </c>
      <c r="S44" s="237" t="str">
        <f>VLOOKUP(R44,'[1]Classification Tables'!$I$2:$J$25,2,FALSE)</f>
        <v>Low</v>
      </c>
      <c r="T44" s="238" t="s">
        <v>1548</v>
      </c>
      <c r="U44" s="238"/>
      <c r="V44" s="239"/>
      <c r="W44" s="248" t="s">
        <v>1727</v>
      </c>
      <c r="X44" s="260"/>
      <c r="Y44" s="2"/>
      <c r="Z44" s="241" t="s">
        <v>1550</v>
      </c>
    </row>
    <row r="45" spans="1:26" ht="20.399999999999999" x14ac:dyDescent="0.3">
      <c r="A45" s="235" t="s">
        <v>1728</v>
      </c>
      <c r="B45" s="235"/>
      <c r="C45" s="235" t="s">
        <v>1676</v>
      </c>
      <c r="D45" s="250" t="s">
        <v>1561</v>
      </c>
      <c r="E45" s="235" t="s">
        <v>1641</v>
      </c>
      <c r="F45" s="235" t="s">
        <v>1729</v>
      </c>
      <c r="G45" s="236">
        <v>2</v>
      </c>
      <c r="H45" s="236" t="str">
        <f>VLOOKUP(G45,'[1]Classification Tables'!$C$2:$D$5,2,FALSE)</f>
        <v>Critical</v>
      </c>
      <c r="I45" s="236" t="s">
        <v>970</v>
      </c>
      <c r="J45" s="236" t="str">
        <f>VLOOKUP(I45,'[1]Classification Tables'!$F$2:$G$7,2,FALSE)</f>
        <v>Occasional</v>
      </c>
      <c r="K45" s="237" t="str">
        <f t="shared" si="0"/>
        <v>2C</v>
      </c>
      <c r="L45" s="237" t="str">
        <f>VLOOKUP(K45,'[1]Classification Tables'!$I$2:$J$25,2,FALSE)</f>
        <v>Serious</v>
      </c>
      <c r="M45" s="244" t="s">
        <v>1730</v>
      </c>
      <c r="N45" s="236">
        <v>2</v>
      </c>
      <c r="O45" s="236" t="str">
        <f>VLOOKUP(N45,'[1]Classification Tables'!$C$2:$D$5,2,FALSE)</f>
        <v>Critical</v>
      </c>
      <c r="P45" s="236" t="s">
        <v>1352</v>
      </c>
      <c r="Q45" s="236" t="str">
        <f>VLOOKUP(P45,'[1]Classification Tables'!$F$2:$G$7,2,FALSE)</f>
        <v>Low</v>
      </c>
      <c r="R45" s="237" t="str">
        <f t="shared" si="1"/>
        <v>2F</v>
      </c>
      <c r="S45" s="237" t="str">
        <f>VLOOKUP(R45,'[1]Classification Tables'!$I$2:$J$25,2,FALSE)</f>
        <v>Low</v>
      </c>
      <c r="T45" s="238" t="s">
        <v>1548</v>
      </c>
      <c r="U45" s="238"/>
      <c r="V45" s="239"/>
      <c r="W45" s="248" t="s">
        <v>1731</v>
      </c>
      <c r="X45" s="252"/>
      <c r="Y45" s="2"/>
      <c r="Z45" s="241" t="s">
        <v>1550</v>
      </c>
    </row>
    <row r="46" spans="1:26" ht="87" customHeight="1" x14ac:dyDescent="0.3">
      <c r="A46" s="235" t="s">
        <v>1732</v>
      </c>
      <c r="B46" s="235" t="s">
        <v>1733</v>
      </c>
      <c r="C46" s="235" t="s">
        <v>1676</v>
      </c>
      <c r="D46" s="235" t="s">
        <v>234</v>
      </c>
      <c r="E46" s="235" t="s">
        <v>1734</v>
      </c>
      <c r="F46" s="235" t="s">
        <v>1735</v>
      </c>
      <c r="G46" s="236">
        <v>3</v>
      </c>
      <c r="H46" s="236" t="str">
        <f>VLOOKUP(G46,'[1]Classification Tables'!$C$2:$D$5,2,FALSE)</f>
        <v>Marginal</v>
      </c>
      <c r="I46" s="236" t="s">
        <v>1238</v>
      </c>
      <c r="J46" s="236" t="str">
        <f>VLOOKUP(I46,'[1]Classification Tables'!$F$2:$G$7,2,FALSE)</f>
        <v>Frequent</v>
      </c>
      <c r="K46" s="237" t="str">
        <f t="shared" si="0"/>
        <v>3A</v>
      </c>
      <c r="L46" s="237" t="str">
        <f>VLOOKUP(K46,'[1]Classification Tables'!$I$2:$J$25,2,FALSE)</f>
        <v>Serious</v>
      </c>
      <c r="M46" s="240" t="s">
        <v>1736</v>
      </c>
      <c r="N46" s="236">
        <v>3</v>
      </c>
      <c r="O46" s="236" t="str">
        <f>VLOOKUP(N46,'[1]Classification Tables'!$C$2:$D$5,2,FALSE)</f>
        <v>Marginal</v>
      </c>
      <c r="P46" s="236" t="s">
        <v>1352</v>
      </c>
      <c r="Q46" s="236" t="str">
        <f>VLOOKUP(P46,'[1]Classification Tables'!$F$2:$G$7,2,FALSE)</f>
        <v>Low</v>
      </c>
      <c r="R46" s="237" t="str">
        <f t="shared" si="1"/>
        <v>3F</v>
      </c>
      <c r="S46" s="237" t="str">
        <f>VLOOKUP(R46,'[1]Classification Tables'!$I$2:$J$25,2,FALSE)</f>
        <v>Low</v>
      </c>
      <c r="T46" s="238" t="s">
        <v>1548</v>
      </c>
      <c r="U46" s="238"/>
      <c r="V46" s="239"/>
      <c r="W46" s="240" t="s">
        <v>1737</v>
      </c>
      <c r="X46" s="252"/>
      <c r="Y46" s="2"/>
      <c r="Z46" s="241" t="s">
        <v>1550</v>
      </c>
    </row>
    <row r="47" spans="1:26" ht="88.65" customHeight="1" x14ac:dyDescent="0.3">
      <c r="A47" s="235" t="s">
        <v>1738</v>
      </c>
      <c r="B47" s="235" t="s">
        <v>1739</v>
      </c>
      <c r="C47" s="235" t="s">
        <v>1676</v>
      </c>
      <c r="D47" s="250" t="s">
        <v>1561</v>
      </c>
      <c r="E47" s="235" t="s">
        <v>1740</v>
      </c>
      <c r="F47" s="235" t="s">
        <v>1729</v>
      </c>
      <c r="G47" s="236">
        <v>3</v>
      </c>
      <c r="H47" s="236" t="str">
        <f>VLOOKUP(G47,'[1]Classification Tables'!$C$2:$D$5,2,FALSE)</f>
        <v>Marginal</v>
      </c>
      <c r="I47" s="236" t="s">
        <v>968</v>
      </c>
      <c r="J47" s="236" t="str">
        <f>VLOOKUP(I47,'[1]Classification Tables'!$F$2:$G$7,2,FALSE)</f>
        <v>Remote</v>
      </c>
      <c r="K47" s="237" t="str">
        <f t="shared" si="0"/>
        <v>3D</v>
      </c>
      <c r="L47" s="237" t="str">
        <f>VLOOKUP(K47,'[1]Classification Tables'!$I$2:$J$25,2,FALSE)</f>
        <v>Medium</v>
      </c>
      <c r="M47" s="240" t="s">
        <v>1741</v>
      </c>
      <c r="N47" s="236">
        <v>3</v>
      </c>
      <c r="O47" s="236" t="str">
        <f>VLOOKUP(N47,'[1]Classification Tables'!$C$2:$D$5,2,FALSE)</f>
        <v>Marginal</v>
      </c>
      <c r="P47" s="236" t="s">
        <v>1352</v>
      </c>
      <c r="Q47" s="236" t="str">
        <f>VLOOKUP(P47,'[1]Classification Tables'!$F$2:$G$7,2,FALSE)</f>
        <v>Low</v>
      </c>
      <c r="R47" s="237" t="str">
        <f t="shared" si="1"/>
        <v>3F</v>
      </c>
      <c r="S47" s="237" t="str">
        <f>VLOOKUP(R47,'[1]Classification Tables'!$I$2:$J$25,2,FALSE)</f>
        <v>Low</v>
      </c>
      <c r="T47" s="238" t="s">
        <v>1548</v>
      </c>
      <c r="U47" s="238" t="s">
        <v>1548</v>
      </c>
      <c r="V47" s="239"/>
      <c r="W47" s="240" t="s">
        <v>1742</v>
      </c>
      <c r="X47" s="252"/>
      <c r="Y47" s="2"/>
      <c r="Z47" s="241" t="s">
        <v>1550</v>
      </c>
    </row>
    <row r="48" spans="1:26" ht="136.65" customHeight="1" x14ac:dyDescent="0.3">
      <c r="A48" s="235" t="s">
        <v>1743</v>
      </c>
      <c r="B48" s="235" t="s">
        <v>1744</v>
      </c>
      <c r="C48" s="235" t="s">
        <v>1676</v>
      </c>
      <c r="D48" s="250" t="s">
        <v>1561</v>
      </c>
      <c r="E48" s="235" t="s">
        <v>1745</v>
      </c>
      <c r="F48" s="235" t="s">
        <v>1729</v>
      </c>
      <c r="G48" s="236">
        <v>3</v>
      </c>
      <c r="H48" s="236" t="str">
        <f>VLOOKUP(G48,'[1]Classification Tables'!$C$2:$D$5,2,FALSE)</f>
        <v>Marginal</v>
      </c>
      <c r="I48" s="236" t="s">
        <v>968</v>
      </c>
      <c r="J48" s="236" t="str">
        <f>VLOOKUP(I48,'[1]Classification Tables'!$F$2:$G$7,2,FALSE)</f>
        <v>Remote</v>
      </c>
      <c r="K48" s="237" t="str">
        <f t="shared" si="0"/>
        <v>3D</v>
      </c>
      <c r="L48" s="237" t="str">
        <f>VLOOKUP(K48,'[1]Classification Tables'!$I$2:$J$25,2,FALSE)</f>
        <v>Medium</v>
      </c>
      <c r="M48" s="261" t="s">
        <v>1746</v>
      </c>
      <c r="N48" s="236">
        <v>3</v>
      </c>
      <c r="O48" s="236" t="str">
        <f>VLOOKUP(N48,'[1]Classification Tables'!$C$2:$D$5,2,FALSE)</f>
        <v>Marginal</v>
      </c>
      <c r="P48" s="236" t="s">
        <v>1352</v>
      </c>
      <c r="Q48" s="236" t="str">
        <f>VLOOKUP(P48,'[1]Classification Tables'!$F$2:$G$7,2,FALSE)</f>
        <v>Low</v>
      </c>
      <c r="R48" s="237" t="str">
        <f t="shared" si="1"/>
        <v>3F</v>
      </c>
      <c r="S48" s="237" t="str">
        <f>VLOOKUP(R48,'[1]Classification Tables'!$I$2:$J$25,2,FALSE)</f>
        <v>Low</v>
      </c>
      <c r="T48" s="238" t="s">
        <v>1548</v>
      </c>
      <c r="U48" s="238"/>
      <c r="V48" s="239"/>
      <c r="W48" s="240" t="s">
        <v>1747</v>
      </c>
      <c r="X48" s="262" t="s">
        <v>1748</v>
      </c>
      <c r="Y48" s="2"/>
      <c r="Z48" s="241" t="s">
        <v>1550</v>
      </c>
    </row>
    <row r="49" spans="1:26" ht="43.35" customHeight="1" x14ac:dyDescent="0.3">
      <c r="A49" s="235" t="s">
        <v>1749</v>
      </c>
      <c r="B49" s="235"/>
      <c r="C49" s="250" t="s">
        <v>1750</v>
      </c>
      <c r="D49" s="250" t="s">
        <v>234</v>
      </c>
      <c r="E49" s="250" t="s">
        <v>1751</v>
      </c>
      <c r="F49" s="250" t="s">
        <v>1598</v>
      </c>
      <c r="G49" s="236">
        <v>1</v>
      </c>
      <c r="H49" s="236" t="str">
        <f>VLOOKUP(G49,'[1]Classification Tables'!$C$2:$D$5,2,FALSE)</f>
        <v>Catastrophic</v>
      </c>
      <c r="I49" s="253" t="s">
        <v>968</v>
      </c>
      <c r="J49" s="236" t="str">
        <f>VLOOKUP(I49,'[1]Classification Tables'!$F$2:$G$7,2,FALSE)</f>
        <v>Remote</v>
      </c>
      <c r="K49" s="237" t="str">
        <f t="shared" si="0"/>
        <v>1D</v>
      </c>
      <c r="L49" s="237" t="str">
        <f>VLOOKUP(K49,'[1]Classification Tables'!$I$2:$J$25,2,FALSE)</f>
        <v>Serious</v>
      </c>
      <c r="M49" s="250" t="s">
        <v>1752</v>
      </c>
      <c r="N49" s="236">
        <v>1</v>
      </c>
      <c r="O49" s="236" t="str">
        <f>VLOOKUP(N49,'[1]Classification Tables'!$C$2:$D$5,2,FALSE)</f>
        <v>Catastrophic</v>
      </c>
      <c r="P49" s="253" t="s">
        <v>984</v>
      </c>
      <c r="Q49" s="253" t="str">
        <f>VLOOKUP(P49,'[1]Classification Tables'!$F$2:$G$7,2,FALSE)</f>
        <v>Improbable</v>
      </c>
      <c r="R49" s="237" t="str">
        <f t="shared" si="1"/>
        <v>1E</v>
      </c>
      <c r="S49" s="237" t="str">
        <f>VLOOKUP(R49,'[1]Classification Tables'!$I$2:$J$25,2,FALSE)</f>
        <v>Medium</v>
      </c>
      <c r="T49" s="238" t="s">
        <v>1690</v>
      </c>
      <c r="U49" s="238"/>
      <c r="V49" s="239"/>
      <c r="W49" s="240" t="s">
        <v>1753</v>
      </c>
      <c r="X49" s="252" t="s">
        <v>1588</v>
      </c>
      <c r="Y49" s="2"/>
      <c r="Z49" s="241" t="s">
        <v>1550</v>
      </c>
    </row>
    <row r="50" spans="1:26" ht="184.65" customHeight="1" x14ac:dyDescent="0.3">
      <c r="A50" s="235" t="s">
        <v>1754</v>
      </c>
      <c r="B50" s="235" t="s">
        <v>1755</v>
      </c>
      <c r="C50" s="250" t="s">
        <v>1750</v>
      </c>
      <c r="D50" s="250" t="s">
        <v>1756</v>
      </c>
      <c r="E50" s="235" t="s">
        <v>1757</v>
      </c>
      <c r="F50" s="235" t="s">
        <v>1700</v>
      </c>
      <c r="G50" s="236">
        <v>1</v>
      </c>
      <c r="H50" s="236" t="str">
        <f>VLOOKUP(G50,'[1]Classification Tables'!$C$2:$D$5,2,FALSE)</f>
        <v>Catastrophic</v>
      </c>
      <c r="I50" s="236" t="s">
        <v>970</v>
      </c>
      <c r="J50" s="236" t="str">
        <f>VLOOKUP(I50,'[1]Classification Tables'!$F$2:$G$7,2,FALSE)</f>
        <v>Occasional</v>
      </c>
      <c r="K50" s="237" t="str">
        <f t="shared" si="0"/>
        <v>1C</v>
      </c>
      <c r="L50" s="237" t="str">
        <f>VLOOKUP(K50,'[1]Classification Tables'!$I$2:$J$25,2,FALSE)</f>
        <v>High</v>
      </c>
      <c r="M50" s="256" t="s">
        <v>1758</v>
      </c>
      <c r="N50" s="236">
        <v>1</v>
      </c>
      <c r="O50" s="236" t="str">
        <f>VLOOKUP(N50,'[1]Classification Tables'!$C$2:$D$5,2,FALSE)</f>
        <v>Catastrophic</v>
      </c>
      <c r="P50" s="236" t="s">
        <v>984</v>
      </c>
      <c r="Q50" s="236" t="str">
        <f>VLOOKUP(P50,'[1]Classification Tables'!$F$2:$G$7,2,FALSE)</f>
        <v>Improbable</v>
      </c>
      <c r="R50" s="237" t="str">
        <f t="shared" si="1"/>
        <v>1E</v>
      </c>
      <c r="S50" s="237" t="str">
        <f>VLOOKUP(R50,'[1]Classification Tables'!$I$2:$J$25,2,FALSE)</f>
        <v>Medium</v>
      </c>
      <c r="T50" s="238" t="s">
        <v>1548</v>
      </c>
      <c r="U50" s="238" t="s">
        <v>1548</v>
      </c>
      <c r="V50" s="239"/>
      <c r="W50" s="240" t="s">
        <v>1759</v>
      </c>
      <c r="X50" s="242"/>
      <c r="Y50" s="2"/>
      <c r="Z50" s="241" t="s">
        <v>1550</v>
      </c>
    </row>
    <row r="51" spans="1:26" ht="43.65" customHeight="1" x14ac:dyDescent="0.3">
      <c r="A51" s="263" t="s">
        <v>1760</v>
      </c>
      <c r="B51" s="263"/>
      <c r="C51" s="250" t="s">
        <v>1750</v>
      </c>
      <c r="D51" s="240" t="s">
        <v>234</v>
      </c>
      <c r="E51" s="240" t="s">
        <v>1761</v>
      </c>
      <c r="F51" s="240" t="s">
        <v>1762</v>
      </c>
      <c r="G51" s="254">
        <v>2</v>
      </c>
      <c r="H51" s="264" t="str">
        <f>VLOOKUP(G51,'[1]Classification Tables'!$C$2:$D$5,2,FALSE)</f>
        <v>Critical</v>
      </c>
      <c r="I51" s="264" t="s">
        <v>970</v>
      </c>
      <c r="J51" s="264" t="str">
        <f>VLOOKUP(I51,'[1]Classification Tables'!$F$2:$G$7,2,FALSE)</f>
        <v>Occasional</v>
      </c>
      <c r="K51" s="265" t="str">
        <f t="shared" si="0"/>
        <v>2C</v>
      </c>
      <c r="L51" s="237" t="str">
        <f>VLOOKUP(K51,'[1]Classification Tables'!$I$2:$J$25,2,FALSE)</f>
        <v>Serious</v>
      </c>
      <c r="M51" s="266" t="s">
        <v>1763</v>
      </c>
      <c r="N51" s="264">
        <v>3</v>
      </c>
      <c r="O51" s="264" t="str">
        <f>VLOOKUP(N51,'[1]Classification Tables'!$C$2:$D$5,2,FALSE)</f>
        <v>Marginal</v>
      </c>
      <c r="P51" s="264" t="s">
        <v>1352</v>
      </c>
      <c r="Q51" s="264" t="str">
        <f>VLOOKUP(P51,'[1]Classification Tables'!$F$2:$G$7,2,FALSE)</f>
        <v>Low</v>
      </c>
      <c r="R51" s="265" t="str">
        <f t="shared" si="1"/>
        <v>3F</v>
      </c>
      <c r="S51" s="237" t="str">
        <f>VLOOKUP(R51,'[1]Classification Tables'!$I$2:$J$25,2,FALSE)</f>
        <v>Low</v>
      </c>
      <c r="T51" s="238" t="s">
        <v>1548</v>
      </c>
      <c r="U51" s="238"/>
      <c r="V51" s="239"/>
      <c r="W51" s="267" t="s">
        <v>1764</v>
      </c>
      <c r="X51" s="242"/>
      <c r="Y51" s="2"/>
      <c r="Z51" s="241" t="s">
        <v>1550</v>
      </c>
    </row>
    <row r="52" spans="1:26" ht="42" customHeight="1" x14ac:dyDescent="0.3">
      <c r="A52" s="263" t="s">
        <v>1765</v>
      </c>
      <c r="B52" s="263"/>
      <c r="C52" s="250" t="s">
        <v>1750</v>
      </c>
      <c r="D52" s="240" t="s">
        <v>234</v>
      </c>
      <c r="E52" s="235" t="s">
        <v>1641</v>
      </c>
      <c r="F52" s="235" t="s">
        <v>1729</v>
      </c>
      <c r="G52" s="236">
        <v>2</v>
      </c>
      <c r="H52" s="236" t="str">
        <f>VLOOKUP(G52,'[1]Classification Tables'!$C$2:$D$5,2,FALSE)</f>
        <v>Critical</v>
      </c>
      <c r="I52" s="236" t="s">
        <v>970</v>
      </c>
      <c r="J52" s="236" t="str">
        <f>VLOOKUP(I52,'[1]Classification Tables'!$F$2:$G$7,2,FALSE)</f>
        <v>Occasional</v>
      </c>
      <c r="K52" s="237" t="str">
        <f t="shared" si="0"/>
        <v>2C</v>
      </c>
      <c r="L52" s="237" t="str">
        <f>VLOOKUP(K52,'[1]Classification Tables'!$I$2:$J$25,2,FALSE)</f>
        <v>Serious</v>
      </c>
      <c r="M52" s="244" t="s">
        <v>1730</v>
      </c>
      <c r="N52" s="264">
        <v>3</v>
      </c>
      <c r="O52" s="264" t="str">
        <f>VLOOKUP(N52,'[1]Classification Tables'!$C$2:$D$5,2,FALSE)</f>
        <v>Marginal</v>
      </c>
      <c r="P52" s="264" t="s">
        <v>1352</v>
      </c>
      <c r="Q52" s="264" t="str">
        <f>VLOOKUP(P52,'[1]Classification Tables'!$F$2:$G$7,2,FALSE)</f>
        <v>Low</v>
      </c>
      <c r="R52" s="265" t="str">
        <f t="shared" si="1"/>
        <v>3F</v>
      </c>
      <c r="S52" s="237" t="str">
        <f>VLOOKUP(R52,'[1]Classification Tables'!$I$2:$J$25,2,FALSE)</f>
        <v>Low</v>
      </c>
      <c r="T52" s="238" t="s">
        <v>1548</v>
      </c>
      <c r="U52" s="238"/>
      <c r="V52" s="239"/>
      <c r="W52" s="248" t="s">
        <v>1731</v>
      </c>
      <c r="X52" s="242"/>
      <c r="Y52" s="2"/>
      <c r="Z52" s="241" t="s">
        <v>1550</v>
      </c>
    </row>
    <row r="53" spans="1:26" ht="115.65" customHeight="1" x14ac:dyDescent="0.3">
      <c r="A53" s="263" t="s">
        <v>1766</v>
      </c>
      <c r="B53" s="263"/>
      <c r="C53" s="250" t="s">
        <v>1750</v>
      </c>
      <c r="D53" s="240" t="s">
        <v>234</v>
      </c>
      <c r="E53" s="235" t="s">
        <v>1767</v>
      </c>
      <c r="F53" s="235" t="s">
        <v>1712</v>
      </c>
      <c r="G53" s="236">
        <v>2</v>
      </c>
      <c r="H53" s="236" t="str">
        <f>VLOOKUP(G53,'[1]Classification Tables'!$C$2:$D$5,2,FALSE)</f>
        <v>Critical</v>
      </c>
      <c r="I53" s="236" t="s">
        <v>968</v>
      </c>
      <c r="J53" s="236" t="str">
        <f>VLOOKUP(I53,'[1]Classification Tables'!$F$2:$G$7,2,FALSE)</f>
        <v>Remote</v>
      </c>
      <c r="K53" s="237" t="str">
        <f t="shared" si="0"/>
        <v>2D</v>
      </c>
      <c r="L53" s="237" t="str">
        <f>VLOOKUP(K53,'[1]Classification Tables'!$I$2:$J$25,2,FALSE)</f>
        <v>Medium</v>
      </c>
      <c r="M53" s="247" t="s">
        <v>1768</v>
      </c>
      <c r="N53" s="236">
        <v>3</v>
      </c>
      <c r="O53" s="236" t="str">
        <f>VLOOKUP(N53,'[1]Classification Tables'!$C$2:$D$5,2,FALSE)</f>
        <v>Marginal</v>
      </c>
      <c r="P53" s="236" t="s">
        <v>1352</v>
      </c>
      <c r="Q53" s="236" t="str">
        <f>VLOOKUP(P53,'[1]Classification Tables'!$F$2:$G$7,2,FALSE)</f>
        <v>Low</v>
      </c>
      <c r="R53" s="237" t="str">
        <f t="shared" si="1"/>
        <v>3F</v>
      </c>
      <c r="S53" s="237" t="str">
        <f>VLOOKUP(R53,'[1]Classification Tables'!$I$2:$J$25,2,FALSE)</f>
        <v>Low</v>
      </c>
      <c r="T53" s="238" t="s">
        <v>1571</v>
      </c>
      <c r="U53" s="238"/>
      <c r="V53" s="239"/>
      <c r="W53" s="257" t="s">
        <v>1715</v>
      </c>
      <c r="X53" s="252" t="s">
        <v>1588</v>
      </c>
      <c r="Y53" s="2"/>
      <c r="Z53" s="241" t="s">
        <v>1550</v>
      </c>
    </row>
    <row r="54" spans="1:26" ht="73.349999999999994" customHeight="1" x14ac:dyDescent="0.3">
      <c r="A54" s="242" t="s">
        <v>1769</v>
      </c>
      <c r="B54" s="242" t="s">
        <v>1770</v>
      </c>
      <c r="C54" s="242" t="s">
        <v>1771</v>
      </c>
      <c r="D54" s="242" t="s">
        <v>1561</v>
      </c>
      <c r="E54" s="242" t="s">
        <v>1772</v>
      </c>
      <c r="F54" s="242" t="s">
        <v>1773</v>
      </c>
      <c r="G54" s="236">
        <v>2</v>
      </c>
      <c r="H54" s="236" t="str">
        <f>VLOOKUP(G54,'[1]Classification Tables'!$C$2:$D$5,2,FALSE)</f>
        <v>Critical</v>
      </c>
      <c r="I54" s="236" t="s">
        <v>970</v>
      </c>
      <c r="J54" s="236" t="str">
        <f>VLOOKUP(I54,'[1]Classification Tables'!$F$2:$G$7,2,FALSE)</f>
        <v>Occasional</v>
      </c>
      <c r="K54" s="237" t="str">
        <f t="shared" si="0"/>
        <v>2C</v>
      </c>
      <c r="L54" s="237" t="str">
        <f>VLOOKUP(K54,'[1]Classification Tables'!$I$2:$J$25,2,FALSE)</f>
        <v>Serious</v>
      </c>
      <c r="M54" s="268" t="s">
        <v>1774</v>
      </c>
      <c r="N54" s="236">
        <v>2</v>
      </c>
      <c r="O54" s="242" t="str">
        <f>VLOOKUP(N54,'[1]Classification Tables'!$C$2:$D$5,2,FALSE)</f>
        <v>Critical</v>
      </c>
      <c r="P54" s="236" t="s">
        <v>984</v>
      </c>
      <c r="Q54" s="242" t="str">
        <f>VLOOKUP(P54,'[1]Classification Tables'!$F$2:$G$7,2,FALSE)</f>
        <v>Improbable</v>
      </c>
      <c r="R54" s="237" t="str">
        <f t="shared" si="1"/>
        <v>2E</v>
      </c>
      <c r="S54" s="237" t="str">
        <f>VLOOKUP(R54,'[1]Classification Tables'!$I$2:$J$25,2,FALSE)</f>
        <v>Medium</v>
      </c>
      <c r="T54" s="238" t="s">
        <v>1548</v>
      </c>
      <c r="U54" s="238"/>
      <c r="V54" s="239"/>
      <c r="W54" s="240" t="s">
        <v>1775</v>
      </c>
      <c r="X54" s="2"/>
      <c r="Y54" s="2"/>
      <c r="Z54" s="241" t="s">
        <v>1550</v>
      </c>
    </row>
    <row r="55" spans="1:26" ht="61.2" x14ac:dyDescent="0.3">
      <c r="A55" s="235" t="s">
        <v>1776</v>
      </c>
      <c r="B55" s="235" t="s">
        <v>1777</v>
      </c>
      <c r="C55" s="250" t="s">
        <v>1771</v>
      </c>
      <c r="D55" s="250" t="s">
        <v>1561</v>
      </c>
      <c r="E55" s="235" t="s">
        <v>1778</v>
      </c>
      <c r="F55" s="235" t="s">
        <v>1779</v>
      </c>
      <c r="G55" s="236">
        <v>2</v>
      </c>
      <c r="H55" s="236" t="str">
        <f>VLOOKUP(G55,'[1]Classification Tables'!$C$2:$D$5,2,FALSE)</f>
        <v>Critical</v>
      </c>
      <c r="I55" s="236" t="s">
        <v>968</v>
      </c>
      <c r="J55" s="236" t="str">
        <f>VLOOKUP(I55,'[1]Classification Tables'!$F$2:$G$7,2,FALSE)</f>
        <v>Remote</v>
      </c>
      <c r="K55" s="237" t="str">
        <f t="shared" si="0"/>
        <v>2D</v>
      </c>
      <c r="L55" s="237" t="str">
        <f>VLOOKUP(K55,'[1]Classification Tables'!$I$2:$J$25,2,FALSE)</f>
        <v>Medium</v>
      </c>
      <c r="M55" s="244" t="s">
        <v>1780</v>
      </c>
      <c r="N55" s="236">
        <v>2</v>
      </c>
      <c r="O55" s="236" t="str">
        <f>VLOOKUP(N55,'[1]Classification Tables'!$C$2:$D$5,2,FALSE)</f>
        <v>Critical</v>
      </c>
      <c r="P55" s="236" t="s">
        <v>984</v>
      </c>
      <c r="Q55" s="236" t="str">
        <f>VLOOKUP(P55,'[1]Classification Tables'!$F$2:$G$7,2,FALSE)</f>
        <v>Improbable</v>
      </c>
      <c r="R55" s="237" t="str">
        <f t="shared" si="1"/>
        <v>2E</v>
      </c>
      <c r="S55" s="237" t="str">
        <f>VLOOKUP(R55,'[1]Classification Tables'!$I$2:$J$25,2,FALSE)</f>
        <v>Medium</v>
      </c>
      <c r="T55" s="238" t="s">
        <v>1690</v>
      </c>
      <c r="U55" s="238"/>
      <c r="V55" s="239"/>
      <c r="W55" s="240" t="s">
        <v>1781</v>
      </c>
      <c r="X55" s="252" t="s">
        <v>1588</v>
      </c>
      <c r="Y55" s="2"/>
      <c r="Z55" s="241" t="s">
        <v>1550</v>
      </c>
    </row>
    <row r="56" spans="1:26" ht="51" x14ac:dyDescent="0.3">
      <c r="A56" s="235" t="s">
        <v>1782</v>
      </c>
      <c r="B56" s="235" t="s">
        <v>1783</v>
      </c>
      <c r="C56" s="250" t="s">
        <v>1771</v>
      </c>
      <c r="D56" s="250" t="s">
        <v>1561</v>
      </c>
      <c r="E56" s="250" t="s">
        <v>1784</v>
      </c>
      <c r="F56" s="250" t="s">
        <v>1785</v>
      </c>
      <c r="G56" s="236">
        <v>2</v>
      </c>
      <c r="H56" s="236" t="str">
        <f>VLOOKUP(G56,'[1]Classification Tables'!$C$2:$D$5,2,FALSE)</f>
        <v>Critical</v>
      </c>
      <c r="I56" s="253" t="s">
        <v>968</v>
      </c>
      <c r="J56" s="236" t="str">
        <f>VLOOKUP(I56,'[1]Classification Tables'!$F$2:$G$7,2,FALSE)</f>
        <v>Remote</v>
      </c>
      <c r="K56" s="237" t="str">
        <f t="shared" si="0"/>
        <v>2D</v>
      </c>
      <c r="L56" s="237" t="str">
        <f>VLOOKUP(K56,'[1]Classification Tables'!$I$2:$J$25,2,FALSE)</f>
        <v>Medium</v>
      </c>
      <c r="M56" s="235" t="s">
        <v>1786</v>
      </c>
      <c r="N56" s="236">
        <v>2</v>
      </c>
      <c r="O56" s="236" t="str">
        <f>VLOOKUP(N56,'[1]Classification Tables'!$C$2:$D$5,2,FALSE)</f>
        <v>Critical</v>
      </c>
      <c r="P56" s="253" t="s">
        <v>984</v>
      </c>
      <c r="Q56" s="253" t="str">
        <f>VLOOKUP(P56,'[1]Classification Tables'!$F$2:$G$7,2,FALSE)</f>
        <v>Improbable</v>
      </c>
      <c r="R56" s="237" t="str">
        <f t="shared" si="1"/>
        <v>2E</v>
      </c>
      <c r="S56" s="237" t="str">
        <f>VLOOKUP(R56,'[1]Classification Tables'!$I$2:$J$25,2,FALSE)</f>
        <v>Medium</v>
      </c>
      <c r="T56" s="238" t="s">
        <v>1571</v>
      </c>
      <c r="U56" s="238" t="s">
        <v>1548</v>
      </c>
      <c r="V56" s="239"/>
      <c r="W56" s="240" t="s">
        <v>1787</v>
      </c>
      <c r="X56" s="252" t="s">
        <v>1588</v>
      </c>
      <c r="Y56" s="2"/>
      <c r="Z56" s="241" t="s">
        <v>1550</v>
      </c>
    </row>
    <row r="57" spans="1:26" ht="30.6" x14ac:dyDescent="0.3">
      <c r="A57" s="235" t="s">
        <v>1788</v>
      </c>
      <c r="B57" s="235" t="s">
        <v>1789</v>
      </c>
      <c r="C57" s="235" t="s">
        <v>1771</v>
      </c>
      <c r="D57" s="235" t="s">
        <v>234</v>
      </c>
      <c r="E57" s="247" t="s">
        <v>1790</v>
      </c>
      <c r="F57" s="235" t="s">
        <v>1688</v>
      </c>
      <c r="G57" s="236">
        <v>3</v>
      </c>
      <c r="H57" s="236" t="str">
        <f>VLOOKUP(G57,'[1]Classification Tables'!$C$2:$D$5,2,FALSE)</f>
        <v>Marginal</v>
      </c>
      <c r="I57" s="236" t="s">
        <v>970</v>
      </c>
      <c r="J57" s="236" t="str">
        <f>VLOOKUP(I57,'[1]Classification Tables'!$F$2:$G$7,2,FALSE)</f>
        <v>Occasional</v>
      </c>
      <c r="K57" s="237" t="str">
        <f t="shared" si="0"/>
        <v>3C</v>
      </c>
      <c r="L57" s="237" t="str">
        <f>VLOOKUP(K57,'[1]Classification Tables'!$I$2:$J$25,2,FALSE)</f>
        <v>Medium</v>
      </c>
      <c r="M57" s="235" t="s">
        <v>1791</v>
      </c>
      <c r="N57" s="236">
        <v>3</v>
      </c>
      <c r="O57" s="236" t="str">
        <f>VLOOKUP(N57,'[1]Classification Tables'!$C$2:$D$5,2,FALSE)</f>
        <v>Marginal</v>
      </c>
      <c r="P57" s="236" t="s">
        <v>984</v>
      </c>
      <c r="Q57" s="236" t="str">
        <f>VLOOKUP(P57,'[1]Classification Tables'!$F$2:$G$7,2,FALSE)</f>
        <v>Improbable</v>
      </c>
      <c r="R57" s="237" t="str">
        <f t="shared" si="1"/>
        <v>3E</v>
      </c>
      <c r="S57" s="237" t="str">
        <f>VLOOKUP(R57,'[1]Classification Tables'!$I$2:$J$25,2,FALSE)</f>
        <v>Medium</v>
      </c>
      <c r="T57" s="238" t="s">
        <v>1690</v>
      </c>
      <c r="U57" s="238"/>
      <c r="V57" s="239"/>
      <c r="W57" s="248" t="s">
        <v>1792</v>
      </c>
      <c r="X57" s="2"/>
      <c r="Y57" s="2"/>
      <c r="Z57" s="241" t="s">
        <v>1550</v>
      </c>
    </row>
    <row r="58" spans="1:26" ht="30.6" x14ac:dyDescent="0.3">
      <c r="A58" s="235" t="s">
        <v>1793</v>
      </c>
      <c r="B58" s="235"/>
      <c r="C58" s="235" t="s">
        <v>1771</v>
      </c>
      <c r="D58" s="235" t="s">
        <v>1561</v>
      </c>
      <c r="E58" s="235" t="s">
        <v>1794</v>
      </c>
      <c r="F58" s="235" t="s">
        <v>1795</v>
      </c>
      <c r="G58" s="236">
        <v>2</v>
      </c>
      <c r="H58" s="236" t="str">
        <f>VLOOKUP(G58,'[1]Classification Tables'!$C$2:$D$5,2,FALSE)</f>
        <v>Critical</v>
      </c>
      <c r="I58" s="236" t="s">
        <v>984</v>
      </c>
      <c r="J58" s="236" t="str">
        <f>VLOOKUP(I58,'[1]Classification Tables'!$F$2:$G$7,2,FALSE)</f>
        <v>Improbable</v>
      </c>
      <c r="K58" s="237" t="str">
        <f t="shared" si="0"/>
        <v>2E</v>
      </c>
      <c r="L58" s="237" t="str">
        <f>VLOOKUP(K58,'[1]Classification Tables'!$I$2:$J$25,2,FALSE)</f>
        <v>Medium</v>
      </c>
      <c r="M58" s="244" t="s">
        <v>1796</v>
      </c>
      <c r="N58" s="236">
        <v>4</v>
      </c>
      <c r="O58" s="236" t="str">
        <f>VLOOKUP(N58,'[1]Classification Tables'!$C$2:$D$5,2,FALSE)</f>
        <v>Negligible</v>
      </c>
      <c r="P58" s="236" t="s">
        <v>984</v>
      </c>
      <c r="Q58" s="236" t="str">
        <f>VLOOKUP(P58,'[1]Classification Tables'!$F$2:$G$7,2,FALSE)</f>
        <v>Improbable</v>
      </c>
      <c r="R58" s="237" t="str">
        <f t="shared" si="1"/>
        <v>4E</v>
      </c>
      <c r="S58" s="237" t="str">
        <f>VLOOKUP(R58,'[1]Classification Tables'!$I$2:$J$25,2,FALSE)</f>
        <v>Low</v>
      </c>
      <c r="T58" s="238" t="s">
        <v>1548</v>
      </c>
      <c r="U58" s="238" t="s">
        <v>1548</v>
      </c>
      <c r="V58" s="239"/>
      <c r="W58" s="248" t="s">
        <v>1797</v>
      </c>
      <c r="X58" s="2"/>
      <c r="Y58" s="2"/>
      <c r="Z58" s="241" t="s">
        <v>1550</v>
      </c>
    </row>
    <row r="59" spans="1:26" ht="51" x14ac:dyDescent="0.3">
      <c r="A59" s="235" t="s">
        <v>1798</v>
      </c>
      <c r="B59" s="235"/>
      <c r="C59" s="235" t="s">
        <v>1771</v>
      </c>
      <c r="D59" s="235" t="s">
        <v>1561</v>
      </c>
      <c r="E59" s="235" t="s">
        <v>1799</v>
      </c>
      <c r="F59" s="235" t="s">
        <v>1725</v>
      </c>
      <c r="G59" s="236">
        <v>4</v>
      </c>
      <c r="H59" s="236" t="str">
        <f>VLOOKUP(G59,'[1]Classification Tables'!$C$2:$D$5,2,FALSE)</f>
        <v>Negligible</v>
      </c>
      <c r="I59" s="236" t="s">
        <v>970</v>
      </c>
      <c r="J59" s="236" t="str">
        <f>VLOOKUP(I59,'[1]Classification Tables'!$F$2:$G$7,2,FALSE)</f>
        <v>Occasional</v>
      </c>
      <c r="K59" s="237" t="str">
        <f t="shared" si="0"/>
        <v>4C</v>
      </c>
      <c r="L59" s="237" t="str">
        <f>VLOOKUP(K59,'[1]Classification Tables'!$I$2:$J$25,2,FALSE)</f>
        <v>Low</v>
      </c>
      <c r="M59" s="244" t="s">
        <v>1800</v>
      </c>
      <c r="N59" s="236">
        <v>4</v>
      </c>
      <c r="O59" s="236" t="str">
        <f>VLOOKUP(N59,'[1]Classification Tables'!$C$2:$D$5,2,FALSE)</f>
        <v>Negligible</v>
      </c>
      <c r="P59" s="236" t="s">
        <v>984</v>
      </c>
      <c r="Q59" s="236" t="str">
        <f>VLOOKUP(P59,'[1]Classification Tables'!$F$2:$G$7,2,FALSE)</f>
        <v>Improbable</v>
      </c>
      <c r="R59" s="237" t="str">
        <f t="shared" si="1"/>
        <v>4E</v>
      </c>
      <c r="S59" s="237" t="str">
        <f>VLOOKUP(R59,'[1]Classification Tables'!$I$2:$J$25,2,FALSE)</f>
        <v>Low</v>
      </c>
      <c r="T59" s="238" t="s">
        <v>1548</v>
      </c>
      <c r="U59" s="238" t="s">
        <v>1548</v>
      </c>
      <c r="V59" s="239"/>
      <c r="W59" s="248" t="s">
        <v>1801</v>
      </c>
      <c r="X59" s="2"/>
      <c r="Y59" s="2"/>
      <c r="Z59" s="241" t="s">
        <v>1550</v>
      </c>
    </row>
    <row r="60" spans="1:26" ht="20.399999999999999" x14ac:dyDescent="0.3">
      <c r="A60" s="235" t="s">
        <v>1802</v>
      </c>
      <c r="B60" s="235"/>
      <c r="C60" s="235" t="s">
        <v>1771</v>
      </c>
      <c r="D60" s="235" t="s">
        <v>1561</v>
      </c>
      <c r="E60" s="240" t="s">
        <v>1803</v>
      </c>
      <c r="F60" s="235" t="s">
        <v>1804</v>
      </c>
      <c r="G60" s="236">
        <v>3</v>
      </c>
      <c r="H60" s="236" t="str">
        <f>VLOOKUP(G60,'[1]Classification Tables'!$C$2:$D$5,2,FALSE)</f>
        <v>Marginal</v>
      </c>
      <c r="I60" s="236" t="s">
        <v>970</v>
      </c>
      <c r="J60" s="236" t="str">
        <f>VLOOKUP(I60,'[1]Classification Tables'!$F$2:$G$7,2,FALSE)</f>
        <v>Occasional</v>
      </c>
      <c r="K60" s="237" t="str">
        <f t="shared" si="0"/>
        <v>3C</v>
      </c>
      <c r="L60" s="237" t="str">
        <f>VLOOKUP(K60,'[1]Classification Tables'!$I$2:$J$25,2,FALSE)</f>
        <v>Medium</v>
      </c>
      <c r="M60" s="244" t="s">
        <v>1805</v>
      </c>
      <c r="N60" s="236">
        <v>3</v>
      </c>
      <c r="O60" s="236" t="str">
        <f>VLOOKUP(N60,'[1]Classification Tables'!$C$2:$D$5,2,FALSE)</f>
        <v>Marginal</v>
      </c>
      <c r="P60" s="236" t="s">
        <v>984</v>
      </c>
      <c r="Q60" s="236" t="str">
        <f>VLOOKUP(P60,'[1]Classification Tables'!$F$2:$G$7,2,FALSE)</f>
        <v>Improbable</v>
      </c>
      <c r="R60" s="237" t="str">
        <f t="shared" si="1"/>
        <v>3E</v>
      </c>
      <c r="S60" s="237" t="str">
        <f>VLOOKUP(R60,'[1]Classification Tables'!$I$2:$J$25,2,FALSE)</f>
        <v>Medium</v>
      </c>
      <c r="T60" s="238"/>
      <c r="U60" s="238" t="s">
        <v>1548</v>
      </c>
      <c r="V60" s="239"/>
      <c r="W60" s="248" t="s">
        <v>1806</v>
      </c>
      <c r="X60" s="2"/>
      <c r="Y60" s="2"/>
      <c r="Z60" s="241" t="s">
        <v>1550</v>
      </c>
    </row>
    <row r="61" spans="1:26" ht="51" x14ac:dyDescent="0.3">
      <c r="A61" s="235" t="s">
        <v>1807</v>
      </c>
      <c r="B61" s="235" t="s">
        <v>1789</v>
      </c>
      <c r="C61" s="235" t="s">
        <v>1771</v>
      </c>
      <c r="D61" s="235" t="s">
        <v>234</v>
      </c>
      <c r="E61" s="235" t="s">
        <v>1808</v>
      </c>
      <c r="F61" s="235" t="s">
        <v>1598</v>
      </c>
      <c r="G61" s="236">
        <v>1</v>
      </c>
      <c r="H61" s="236" t="str">
        <f>VLOOKUP(G61,'[1]Classification Tables'!$C$2:$D$5,2,FALSE)</f>
        <v>Catastrophic</v>
      </c>
      <c r="I61" s="236" t="s">
        <v>970</v>
      </c>
      <c r="J61" s="236" t="str">
        <f>VLOOKUP(I61,'[1]Classification Tables'!$F$2:$G$7,2,FALSE)</f>
        <v>Occasional</v>
      </c>
      <c r="K61" s="237" t="str">
        <f t="shared" si="0"/>
        <v>1C</v>
      </c>
      <c r="L61" s="237" t="str">
        <f>VLOOKUP(K61,'[1]Classification Tables'!$I$2:$J$25,2,FALSE)</f>
        <v>High</v>
      </c>
      <c r="M61" s="250" t="s">
        <v>1809</v>
      </c>
      <c r="N61" s="236">
        <v>1</v>
      </c>
      <c r="O61" s="236" t="str">
        <f>VLOOKUP(N61,'[1]Classification Tables'!$C$2:$D$5,2,FALSE)</f>
        <v>Catastrophic</v>
      </c>
      <c r="P61" s="236" t="s">
        <v>984</v>
      </c>
      <c r="Q61" s="236" t="str">
        <f>VLOOKUP(P61,'[1]Classification Tables'!$F$2:$G$7,2,FALSE)</f>
        <v>Improbable</v>
      </c>
      <c r="R61" s="237" t="str">
        <f t="shared" si="1"/>
        <v>1E</v>
      </c>
      <c r="S61" s="237" t="str">
        <f>VLOOKUP(R61,'[1]Classification Tables'!$I$2:$J$25,2,FALSE)</f>
        <v>Medium</v>
      </c>
      <c r="T61" s="238" t="s">
        <v>1571</v>
      </c>
      <c r="U61" s="238" t="s">
        <v>1548</v>
      </c>
      <c r="V61" s="239"/>
      <c r="W61" s="248" t="s">
        <v>1810</v>
      </c>
      <c r="X61" s="252" t="s">
        <v>1588</v>
      </c>
      <c r="Y61" s="2"/>
      <c r="Z61" s="241" t="s">
        <v>1550</v>
      </c>
    </row>
    <row r="62" spans="1:26" ht="20.399999999999999" x14ac:dyDescent="0.3">
      <c r="A62" s="269" t="s">
        <v>1811</v>
      </c>
      <c r="B62" s="269"/>
      <c r="C62" s="269" t="s">
        <v>1771</v>
      </c>
      <c r="D62" s="269" t="s">
        <v>1561</v>
      </c>
      <c r="E62" s="269" t="s">
        <v>1812</v>
      </c>
      <c r="F62" s="269" t="s">
        <v>1773</v>
      </c>
      <c r="G62" s="270">
        <v>2</v>
      </c>
      <c r="H62" s="270" t="str">
        <f>VLOOKUP(G62,'[1]Classification Tables'!$C$2:$D$5,2,FALSE)</f>
        <v>Critical</v>
      </c>
      <c r="I62" s="270" t="s">
        <v>968</v>
      </c>
      <c r="J62" s="270" t="str">
        <f>VLOOKUP(I62,'[1]Classification Tables'!$F$2:$G$7,2,FALSE)</f>
        <v>Remote</v>
      </c>
      <c r="K62" s="271" t="str">
        <f t="shared" si="0"/>
        <v>2D</v>
      </c>
      <c r="L62" s="271" t="str">
        <f>VLOOKUP(K62,'[1]Classification Tables'!$I$2:$J$25,2,FALSE)</f>
        <v>Medium</v>
      </c>
      <c r="M62" s="272" t="s">
        <v>1813</v>
      </c>
      <c r="N62" s="270">
        <v>2</v>
      </c>
      <c r="O62" s="270" t="str">
        <f>VLOOKUP(N62,'[1]Classification Tables'!$C$2:$D$5,2,FALSE)</f>
        <v>Critical</v>
      </c>
      <c r="P62" s="270" t="s">
        <v>1352</v>
      </c>
      <c r="Q62" s="270" t="str">
        <f>VLOOKUP(P62,'[1]Classification Tables'!$F$2:$G$7,2,FALSE)</f>
        <v>Low</v>
      </c>
      <c r="R62" s="271" t="str">
        <f t="shared" si="1"/>
        <v>2F</v>
      </c>
      <c r="S62" s="271" t="str">
        <f>VLOOKUP(R62,'[1]Classification Tables'!$I$2:$J$25,2,FALSE)</f>
        <v>Low</v>
      </c>
      <c r="T62" s="238"/>
      <c r="U62" s="238"/>
      <c r="V62" s="239"/>
      <c r="W62" s="248" t="s">
        <v>1814</v>
      </c>
      <c r="X62" s="2"/>
      <c r="Y62" s="2"/>
      <c r="Z62" s="241" t="s">
        <v>1550</v>
      </c>
    </row>
    <row r="63" spans="1:26" ht="57" customHeight="1" x14ac:dyDescent="0.3">
      <c r="A63" s="235" t="s">
        <v>1815</v>
      </c>
      <c r="B63" s="235"/>
      <c r="C63" s="235" t="s">
        <v>1771</v>
      </c>
      <c r="D63" s="235" t="s">
        <v>1561</v>
      </c>
      <c r="E63" s="240" t="s">
        <v>1816</v>
      </c>
      <c r="F63" s="235" t="s">
        <v>1817</v>
      </c>
      <c r="G63" s="236">
        <v>4</v>
      </c>
      <c r="H63" s="236" t="str">
        <f>VLOOKUP(G63,'[1]Classification Tables'!$C$2:$D$5,2,FALSE)</f>
        <v>Negligible</v>
      </c>
      <c r="I63" s="236" t="s">
        <v>970</v>
      </c>
      <c r="J63" s="236" t="str">
        <f>VLOOKUP(I63,'[1]Classification Tables'!$F$2:$G$7,2,FALSE)</f>
        <v>Occasional</v>
      </c>
      <c r="K63" s="237" t="str">
        <f t="shared" si="0"/>
        <v>4C</v>
      </c>
      <c r="L63" s="237" t="str">
        <f>VLOOKUP(K63,'[1]Classification Tables'!$I$2:$J$25,2,FALSE)</f>
        <v>Low</v>
      </c>
      <c r="M63" s="235" t="s">
        <v>1818</v>
      </c>
      <c r="N63" s="236">
        <v>4</v>
      </c>
      <c r="O63" s="236" t="str">
        <f>VLOOKUP(N63,'[1]Classification Tables'!$C$2:$D$5,2,FALSE)</f>
        <v>Negligible</v>
      </c>
      <c r="P63" s="236" t="s">
        <v>984</v>
      </c>
      <c r="Q63" s="236" t="str">
        <f>VLOOKUP(P63,'[1]Classification Tables'!$F$2:$G$7,2,FALSE)</f>
        <v>Improbable</v>
      </c>
      <c r="R63" s="237" t="str">
        <f t="shared" si="1"/>
        <v>4E</v>
      </c>
      <c r="S63" s="237" t="str">
        <f>VLOOKUP(R63,'[1]Classification Tables'!$I$2:$J$25,2,FALSE)</f>
        <v>Low</v>
      </c>
      <c r="T63" s="238" t="s">
        <v>1571</v>
      </c>
      <c r="U63" s="238" t="s">
        <v>1548</v>
      </c>
      <c r="V63" s="239"/>
      <c r="W63" s="248" t="s">
        <v>1819</v>
      </c>
      <c r="X63" s="252" t="s">
        <v>1588</v>
      </c>
      <c r="Y63" s="2"/>
      <c r="Z63" s="241" t="s">
        <v>1550</v>
      </c>
    </row>
    <row r="64" spans="1:26" ht="70.650000000000006" customHeight="1" x14ac:dyDescent="0.3">
      <c r="A64" s="235" t="s">
        <v>1820</v>
      </c>
      <c r="B64" s="235"/>
      <c r="C64" s="235" t="s">
        <v>1771</v>
      </c>
      <c r="D64" s="235" t="s">
        <v>234</v>
      </c>
      <c r="E64" s="235" t="s">
        <v>1821</v>
      </c>
      <c r="F64" s="240" t="s">
        <v>1688</v>
      </c>
      <c r="G64" s="236">
        <v>4</v>
      </c>
      <c r="H64" s="236" t="str">
        <f>VLOOKUP(G64,'[1]Classification Tables'!$C$2:$D$5,2,FALSE)</f>
        <v>Negligible</v>
      </c>
      <c r="I64" s="236" t="s">
        <v>970</v>
      </c>
      <c r="J64" s="236" t="str">
        <f>VLOOKUP(I64,'[1]Classification Tables'!$F$2:$G$7,2,FALSE)</f>
        <v>Occasional</v>
      </c>
      <c r="K64" s="237" t="str">
        <f t="shared" si="0"/>
        <v>4C</v>
      </c>
      <c r="L64" s="237" t="str">
        <f>VLOOKUP(K64,'[1]Classification Tables'!$I$2:$J$25,2,FALSE)</f>
        <v>Low</v>
      </c>
      <c r="M64" s="273" t="s">
        <v>1822</v>
      </c>
      <c r="N64" s="236">
        <v>4</v>
      </c>
      <c r="O64" s="236" t="str">
        <f>VLOOKUP(N64,'[1]Classification Tables'!$C$2:$D$5,2,FALSE)</f>
        <v>Negligible</v>
      </c>
      <c r="P64" s="236" t="s">
        <v>984</v>
      </c>
      <c r="Q64" s="236" t="str">
        <f>VLOOKUP(P64,'[1]Classification Tables'!$F$2:$G$7,2,FALSE)</f>
        <v>Improbable</v>
      </c>
      <c r="R64" s="237" t="str">
        <f t="shared" si="1"/>
        <v>4E</v>
      </c>
      <c r="S64" s="237" t="str">
        <f>VLOOKUP(R64,'[1]Classification Tables'!$I$2:$J$25,2,FALSE)</f>
        <v>Low</v>
      </c>
      <c r="T64" s="238" t="s">
        <v>1571</v>
      </c>
      <c r="U64" s="238"/>
      <c r="V64" s="239"/>
      <c r="W64" s="248" t="s">
        <v>1823</v>
      </c>
      <c r="X64" s="252" t="s">
        <v>1588</v>
      </c>
      <c r="Y64" s="2"/>
      <c r="Z64" s="241" t="s">
        <v>1550</v>
      </c>
    </row>
    <row r="65" spans="1:26" ht="46.35" customHeight="1" x14ac:dyDescent="0.3">
      <c r="A65" s="235" t="s">
        <v>1824</v>
      </c>
      <c r="B65" s="235"/>
      <c r="C65" s="235" t="s">
        <v>1771</v>
      </c>
      <c r="D65" s="235" t="s">
        <v>1561</v>
      </c>
      <c r="E65" s="235" t="s">
        <v>1634</v>
      </c>
      <c r="F65" s="235" t="s">
        <v>1725</v>
      </c>
      <c r="G65" s="236">
        <v>2</v>
      </c>
      <c r="H65" s="236" t="str">
        <f>VLOOKUP(G65,'[1]Classification Tables'!$C$2:$D$5,2,FALSE)</f>
        <v>Critical</v>
      </c>
      <c r="I65" s="236" t="s">
        <v>970</v>
      </c>
      <c r="J65" s="236" t="str">
        <f>VLOOKUP(I65,'[1]Classification Tables'!$F$2:$G$7,2,FALSE)</f>
        <v>Occasional</v>
      </c>
      <c r="K65" s="237" t="str">
        <f t="shared" si="0"/>
        <v>2C</v>
      </c>
      <c r="L65" s="237" t="str">
        <f>VLOOKUP(K65,'[1]Classification Tables'!$I$2:$J$25,2,FALSE)</f>
        <v>Serious</v>
      </c>
      <c r="M65" s="244" t="s">
        <v>1825</v>
      </c>
      <c r="N65" s="236">
        <v>2</v>
      </c>
      <c r="O65" s="236" t="str">
        <f>VLOOKUP(N65,'[1]Classification Tables'!$C$2:$D$5,2,FALSE)</f>
        <v>Critical</v>
      </c>
      <c r="P65" s="236" t="s">
        <v>1352</v>
      </c>
      <c r="Q65" s="236" t="str">
        <f>VLOOKUP(P65,'[1]Classification Tables'!$F$2:$G$7,2,FALSE)</f>
        <v>Low</v>
      </c>
      <c r="R65" s="237" t="str">
        <f t="shared" si="1"/>
        <v>2F</v>
      </c>
      <c r="S65" s="237" t="str">
        <f>VLOOKUP(R65,'[1]Classification Tables'!$I$2:$J$25,2,FALSE)</f>
        <v>Low</v>
      </c>
      <c r="T65" s="238"/>
      <c r="U65" s="238" t="s">
        <v>1548</v>
      </c>
      <c r="V65" s="239"/>
      <c r="W65" s="248" t="s">
        <v>1826</v>
      </c>
      <c r="X65" s="262"/>
      <c r="Y65" s="2"/>
      <c r="Z65" s="241" t="s">
        <v>1550</v>
      </c>
    </row>
    <row r="66" spans="1:26" ht="46.35" customHeight="1" x14ac:dyDescent="0.3">
      <c r="A66" s="235" t="s">
        <v>1827</v>
      </c>
      <c r="B66" s="235"/>
      <c r="C66" s="235" t="s">
        <v>1771</v>
      </c>
      <c r="D66" s="235" t="s">
        <v>1561</v>
      </c>
      <c r="E66" s="235" t="s">
        <v>1828</v>
      </c>
      <c r="F66" s="235" t="s">
        <v>1725</v>
      </c>
      <c r="G66" s="236">
        <v>2</v>
      </c>
      <c r="H66" s="236" t="str">
        <f>VLOOKUP(G66,'[1]Classification Tables'!$C$2:$D$5,2,FALSE)</f>
        <v>Critical</v>
      </c>
      <c r="I66" s="236" t="s">
        <v>970</v>
      </c>
      <c r="J66" s="236" t="str">
        <f>VLOOKUP(I66,'[1]Classification Tables'!$F$2:$G$7,2,FALSE)</f>
        <v>Occasional</v>
      </c>
      <c r="K66" s="237" t="str">
        <f t="shared" si="0"/>
        <v>2C</v>
      </c>
      <c r="L66" s="237" t="str">
        <f>VLOOKUP(K66,'[1]Classification Tables'!$I$2:$J$25,2,FALSE)</f>
        <v>Serious</v>
      </c>
      <c r="M66" s="235" t="s">
        <v>1829</v>
      </c>
      <c r="N66" s="236">
        <v>2</v>
      </c>
      <c r="O66" s="236" t="str">
        <f>VLOOKUP(N66,'[1]Classification Tables'!$C$2:$D$5,2,FALSE)</f>
        <v>Critical</v>
      </c>
      <c r="P66" s="236" t="s">
        <v>1352</v>
      </c>
      <c r="Q66" s="236" t="str">
        <f>VLOOKUP(P66,'[1]Classification Tables'!$F$2:$G$7,2,FALSE)</f>
        <v>Low</v>
      </c>
      <c r="R66" s="237" t="str">
        <f t="shared" si="1"/>
        <v>2F</v>
      </c>
      <c r="S66" s="237" t="str">
        <f>VLOOKUP(R66,'[1]Classification Tables'!$I$2:$J$25,2,FALSE)</f>
        <v>Low</v>
      </c>
      <c r="T66" s="238" t="s">
        <v>1548</v>
      </c>
      <c r="U66" s="238"/>
      <c r="V66" s="239"/>
      <c r="W66" s="248" t="s">
        <v>1830</v>
      </c>
      <c r="X66" s="252"/>
      <c r="Y66" s="2"/>
      <c r="Z66" s="241" t="s">
        <v>1550</v>
      </c>
    </row>
    <row r="67" spans="1:26" ht="46.35" customHeight="1" x14ac:dyDescent="0.3">
      <c r="A67" s="235" t="s">
        <v>1831</v>
      </c>
      <c r="B67" s="235"/>
      <c r="C67" s="235" t="s">
        <v>1771</v>
      </c>
      <c r="D67" s="235" t="s">
        <v>1561</v>
      </c>
      <c r="E67" s="235" t="s">
        <v>1641</v>
      </c>
      <c r="F67" s="235" t="s">
        <v>1635</v>
      </c>
      <c r="G67" s="236">
        <v>2</v>
      </c>
      <c r="H67" s="236" t="str">
        <f>VLOOKUP(G67,'[1]Classification Tables'!$C$2:$D$5,2,FALSE)</f>
        <v>Critical</v>
      </c>
      <c r="I67" s="236" t="s">
        <v>970</v>
      </c>
      <c r="J67" s="236" t="str">
        <f>VLOOKUP(I67,'[1]Classification Tables'!$F$2:$G$7,2,FALSE)</f>
        <v>Occasional</v>
      </c>
      <c r="K67" s="237" t="str">
        <f t="shared" si="0"/>
        <v>2C</v>
      </c>
      <c r="L67" s="237" t="str">
        <f>VLOOKUP(K67,'[1]Classification Tables'!$I$2:$J$25,2,FALSE)</f>
        <v>Serious</v>
      </c>
      <c r="M67" s="244" t="s">
        <v>1730</v>
      </c>
      <c r="N67" s="236">
        <v>2</v>
      </c>
      <c r="O67" s="236" t="str">
        <f>VLOOKUP(N67,'[1]Classification Tables'!$C$2:$D$5,2,FALSE)</f>
        <v>Critical</v>
      </c>
      <c r="P67" s="236" t="s">
        <v>1352</v>
      </c>
      <c r="Q67" s="236" t="str">
        <f>VLOOKUP(P67,'[1]Classification Tables'!$F$2:$G$7,2,FALSE)</f>
        <v>Low</v>
      </c>
      <c r="R67" s="237" t="str">
        <f t="shared" si="1"/>
        <v>2F</v>
      </c>
      <c r="S67" s="237" t="str">
        <f>VLOOKUP(R67,'[1]Classification Tables'!$I$2:$J$25,2,FALSE)</f>
        <v>Low</v>
      </c>
      <c r="T67" s="238" t="s">
        <v>1548</v>
      </c>
      <c r="U67" s="238"/>
      <c r="V67" s="239"/>
      <c r="W67" s="248" t="s">
        <v>1832</v>
      </c>
      <c r="X67" s="252"/>
      <c r="Y67" s="2"/>
      <c r="Z67" s="241" t="s">
        <v>1550</v>
      </c>
    </row>
    <row r="68" spans="1:26" ht="58.35" customHeight="1" x14ac:dyDescent="0.3">
      <c r="A68" s="274" t="s">
        <v>1833</v>
      </c>
      <c r="B68" s="274"/>
      <c r="C68" s="240" t="s">
        <v>1771</v>
      </c>
      <c r="D68" s="235" t="s">
        <v>234</v>
      </c>
      <c r="E68" s="240" t="s">
        <v>1834</v>
      </c>
      <c r="F68" s="240" t="s">
        <v>1762</v>
      </c>
      <c r="G68" s="254">
        <v>2</v>
      </c>
      <c r="H68" s="264" t="str">
        <f>VLOOKUP(G68,'[1]Classification Tables'!$C$2:$D$5,2,FALSE)</f>
        <v>Critical</v>
      </c>
      <c r="I68" s="264" t="s">
        <v>970</v>
      </c>
      <c r="J68" s="264" t="str">
        <f>VLOOKUP(I68,'[1]Classification Tables'!$F$2:$G$7,2,FALSE)</f>
        <v>Occasional</v>
      </c>
      <c r="K68" s="265" t="str">
        <f t="shared" si="0"/>
        <v>2C</v>
      </c>
      <c r="L68" s="237" t="str">
        <f>VLOOKUP(K68,'[1]Classification Tables'!$I$2:$J$25,2,FALSE)</f>
        <v>Serious</v>
      </c>
      <c r="M68" s="274" t="s">
        <v>1835</v>
      </c>
      <c r="N68" s="264">
        <v>2</v>
      </c>
      <c r="O68" s="264" t="str">
        <f>VLOOKUP(N68,'[1]Classification Tables'!$C$2:$D$5,2,FALSE)</f>
        <v>Critical</v>
      </c>
      <c r="P68" s="264" t="s">
        <v>1352</v>
      </c>
      <c r="Q68" s="264" t="str">
        <f>VLOOKUP(P68,'[1]Classification Tables'!$F$2:$G$7,2,FALSE)</f>
        <v>Low</v>
      </c>
      <c r="R68" s="265" t="str">
        <f t="shared" si="1"/>
        <v>2F</v>
      </c>
      <c r="S68" s="237" t="str">
        <f>VLOOKUP(R68,'[1]Classification Tables'!$I$2:$J$25,2,FALSE)</f>
        <v>Low</v>
      </c>
      <c r="T68" s="238" t="s">
        <v>1548</v>
      </c>
      <c r="U68" s="238"/>
      <c r="V68" s="239"/>
      <c r="W68" s="248" t="s">
        <v>1836</v>
      </c>
      <c r="X68" s="2"/>
      <c r="Y68" s="2"/>
      <c r="Z68" s="241" t="s">
        <v>1550</v>
      </c>
    </row>
    <row r="69" spans="1:26" ht="89.4" customHeight="1" x14ac:dyDescent="0.3">
      <c r="A69" s="248" t="s">
        <v>1837</v>
      </c>
      <c r="B69" s="274"/>
      <c r="C69" s="240" t="s">
        <v>1771</v>
      </c>
      <c r="D69" s="235" t="s">
        <v>234</v>
      </c>
      <c r="E69" s="240" t="s">
        <v>1838</v>
      </c>
      <c r="F69" s="240" t="s">
        <v>1688</v>
      </c>
      <c r="G69" s="254">
        <v>2</v>
      </c>
      <c r="H69" s="264" t="str">
        <f>VLOOKUP(G69,'[1]Classification Tables'!$C$2:$D$5,2,FALSE)</f>
        <v>Critical</v>
      </c>
      <c r="I69" s="264" t="s">
        <v>970</v>
      </c>
      <c r="J69" s="264" t="str">
        <f>VLOOKUP(I69,'[1]Classification Tables'!$F$2:$G$7,2,FALSE)</f>
        <v>Occasional</v>
      </c>
      <c r="K69" s="265" t="str">
        <f t="shared" si="0"/>
        <v>2C</v>
      </c>
      <c r="L69" s="237" t="str">
        <f>VLOOKUP(K69,'[1]Classification Tables'!$I$2:$J$25,2,FALSE)</f>
        <v>Serious</v>
      </c>
      <c r="M69" s="274" t="s">
        <v>1839</v>
      </c>
      <c r="N69" s="264">
        <v>2</v>
      </c>
      <c r="O69" s="264" t="str">
        <f>VLOOKUP(N69,'[1]Classification Tables'!$C$2:$D$5,2,FALSE)</f>
        <v>Critical</v>
      </c>
      <c r="P69" s="264" t="s">
        <v>984</v>
      </c>
      <c r="Q69" s="264" t="str">
        <f>VLOOKUP(P69,'[1]Classification Tables'!$F$2:$G$7,2,FALSE)</f>
        <v>Improbable</v>
      </c>
      <c r="R69" s="265" t="str">
        <f t="shared" si="1"/>
        <v>2E</v>
      </c>
      <c r="S69" s="237" t="str">
        <f>VLOOKUP(R69,'[1]Classification Tables'!$I$2:$J$25,2,FALSE)</f>
        <v>Medium</v>
      </c>
      <c r="T69" s="238" t="s">
        <v>1548</v>
      </c>
      <c r="U69" s="238"/>
      <c r="V69" s="239"/>
      <c r="W69" s="248" t="s">
        <v>1840</v>
      </c>
      <c r="X69" s="2"/>
      <c r="Y69" s="2"/>
      <c r="Z69" s="241" t="s">
        <v>1550</v>
      </c>
    </row>
    <row r="70" spans="1:26" ht="169.65" customHeight="1" x14ac:dyDescent="0.3">
      <c r="A70" s="235" t="s">
        <v>1841</v>
      </c>
      <c r="B70" s="235" t="s">
        <v>1842</v>
      </c>
      <c r="C70" s="235" t="s">
        <v>1843</v>
      </c>
      <c r="D70" s="235" t="s">
        <v>234</v>
      </c>
      <c r="E70" s="235" t="s">
        <v>1844</v>
      </c>
      <c r="F70" s="235" t="s">
        <v>1598</v>
      </c>
      <c r="G70" s="236">
        <v>1</v>
      </c>
      <c r="H70" s="236" t="str">
        <f>VLOOKUP(G70,'[1]Classification Tables'!$C$2:$D$5,2,FALSE)</f>
        <v>Catastrophic</v>
      </c>
      <c r="I70" s="236" t="s">
        <v>970</v>
      </c>
      <c r="J70" s="236" t="str">
        <f>VLOOKUP(I70,'[1]Classification Tables'!$F$2:$G$7,2,FALSE)</f>
        <v>Occasional</v>
      </c>
      <c r="K70" s="237" t="str">
        <f t="shared" si="0"/>
        <v>1C</v>
      </c>
      <c r="L70" s="237" t="str">
        <f>VLOOKUP(K70,'[1]Classification Tables'!$I$2:$J$25,2,FALSE)</f>
        <v>High</v>
      </c>
      <c r="M70" s="235" t="s">
        <v>1845</v>
      </c>
      <c r="N70" s="236">
        <v>1</v>
      </c>
      <c r="O70" s="236" t="str">
        <f>VLOOKUP(N70,'[1]Classification Tables'!$C$2:$D$5,2,FALSE)</f>
        <v>Catastrophic</v>
      </c>
      <c r="P70" s="236" t="s">
        <v>984</v>
      </c>
      <c r="Q70" s="236" t="str">
        <f>VLOOKUP(P70,'[1]Classification Tables'!$F$2:$G$7,2,FALSE)</f>
        <v>Improbable</v>
      </c>
      <c r="R70" s="237" t="str">
        <f t="shared" si="1"/>
        <v>1E</v>
      </c>
      <c r="S70" s="237" t="str">
        <f>VLOOKUP(R70,'[1]Classification Tables'!$I$2:$J$25,2,FALSE)</f>
        <v>Medium</v>
      </c>
      <c r="T70" s="238" t="s">
        <v>1571</v>
      </c>
      <c r="U70" s="238" t="s">
        <v>1548</v>
      </c>
      <c r="V70" s="239"/>
      <c r="W70" s="248" t="s">
        <v>1846</v>
      </c>
      <c r="X70" s="252" t="s">
        <v>1588</v>
      </c>
      <c r="Y70" s="2"/>
      <c r="Z70" s="241" t="s">
        <v>1550</v>
      </c>
    </row>
    <row r="71" spans="1:26" ht="154.65" customHeight="1" x14ac:dyDescent="0.3">
      <c r="A71" s="235" t="s">
        <v>1847</v>
      </c>
      <c r="B71" s="235"/>
      <c r="C71" s="235" t="s">
        <v>1843</v>
      </c>
      <c r="D71" s="235" t="s">
        <v>234</v>
      </c>
      <c r="E71" s="235" t="s">
        <v>1790</v>
      </c>
      <c r="F71" s="235" t="s">
        <v>1688</v>
      </c>
      <c r="G71" s="236">
        <v>3</v>
      </c>
      <c r="H71" s="236" t="str">
        <f>VLOOKUP(G71,'[1]Classification Tables'!$C$2:$D$5,2,FALSE)</f>
        <v>Marginal</v>
      </c>
      <c r="I71" s="236" t="s">
        <v>970</v>
      </c>
      <c r="J71" s="236" t="str">
        <f>VLOOKUP(I71,'[1]Classification Tables'!$F$2:$G$7,2,FALSE)</f>
        <v>Occasional</v>
      </c>
      <c r="K71" s="237" t="str">
        <f t="shared" si="0"/>
        <v>3C</v>
      </c>
      <c r="L71" s="237" t="str">
        <f>VLOOKUP(K71,'[1]Classification Tables'!$I$2:$J$25,2,FALSE)</f>
        <v>Medium</v>
      </c>
      <c r="M71" s="235" t="s">
        <v>1848</v>
      </c>
      <c r="N71" s="236">
        <v>3</v>
      </c>
      <c r="O71" s="236" t="str">
        <f>VLOOKUP(N71,'[1]Classification Tables'!$C$2:$D$5,2,FALSE)</f>
        <v>Marginal</v>
      </c>
      <c r="P71" s="236" t="s">
        <v>984</v>
      </c>
      <c r="Q71" s="236" t="str">
        <f>VLOOKUP(P71,'[1]Classification Tables'!$F$2:$G$7,2,FALSE)</f>
        <v>Improbable</v>
      </c>
      <c r="R71" s="237" t="str">
        <f t="shared" si="1"/>
        <v>3E</v>
      </c>
      <c r="S71" s="237" t="str">
        <f>VLOOKUP(R71,'[1]Classification Tables'!$I$2:$J$25,2,FALSE)</f>
        <v>Medium</v>
      </c>
      <c r="T71" s="238" t="s">
        <v>1571</v>
      </c>
      <c r="U71" s="238" t="s">
        <v>1548</v>
      </c>
      <c r="V71" s="239"/>
      <c r="W71" s="275" t="s">
        <v>1849</v>
      </c>
      <c r="X71" s="252" t="s">
        <v>1588</v>
      </c>
      <c r="Y71" s="2"/>
      <c r="Z71" s="241" t="s">
        <v>1550</v>
      </c>
    </row>
    <row r="72" spans="1:26" ht="211.65" customHeight="1" x14ac:dyDescent="0.3">
      <c r="A72" s="235" t="s">
        <v>1850</v>
      </c>
      <c r="B72" s="235"/>
      <c r="C72" s="250" t="s">
        <v>1843</v>
      </c>
      <c r="D72" s="250" t="s">
        <v>1851</v>
      </c>
      <c r="E72" s="250" t="s">
        <v>1852</v>
      </c>
      <c r="F72" s="250" t="s">
        <v>1688</v>
      </c>
      <c r="G72" s="236">
        <v>1</v>
      </c>
      <c r="H72" s="236" t="str">
        <f>VLOOKUP(G72,'[1]Classification Tables'!$C$2:$D$5,2,FALSE)</f>
        <v>Catastrophic</v>
      </c>
      <c r="I72" s="236" t="s">
        <v>970</v>
      </c>
      <c r="J72" s="236" t="str">
        <f>VLOOKUP(I72,'[1]Classification Tables'!$F$2:$G$7,2,FALSE)</f>
        <v>Occasional</v>
      </c>
      <c r="K72" s="237" t="str">
        <f t="shared" ref="K72:K135" si="2">CONCATENATE(G72,I72)</f>
        <v>1C</v>
      </c>
      <c r="L72" s="237" t="str">
        <f>VLOOKUP(K72,'[1]Classification Tables'!$I$2:$J$25,2,FALSE)</f>
        <v>High</v>
      </c>
      <c r="M72" s="256" t="s">
        <v>1853</v>
      </c>
      <c r="N72" s="236">
        <v>1</v>
      </c>
      <c r="O72" s="236" t="str">
        <f>VLOOKUP(N72,'[1]Classification Tables'!$C$2:$D$5,2,FALSE)</f>
        <v>Catastrophic</v>
      </c>
      <c r="P72" s="236" t="s">
        <v>984</v>
      </c>
      <c r="Q72" s="236" t="str">
        <f>VLOOKUP(P72,'[1]Classification Tables'!$F$2:$G$7,2,FALSE)</f>
        <v>Improbable</v>
      </c>
      <c r="R72" s="237" t="str">
        <f t="shared" ref="R72:R135" si="3">CONCATENATE(N72,P72)</f>
        <v>1E</v>
      </c>
      <c r="S72" s="237" t="str">
        <f>VLOOKUP(R72,'[1]Classification Tables'!$I$2:$J$25,2,FALSE)</f>
        <v>Medium</v>
      </c>
      <c r="T72" s="238" t="s">
        <v>1690</v>
      </c>
      <c r="U72" s="238"/>
      <c r="V72" s="239"/>
      <c r="W72" s="276" t="s">
        <v>1854</v>
      </c>
      <c r="X72" s="2"/>
      <c r="Y72" s="2"/>
      <c r="Z72" s="241" t="s">
        <v>1550</v>
      </c>
    </row>
    <row r="73" spans="1:26" ht="89.4" customHeight="1" x14ac:dyDescent="0.3">
      <c r="A73" s="235" t="s">
        <v>1855</v>
      </c>
      <c r="B73" s="235"/>
      <c r="C73" s="235" t="s">
        <v>1843</v>
      </c>
      <c r="D73" s="235" t="s">
        <v>234</v>
      </c>
      <c r="E73" s="235" t="s">
        <v>1856</v>
      </c>
      <c r="F73" s="240" t="s">
        <v>1688</v>
      </c>
      <c r="G73" s="236">
        <v>4</v>
      </c>
      <c r="H73" s="236" t="str">
        <f>VLOOKUP(G73,'[1]Classification Tables'!$C$2:$D$5,2,FALSE)</f>
        <v>Negligible</v>
      </c>
      <c r="I73" s="236" t="s">
        <v>970</v>
      </c>
      <c r="J73" s="236" t="str">
        <f>VLOOKUP(I73,'[1]Classification Tables'!$F$2:$G$7,2,FALSE)</f>
        <v>Occasional</v>
      </c>
      <c r="K73" s="237" t="str">
        <f t="shared" si="2"/>
        <v>4C</v>
      </c>
      <c r="L73" s="237" t="str">
        <f>VLOOKUP(K73,'[1]Classification Tables'!$I$2:$J$25,2,FALSE)</f>
        <v>Low</v>
      </c>
      <c r="M73" s="235" t="s">
        <v>1857</v>
      </c>
      <c r="N73" s="236">
        <v>4</v>
      </c>
      <c r="O73" s="236" t="str">
        <f>VLOOKUP(N73,'[1]Classification Tables'!$C$2:$D$5,2,FALSE)</f>
        <v>Negligible</v>
      </c>
      <c r="P73" s="236" t="s">
        <v>984</v>
      </c>
      <c r="Q73" s="236" t="str">
        <f>VLOOKUP(P73,'[1]Classification Tables'!$F$2:$G$7,2,FALSE)</f>
        <v>Improbable</v>
      </c>
      <c r="R73" s="237" t="str">
        <f t="shared" si="3"/>
        <v>4E</v>
      </c>
      <c r="S73" s="237" t="str">
        <f>VLOOKUP(R73,'[1]Classification Tables'!$I$2:$J$25,2,FALSE)</f>
        <v>Low</v>
      </c>
      <c r="T73" s="238" t="s">
        <v>1571</v>
      </c>
      <c r="U73" s="238" t="s">
        <v>1548</v>
      </c>
      <c r="V73" s="239"/>
      <c r="W73" s="240" t="s">
        <v>1858</v>
      </c>
      <c r="X73" s="252" t="s">
        <v>1859</v>
      </c>
      <c r="Y73" s="2"/>
      <c r="Z73" s="241" t="s">
        <v>1550</v>
      </c>
    </row>
    <row r="74" spans="1:26" ht="44.4" customHeight="1" x14ac:dyDescent="0.3">
      <c r="A74" s="235" t="s">
        <v>1860</v>
      </c>
      <c r="B74" s="235"/>
      <c r="C74" s="235" t="s">
        <v>1843</v>
      </c>
      <c r="D74" s="235" t="s">
        <v>1561</v>
      </c>
      <c r="E74" s="235" t="s">
        <v>1861</v>
      </c>
      <c r="F74" s="235" t="s">
        <v>1725</v>
      </c>
      <c r="G74" s="236">
        <v>2</v>
      </c>
      <c r="H74" s="236" t="str">
        <f>VLOOKUP(G74,'[1]Classification Tables'!$C$2:$D$5,2,FALSE)</f>
        <v>Critical</v>
      </c>
      <c r="I74" s="236" t="s">
        <v>970</v>
      </c>
      <c r="J74" s="236" t="str">
        <f>VLOOKUP(I74,'[1]Classification Tables'!$F$2:$G$7,2,FALSE)</f>
        <v>Occasional</v>
      </c>
      <c r="K74" s="237" t="str">
        <f t="shared" si="2"/>
        <v>2C</v>
      </c>
      <c r="L74" s="237" t="str">
        <f>VLOOKUP(K74,'[1]Classification Tables'!$I$2:$J$25,2,FALSE)</f>
        <v>Serious</v>
      </c>
      <c r="M74" s="244" t="s">
        <v>1628</v>
      </c>
      <c r="N74" s="236">
        <v>2</v>
      </c>
      <c r="O74" s="236" t="str">
        <f>VLOOKUP(N74,'[1]Classification Tables'!$C$2:$D$5,2,FALSE)</f>
        <v>Critical</v>
      </c>
      <c r="P74" s="236" t="s">
        <v>1352</v>
      </c>
      <c r="Q74" s="236" t="str">
        <f>VLOOKUP(P74,'[1]Classification Tables'!$F$2:$G$7,2,FALSE)</f>
        <v>Low</v>
      </c>
      <c r="R74" s="237" t="str">
        <f t="shared" si="3"/>
        <v>2F</v>
      </c>
      <c r="S74" s="237" t="str">
        <f>VLOOKUP(R74,'[1]Classification Tables'!$I$2:$J$25,2,FALSE)</f>
        <v>Low</v>
      </c>
      <c r="T74" s="238" t="s">
        <v>1548</v>
      </c>
      <c r="U74" s="238"/>
      <c r="V74" s="239"/>
      <c r="W74" s="240" t="s">
        <v>1862</v>
      </c>
      <c r="X74" s="2"/>
      <c r="Y74" s="2"/>
      <c r="Z74" s="241" t="s">
        <v>1550</v>
      </c>
    </row>
    <row r="75" spans="1:26" ht="52.65" customHeight="1" x14ac:dyDescent="0.3">
      <c r="A75" s="235" t="s">
        <v>1863</v>
      </c>
      <c r="B75" s="235"/>
      <c r="C75" s="235" t="s">
        <v>1843</v>
      </c>
      <c r="D75" s="235" t="s">
        <v>1561</v>
      </c>
      <c r="E75" s="235" t="s">
        <v>1634</v>
      </c>
      <c r="F75" s="235" t="s">
        <v>1725</v>
      </c>
      <c r="G75" s="236">
        <v>2</v>
      </c>
      <c r="H75" s="236" t="str">
        <f>VLOOKUP(G75,'[1]Classification Tables'!$C$2:$D$5,2,FALSE)</f>
        <v>Critical</v>
      </c>
      <c r="I75" s="236" t="s">
        <v>970</v>
      </c>
      <c r="J75" s="236" t="str">
        <f>VLOOKUP(I75,'[1]Classification Tables'!$F$2:$G$7,2,FALSE)</f>
        <v>Occasional</v>
      </c>
      <c r="K75" s="237" t="str">
        <f t="shared" si="2"/>
        <v>2C</v>
      </c>
      <c r="L75" s="237" t="str">
        <f>VLOOKUP(K75,'[1]Classification Tables'!$I$2:$J$25,2,FALSE)</f>
        <v>Serious</v>
      </c>
      <c r="M75" s="244" t="s">
        <v>1628</v>
      </c>
      <c r="N75" s="236">
        <v>2</v>
      </c>
      <c r="O75" s="236" t="str">
        <f>VLOOKUP(N75,'[1]Classification Tables'!$C$2:$D$5,2,FALSE)</f>
        <v>Critical</v>
      </c>
      <c r="P75" s="236" t="s">
        <v>1352</v>
      </c>
      <c r="Q75" s="236" t="str">
        <f>VLOOKUP(P75,'[1]Classification Tables'!$F$2:$G$7,2,FALSE)</f>
        <v>Low</v>
      </c>
      <c r="R75" s="237" t="str">
        <f t="shared" si="3"/>
        <v>2F</v>
      </c>
      <c r="S75" s="237" t="str">
        <f>VLOOKUP(R75,'[1]Classification Tables'!$I$2:$J$25,2,FALSE)</f>
        <v>Low</v>
      </c>
      <c r="T75" s="238" t="s">
        <v>1548</v>
      </c>
      <c r="U75" s="238"/>
      <c r="V75" s="239"/>
      <c r="W75" s="240" t="s">
        <v>1862</v>
      </c>
      <c r="X75" s="277"/>
      <c r="Y75" s="2"/>
      <c r="Z75" s="241" t="s">
        <v>1550</v>
      </c>
    </row>
    <row r="76" spans="1:26" ht="63" customHeight="1" x14ac:dyDescent="0.3">
      <c r="A76" s="235" t="s">
        <v>1864</v>
      </c>
      <c r="B76" s="235" t="s">
        <v>1865</v>
      </c>
      <c r="C76" s="235" t="s">
        <v>1843</v>
      </c>
      <c r="D76" s="250" t="s">
        <v>1866</v>
      </c>
      <c r="E76" s="250" t="s">
        <v>524</v>
      </c>
      <c r="F76" s="250" t="s">
        <v>1598</v>
      </c>
      <c r="G76" s="236">
        <v>1</v>
      </c>
      <c r="H76" s="236" t="str">
        <f>VLOOKUP(G76,'[1]Classification Tables'!$C$2:$D$5,2,FALSE)</f>
        <v>Catastrophic</v>
      </c>
      <c r="I76" s="253" t="s">
        <v>968</v>
      </c>
      <c r="J76" s="236" t="str">
        <f>VLOOKUP(I76,'[1]Classification Tables'!$F$2:$G$7,2,FALSE)</f>
        <v>Remote</v>
      </c>
      <c r="K76" s="237" t="str">
        <f t="shared" si="2"/>
        <v>1D</v>
      </c>
      <c r="L76" s="237" t="str">
        <f>VLOOKUP(K76,'[1]Classification Tables'!$I$2:$J$25,2,FALSE)</f>
        <v>Serious</v>
      </c>
      <c r="M76" s="250" t="s">
        <v>1867</v>
      </c>
      <c r="N76" s="236">
        <v>2</v>
      </c>
      <c r="O76" s="236" t="str">
        <f>VLOOKUP(N76,'[1]Classification Tables'!$C$2:$D$5,2,FALSE)</f>
        <v>Critical</v>
      </c>
      <c r="P76" s="253" t="s">
        <v>984</v>
      </c>
      <c r="Q76" s="253" t="str">
        <f>VLOOKUP(P76,'[1]Classification Tables'!$F$2:$G$7,2,FALSE)</f>
        <v>Improbable</v>
      </c>
      <c r="R76" s="237" t="str">
        <f t="shared" si="3"/>
        <v>2E</v>
      </c>
      <c r="S76" s="237" t="str">
        <f>VLOOKUP(R76,'[1]Classification Tables'!$I$2:$J$25,2,FALSE)</f>
        <v>Medium</v>
      </c>
      <c r="T76" s="238" t="s">
        <v>1548</v>
      </c>
      <c r="U76" s="238"/>
      <c r="V76" s="239"/>
      <c r="W76" s="240" t="s">
        <v>1868</v>
      </c>
      <c r="X76" s="262"/>
      <c r="Y76" s="2"/>
      <c r="Z76" s="241" t="s">
        <v>1550</v>
      </c>
    </row>
    <row r="77" spans="1:26" ht="45" customHeight="1" x14ac:dyDescent="0.3">
      <c r="A77" s="235" t="s">
        <v>1869</v>
      </c>
      <c r="B77" s="235"/>
      <c r="C77" s="235" t="s">
        <v>1843</v>
      </c>
      <c r="D77" s="235" t="s">
        <v>1561</v>
      </c>
      <c r="E77" s="235" t="s">
        <v>1641</v>
      </c>
      <c r="F77" s="235" t="s">
        <v>1635</v>
      </c>
      <c r="G77" s="236">
        <v>2</v>
      </c>
      <c r="H77" s="236" t="str">
        <f>VLOOKUP(G77,'[1]Classification Tables'!$C$2:$D$5,2,FALSE)</f>
        <v>Critical</v>
      </c>
      <c r="I77" s="236" t="s">
        <v>970</v>
      </c>
      <c r="J77" s="236" t="str">
        <f>VLOOKUP(I77,'[1]Classification Tables'!$F$2:$G$7,2,FALSE)</f>
        <v>Occasional</v>
      </c>
      <c r="K77" s="237" t="str">
        <f t="shared" si="2"/>
        <v>2C</v>
      </c>
      <c r="L77" s="237" t="str">
        <f>VLOOKUP(K77,'[1]Classification Tables'!$I$2:$J$25,2,FALSE)</f>
        <v>Serious</v>
      </c>
      <c r="M77" s="244" t="s">
        <v>1730</v>
      </c>
      <c r="N77" s="236">
        <v>2</v>
      </c>
      <c r="O77" s="236" t="str">
        <f>VLOOKUP(N77,'[1]Classification Tables'!$C$2:$D$5,2,FALSE)</f>
        <v>Critical</v>
      </c>
      <c r="P77" s="236" t="s">
        <v>1352</v>
      </c>
      <c r="Q77" s="236" t="str">
        <f>VLOOKUP(P77,'[1]Classification Tables'!$F$2:$G$7,2,FALSE)</f>
        <v>Low</v>
      </c>
      <c r="R77" s="237" t="str">
        <f t="shared" si="3"/>
        <v>2F</v>
      </c>
      <c r="S77" s="237" t="str">
        <f>VLOOKUP(R77,'[1]Classification Tables'!$I$2:$J$25,2,FALSE)</f>
        <v>Low</v>
      </c>
      <c r="T77" s="238" t="s">
        <v>1548</v>
      </c>
      <c r="U77" s="238"/>
      <c r="V77" s="239"/>
      <c r="W77" s="240" t="s">
        <v>1870</v>
      </c>
      <c r="X77" s="252"/>
      <c r="Y77" s="2"/>
      <c r="Z77" s="241" t="s">
        <v>1550</v>
      </c>
    </row>
    <row r="78" spans="1:26" ht="50.4" customHeight="1" x14ac:dyDescent="0.3">
      <c r="A78" s="235" t="s">
        <v>1871</v>
      </c>
      <c r="B78" s="235"/>
      <c r="C78" s="235" t="s">
        <v>1872</v>
      </c>
      <c r="D78" s="235" t="s">
        <v>234</v>
      </c>
      <c r="E78" s="235" t="s">
        <v>1873</v>
      </c>
      <c r="F78" s="235" t="s">
        <v>1874</v>
      </c>
      <c r="G78" s="236">
        <v>4</v>
      </c>
      <c r="H78" s="236" t="str">
        <f>VLOOKUP(G78,'[1]Classification Tables'!$C$2:$D$5,2,FALSE)</f>
        <v>Negligible</v>
      </c>
      <c r="I78" s="236" t="s">
        <v>968</v>
      </c>
      <c r="J78" s="236" t="str">
        <f>VLOOKUP(I78,'[1]Classification Tables'!$F$2:$G$7,2,FALSE)</f>
        <v>Remote</v>
      </c>
      <c r="K78" s="237" t="str">
        <f t="shared" si="2"/>
        <v>4D</v>
      </c>
      <c r="L78" s="237" t="str">
        <f>VLOOKUP(K78,'[1]Classification Tables'!$I$2:$J$25,2,FALSE)</f>
        <v>Low</v>
      </c>
      <c r="M78" s="235" t="s">
        <v>1875</v>
      </c>
      <c r="N78" s="236">
        <v>4</v>
      </c>
      <c r="O78" s="236" t="str">
        <f>VLOOKUP(N78,'[1]Classification Tables'!$C$2:$D$5,2,FALSE)</f>
        <v>Negligible</v>
      </c>
      <c r="P78" s="236" t="s">
        <v>984</v>
      </c>
      <c r="Q78" s="236" t="str">
        <f>VLOOKUP(P78,'[1]Classification Tables'!$F$2:$G$7,2,FALSE)</f>
        <v>Improbable</v>
      </c>
      <c r="R78" s="237" t="str">
        <f t="shared" si="3"/>
        <v>4E</v>
      </c>
      <c r="S78" s="237" t="str">
        <f>VLOOKUP(R78,'[1]Classification Tables'!$I$2:$J$25,2,FALSE)</f>
        <v>Low</v>
      </c>
      <c r="T78" s="238" t="s">
        <v>1690</v>
      </c>
      <c r="U78" s="238"/>
      <c r="V78" s="239"/>
      <c r="W78" s="240" t="s">
        <v>1876</v>
      </c>
      <c r="X78" s="252" t="s">
        <v>1588</v>
      </c>
      <c r="Y78" s="2"/>
      <c r="Z78" s="241" t="s">
        <v>1550</v>
      </c>
    </row>
    <row r="79" spans="1:26" ht="79.650000000000006" customHeight="1" x14ac:dyDescent="0.3">
      <c r="A79" s="235" t="s">
        <v>1877</v>
      </c>
      <c r="B79" s="235" t="s">
        <v>1878</v>
      </c>
      <c r="C79" s="235" t="s">
        <v>1872</v>
      </c>
      <c r="D79" s="235" t="s">
        <v>234</v>
      </c>
      <c r="E79" s="235" t="s">
        <v>1790</v>
      </c>
      <c r="F79" s="235" t="s">
        <v>1688</v>
      </c>
      <c r="G79" s="236">
        <v>3</v>
      </c>
      <c r="H79" s="236" t="str">
        <f>VLOOKUP(G79,'[1]Classification Tables'!$C$2:$D$5,2,FALSE)</f>
        <v>Marginal</v>
      </c>
      <c r="I79" s="236" t="s">
        <v>970</v>
      </c>
      <c r="J79" s="236" t="str">
        <f>VLOOKUP(I79,'[1]Classification Tables'!$F$2:$G$7,2,FALSE)</f>
        <v>Occasional</v>
      </c>
      <c r="K79" s="237" t="str">
        <f t="shared" si="2"/>
        <v>3C</v>
      </c>
      <c r="L79" s="237" t="str">
        <f>VLOOKUP(K79,'[1]Classification Tables'!$I$2:$J$25,2,FALSE)</f>
        <v>Medium</v>
      </c>
      <c r="M79" s="242" t="s">
        <v>1879</v>
      </c>
      <c r="N79" s="236">
        <v>3</v>
      </c>
      <c r="O79" s="236" t="str">
        <f>VLOOKUP(N79,'[1]Classification Tables'!$C$2:$D$5,2,FALSE)</f>
        <v>Marginal</v>
      </c>
      <c r="P79" s="236" t="s">
        <v>984</v>
      </c>
      <c r="Q79" s="236" t="str">
        <f>VLOOKUP(P79,'[1]Classification Tables'!$F$2:$G$7,2,FALSE)</f>
        <v>Improbable</v>
      </c>
      <c r="R79" s="237" t="str">
        <f t="shared" si="3"/>
        <v>3E</v>
      </c>
      <c r="S79" s="237" t="str">
        <f>VLOOKUP(R79,'[1]Classification Tables'!$I$2:$J$25,2,FALSE)</f>
        <v>Medium</v>
      </c>
      <c r="T79" s="238" t="s">
        <v>1571</v>
      </c>
      <c r="U79" s="238" t="s">
        <v>1548</v>
      </c>
      <c r="V79" s="239"/>
      <c r="W79" s="248" t="s">
        <v>1880</v>
      </c>
      <c r="X79" s="252" t="s">
        <v>1588</v>
      </c>
      <c r="Y79" s="2"/>
      <c r="Z79" s="241" t="s">
        <v>1550</v>
      </c>
    </row>
    <row r="80" spans="1:26" ht="40.799999999999997" x14ac:dyDescent="0.3">
      <c r="A80" s="235" t="s">
        <v>1881</v>
      </c>
      <c r="B80" s="235"/>
      <c r="C80" s="235" t="s">
        <v>1872</v>
      </c>
      <c r="D80" s="250" t="s">
        <v>234</v>
      </c>
      <c r="E80" s="250" t="s">
        <v>1882</v>
      </c>
      <c r="F80" s="250" t="s">
        <v>1688</v>
      </c>
      <c r="G80" s="236">
        <v>1</v>
      </c>
      <c r="H80" s="236" t="str">
        <f>VLOOKUP(G80,'[1]Classification Tables'!$C$2:$D$5,2,FALSE)</f>
        <v>Catastrophic</v>
      </c>
      <c r="I80" s="236" t="s">
        <v>970</v>
      </c>
      <c r="J80" s="236" t="str">
        <f>VLOOKUP(I80,'[1]Classification Tables'!$F$2:$G$7,2,FALSE)</f>
        <v>Occasional</v>
      </c>
      <c r="K80" s="237" t="str">
        <f t="shared" si="2"/>
        <v>1C</v>
      </c>
      <c r="L80" s="237" t="str">
        <f>VLOOKUP(K80,'[1]Classification Tables'!$I$2:$J$25,2,FALSE)</f>
        <v>High</v>
      </c>
      <c r="M80" s="278" t="s">
        <v>1883</v>
      </c>
      <c r="N80" s="236">
        <v>1</v>
      </c>
      <c r="O80" s="236" t="str">
        <f>VLOOKUP(N80,'[1]Classification Tables'!$C$2:$D$5,2,FALSE)</f>
        <v>Catastrophic</v>
      </c>
      <c r="P80" s="236" t="s">
        <v>984</v>
      </c>
      <c r="Q80" s="236" t="str">
        <f>VLOOKUP(P80,'[1]Classification Tables'!$F$2:$G$7,2,FALSE)</f>
        <v>Improbable</v>
      </c>
      <c r="R80" s="237" t="str">
        <f t="shared" si="3"/>
        <v>1E</v>
      </c>
      <c r="S80" s="237" t="str">
        <f>VLOOKUP(R80,'[1]Classification Tables'!$I$2:$J$25,2,FALSE)</f>
        <v>Medium</v>
      </c>
      <c r="T80" s="238" t="s">
        <v>1548</v>
      </c>
      <c r="U80" s="238"/>
      <c r="V80" s="239"/>
      <c r="W80" s="248" t="s">
        <v>1884</v>
      </c>
      <c r="X80" s="2"/>
      <c r="Y80" s="2"/>
      <c r="Z80" s="241" t="s">
        <v>1550</v>
      </c>
    </row>
    <row r="81" spans="1:26" ht="85.65" customHeight="1" x14ac:dyDescent="0.3">
      <c r="A81" s="235" t="s">
        <v>1885</v>
      </c>
      <c r="B81" s="235"/>
      <c r="C81" s="235" t="s">
        <v>1872</v>
      </c>
      <c r="D81" s="235" t="s">
        <v>1561</v>
      </c>
      <c r="E81" s="235" t="s">
        <v>1886</v>
      </c>
      <c r="F81" s="235" t="s">
        <v>1773</v>
      </c>
      <c r="G81" s="236">
        <v>3</v>
      </c>
      <c r="H81" s="236" t="str">
        <f>VLOOKUP(G81,'[1]Classification Tables'!$C$2:$D$5,2,FALSE)</f>
        <v>Marginal</v>
      </c>
      <c r="I81" s="236" t="s">
        <v>970</v>
      </c>
      <c r="J81" s="236" t="str">
        <f>VLOOKUP(I81,'[1]Classification Tables'!$F$2:$G$7,2,FALSE)</f>
        <v>Occasional</v>
      </c>
      <c r="K81" s="237" t="str">
        <f t="shared" si="2"/>
        <v>3C</v>
      </c>
      <c r="L81" s="237" t="str">
        <f>VLOOKUP(K81,'[1]Classification Tables'!$I$2:$J$25,2,FALSE)</f>
        <v>Medium</v>
      </c>
      <c r="M81" s="242" t="s">
        <v>1887</v>
      </c>
      <c r="N81" s="236">
        <v>3</v>
      </c>
      <c r="O81" s="236" t="str">
        <f>VLOOKUP(N81,'[1]Classification Tables'!$C$2:$D$5,2,FALSE)</f>
        <v>Marginal</v>
      </c>
      <c r="P81" s="236" t="s">
        <v>968</v>
      </c>
      <c r="Q81" s="236" t="str">
        <f>VLOOKUP(P81,'[1]Classification Tables'!$F$2:$G$7,2,FALSE)</f>
        <v>Remote</v>
      </c>
      <c r="R81" s="237" t="str">
        <f t="shared" si="3"/>
        <v>3D</v>
      </c>
      <c r="S81" s="237" t="str">
        <f>VLOOKUP(R81,'[1]Classification Tables'!$I$2:$J$25,2,FALSE)</f>
        <v>Medium</v>
      </c>
      <c r="T81" s="238" t="s">
        <v>1548</v>
      </c>
      <c r="U81" s="238"/>
      <c r="V81" s="239"/>
      <c r="W81" s="248" t="s">
        <v>1888</v>
      </c>
      <c r="X81" s="2"/>
      <c r="Y81" s="2"/>
      <c r="Z81" s="241" t="s">
        <v>1550</v>
      </c>
    </row>
    <row r="82" spans="1:26" ht="150.6" customHeight="1" x14ac:dyDescent="0.3">
      <c r="A82" s="247" t="s">
        <v>1889</v>
      </c>
      <c r="B82" s="247"/>
      <c r="C82" s="235" t="s">
        <v>1872</v>
      </c>
      <c r="D82" s="235" t="s">
        <v>234</v>
      </c>
      <c r="E82" s="235" t="s">
        <v>1890</v>
      </c>
      <c r="F82" s="235" t="s">
        <v>1688</v>
      </c>
      <c r="G82" s="236">
        <v>4</v>
      </c>
      <c r="H82" s="236" t="str">
        <f>VLOOKUP(G82,'[1]Classification Tables'!$C$2:$D$5,2,FALSE)</f>
        <v>Negligible</v>
      </c>
      <c r="I82" s="236" t="s">
        <v>970</v>
      </c>
      <c r="J82" s="236" t="str">
        <f>VLOOKUP(I82,'[1]Classification Tables'!$F$2:$G$7,2,FALSE)</f>
        <v>Occasional</v>
      </c>
      <c r="K82" s="237" t="str">
        <f t="shared" si="2"/>
        <v>4C</v>
      </c>
      <c r="L82" s="237" t="str">
        <f>VLOOKUP(K82,'[1]Classification Tables'!$I$2:$J$25,2,FALSE)</f>
        <v>Low</v>
      </c>
      <c r="M82" s="235" t="s">
        <v>1891</v>
      </c>
      <c r="N82" s="236">
        <v>4</v>
      </c>
      <c r="O82" s="236" t="str">
        <f>VLOOKUP(N82,'[1]Classification Tables'!$C$2:$D$5,2,FALSE)</f>
        <v>Negligible</v>
      </c>
      <c r="P82" s="236" t="s">
        <v>984</v>
      </c>
      <c r="Q82" s="236" t="str">
        <f>VLOOKUP(P82,'[1]Classification Tables'!$F$2:$G$7,2,FALSE)</f>
        <v>Improbable</v>
      </c>
      <c r="R82" s="237" t="str">
        <f t="shared" si="3"/>
        <v>4E</v>
      </c>
      <c r="S82" s="237" t="str">
        <f>VLOOKUP(R82,'[1]Classification Tables'!$I$2:$J$25,2,FALSE)</f>
        <v>Low</v>
      </c>
      <c r="T82" s="238" t="s">
        <v>1571</v>
      </c>
      <c r="U82" s="238"/>
      <c r="V82" s="239"/>
      <c r="W82" s="248" t="s">
        <v>1892</v>
      </c>
      <c r="X82" s="252" t="s">
        <v>1588</v>
      </c>
      <c r="Y82" s="2"/>
      <c r="Z82" s="241" t="s">
        <v>1550</v>
      </c>
    </row>
    <row r="83" spans="1:26" ht="183" customHeight="1" x14ac:dyDescent="0.3">
      <c r="A83" s="235" t="s">
        <v>1893</v>
      </c>
      <c r="B83" s="235"/>
      <c r="C83" s="235" t="s">
        <v>1872</v>
      </c>
      <c r="D83" s="235" t="s">
        <v>1561</v>
      </c>
      <c r="E83" s="235" t="s">
        <v>1634</v>
      </c>
      <c r="F83" s="235" t="s">
        <v>1894</v>
      </c>
      <c r="G83" s="236">
        <v>4</v>
      </c>
      <c r="H83" s="236" t="str">
        <f>VLOOKUP(G83,'[1]Classification Tables'!$C$2:$D$5,2,FALSE)</f>
        <v>Negligible</v>
      </c>
      <c r="I83" s="236" t="s">
        <v>970</v>
      </c>
      <c r="J83" s="236" t="str">
        <f>VLOOKUP(I83,'[1]Classification Tables'!$F$2:$G$7,2,FALSE)</f>
        <v>Occasional</v>
      </c>
      <c r="K83" s="237" t="str">
        <f t="shared" si="2"/>
        <v>4C</v>
      </c>
      <c r="L83" s="237" t="str">
        <f>VLOOKUP(K83,'[1]Classification Tables'!$I$2:$J$25,2,FALSE)</f>
        <v>Low</v>
      </c>
      <c r="M83" s="240" t="s">
        <v>1895</v>
      </c>
      <c r="N83" s="236">
        <v>4</v>
      </c>
      <c r="O83" s="236" t="str">
        <f>VLOOKUP(N83,'[1]Classification Tables'!$C$2:$D$5,2,FALSE)</f>
        <v>Negligible</v>
      </c>
      <c r="P83" s="236" t="s">
        <v>1352</v>
      </c>
      <c r="Q83" s="236" t="str">
        <f>VLOOKUP(P83,'[1]Classification Tables'!$F$2:$G$7,2,FALSE)</f>
        <v>Low</v>
      </c>
      <c r="R83" s="237" t="str">
        <f t="shared" si="3"/>
        <v>4F</v>
      </c>
      <c r="S83" s="237" t="str">
        <f>VLOOKUP(R83,'[1]Classification Tables'!$I$2:$J$25,2,FALSE)</f>
        <v>Low</v>
      </c>
      <c r="T83" s="238" t="s">
        <v>1548</v>
      </c>
      <c r="U83" s="238" t="s">
        <v>1548</v>
      </c>
      <c r="V83" s="239"/>
      <c r="W83" s="248" t="s">
        <v>1896</v>
      </c>
      <c r="X83" s="277"/>
      <c r="Y83" s="2"/>
      <c r="Z83" s="241" t="s">
        <v>1550</v>
      </c>
    </row>
    <row r="84" spans="1:26" ht="64.349999999999994" customHeight="1" x14ac:dyDescent="0.3">
      <c r="A84" s="235" t="s">
        <v>1897</v>
      </c>
      <c r="B84" s="235"/>
      <c r="C84" s="235" t="s">
        <v>1872</v>
      </c>
      <c r="D84" s="235" t="s">
        <v>1561</v>
      </c>
      <c r="E84" s="235" t="s">
        <v>1898</v>
      </c>
      <c r="F84" s="235" t="s">
        <v>1725</v>
      </c>
      <c r="G84" s="236">
        <v>2</v>
      </c>
      <c r="H84" s="236" t="str">
        <f>VLOOKUP(G84,'[1]Classification Tables'!$C$2:$D$5,2,FALSE)</f>
        <v>Critical</v>
      </c>
      <c r="I84" s="236" t="s">
        <v>970</v>
      </c>
      <c r="J84" s="236" t="str">
        <f>VLOOKUP(I84,'[1]Classification Tables'!$F$2:$G$7,2,FALSE)</f>
        <v>Occasional</v>
      </c>
      <c r="K84" s="237" t="str">
        <f t="shared" si="2"/>
        <v>2C</v>
      </c>
      <c r="L84" s="237" t="str">
        <f>VLOOKUP(K84,'[1]Classification Tables'!$I$2:$J$25,2,FALSE)</f>
        <v>Serious</v>
      </c>
      <c r="M84" s="235" t="s">
        <v>1899</v>
      </c>
      <c r="N84" s="236">
        <v>2</v>
      </c>
      <c r="O84" s="236" t="str">
        <f>VLOOKUP(N84,'[1]Classification Tables'!$C$2:$D$5,2,FALSE)</f>
        <v>Critical</v>
      </c>
      <c r="P84" s="236" t="s">
        <v>1352</v>
      </c>
      <c r="Q84" s="236" t="str">
        <f>VLOOKUP(P84,'[1]Classification Tables'!$F$2:$G$7,2,FALSE)</f>
        <v>Low</v>
      </c>
      <c r="R84" s="237" t="str">
        <f t="shared" si="3"/>
        <v>2F</v>
      </c>
      <c r="S84" s="237" t="str">
        <f>VLOOKUP(R84,'[1]Classification Tables'!$I$2:$J$25,2,FALSE)</f>
        <v>Low</v>
      </c>
      <c r="T84" s="238" t="s">
        <v>1548</v>
      </c>
      <c r="U84" s="238" t="s">
        <v>1548</v>
      </c>
      <c r="V84" s="239"/>
      <c r="W84" s="248" t="s">
        <v>1900</v>
      </c>
      <c r="X84" s="2"/>
      <c r="Y84" s="2"/>
      <c r="Z84" s="241" t="s">
        <v>1550</v>
      </c>
    </row>
    <row r="85" spans="1:26" ht="116.4" customHeight="1" x14ac:dyDescent="0.3">
      <c r="A85" s="235" t="s">
        <v>1901</v>
      </c>
      <c r="B85" s="235"/>
      <c r="C85" s="235" t="s">
        <v>1872</v>
      </c>
      <c r="D85" s="235" t="s">
        <v>1561</v>
      </c>
      <c r="E85" s="235" t="s">
        <v>1902</v>
      </c>
      <c r="F85" s="279" t="s">
        <v>1903</v>
      </c>
      <c r="G85" s="236">
        <v>4</v>
      </c>
      <c r="H85" s="236" t="str">
        <f>VLOOKUP(G85,'[1]Classification Tables'!$C$2:$D$5,2,FALSE)</f>
        <v>Negligible</v>
      </c>
      <c r="I85" s="236" t="s">
        <v>970</v>
      </c>
      <c r="J85" s="236" t="str">
        <f>VLOOKUP(I85,'[1]Classification Tables'!$F$2:$G$7,2,FALSE)</f>
        <v>Occasional</v>
      </c>
      <c r="K85" s="237" t="str">
        <f t="shared" si="2"/>
        <v>4C</v>
      </c>
      <c r="L85" s="237" t="str">
        <f>VLOOKUP(K85,'[1]Classification Tables'!$I$2:$J$25,2,FALSE)</f>
        <v>Low</v>
      </c>
      <c r="M85" s="244" t="s">
        <v>1904</v>
      </c>
      <c r="N85" s="236">
        <v>4</v>
      </c>
      <c r="O85" s="236" t="str">
        <f>VLOOKUP(N85,'[1]Classification Tables'!$C$2:$D$5,2,FALSE)</f>
        <v>Negligible</v>
      </c>
      <c r="P85" s="236" t="s">
        <v>984</v>
      </c>
      <c r="Q85" s="236" t="str">
        <f>VLOOKUP(P85,'[1]Classification Tables'!$F$2:$G$7,2,FALSE)</f>
        <v>Improbable</v>
      </c>
      <c r="R85" s="237" t="str">
        <f t="shared" si="3"/>
        <v>4E</v>
      </c>
      <c r="S85" s="237" t="str">
        <f>VLOOKUP(R85,'[1]Classification Tables'!$I$2:$J$25,2,FALSE)</f>
        <v>Low</v>
      </c>
      <c r="T85" s="238" t="s">
        <v>1548</v>
      </c>
      <c r="U85" s="238" t="s">
        <v>1548</v>
      </c>
      <c r="V85" s="239"/>
      <c r="W85" s="248" t="s">
        <v>1905</v>
      </c>
      <c r="X85" s="2"/>
      <c r="Y85" s="2"/>
      <c r="Z85" s="241" t="s">
        <v>1550</v>
      </c>
    </row>
    <row r="86" spans="1:26" ht="148.35" customHeight="1" x14ac:dyDescent="0.3">
      <c r="A86" s="235" t="s">
        <v>1906</v>
      </c>
      <c r="B86" s="235" t="s">
        <v>1907</v>
      </c>
      <c r="C86" s="235" t="s">
        <v>1872</v>
      </c>
      <c r="D86" s="235" t="s">
        <v>234</v>
      </c>
      <c r="E86" s="235" t="s">
        <v>1908</v>
      </c>
      <c r="F86" s="235" t="s">
        <v>1909</v>
      </c>
      <c r="G86" s="236">
        <v>3</v>
      </c>
      <c r="H86" s="236" t="str">
        <f>VLOOKUP(G86,'[1]Classification Tables'!$C$2:$D$5,2,FALSE)</f>
        <v>Marginal</v>
      </c>
      <c r="I86" s="236" t="s">
        <v>1238</v>
      </c>
      <c r="J86" s="236" t="str">
        <f>VLOOKUP(I86,'[1]Classification Tables'!$F$2:$G$7,2,FALSE)</f>
        <v>Frequent</v>
      </c>
      <c r="K86" s="237" t="str">
        <f t="shared" si="2"/>
        <v>3A</v>
      </c>
      <c r="L86" s="237" t="str">
        <f>VLOOKUP(K86,'[1]Classification Tables'!$I$2:$J$25,2,FALSE)</f>
        <v>Serious</v>
      </c>
      <c r="M86" s="235" t="s">
        <v>1910</v>
      </c>
      <c r="N86" s="236">
        <v>3</v>
      </c>
      <c r="O86" s="236" t="str">
        <f>VLOOKUP(N86,'[1]Classification Tables'!$C$2:$D$5,2,FALSE)</f>
        <v>Marginal</v>
      </c>
      <c r="P86" s="236" t="s">
        <v>984</v>
      </c>
      <c r="Q86" s="236" t="str">
        <f>VLOOKUP(P86,'[1]Classification Tables'!$F$2:$G$7,2,FALSE)</f>
        <v>Improbable</v>
      </c>
      <c r="R86" s="237" t="str">
        <f t="shared" si="3"/>
        <v>3E</v>
      </c>
      <c r="S86" s="237" t="str">
        <f>VLOOKUP(R86,'[1]Classification Tables'!$I$2:$J$25,2,FALSE)</f>
        <v>Medium</v>
      </c>
      <c r="T86" s="238" t="s">
        <v>1548</v>
      </c>
      <c r="U86" s="238"/>
      <c r="V86" s="239"/>
      <c r="W86" s="248" t="s">
        <v>1911</v>
      </c>
      <c r="X86" s="2"/>
      <c r="Y86" s="2"/>
      <c r="Z86" s="241" t="s">
        <v>1550</v>
      </c>
    </row>
    <row r="87" spans="1:26" ht="247.65" customHeight="1" x14ac:dyDescent="0.3">
      <c r="A87" s="235" t="s">
        <v>1912</v>
      </c>
      <c r="B87" s="235" t="s">
        <v>1913</v>
      </c>
      <c r="C87" s="250" t="s">
        <v>1914</v>
      </c>
      <c r="D87" s="250" t="s">
        <v>1851</v>
      </c>
      <c r="E87" s="250" t="s">
        <v>1915</v>
      </c>
      <c r="F87" s="250" t="s">
        <v>1688</v>
      </c>
      <c r="G87" s="236">
        <v>1</v>
      </c>
      <c r="H87" s="236" t="str">
        <f>VLOOKUP(G87,'[1]Classification Tables'!$C$2:$D$5,2,FALSE)</f>
        <v>Catastrophic</v>
      </c>
      <c r="I87" s="236" t="s">
        <v>970</v>
      </c>
      <c r="J87" s="236" t="str">
        <f>VLOOKUP(I87,'[1]Classification Tables'!$F$2:$G$7,2,FALSE)</f>
        <v>Occasional</v>
      </c>
      <c r="K87" s="237" t="str">
        <f t="shared" si="2"/>
        <v>1C</v>
      </c>
      <c r="L87" s="237" t="str">
        <f>VLOOKUP(K87,'[1]Classification Tables'!$I$2:$J$25,2,FALSE)</f>
        <v>High</v>
      </c>
      <c r="M87" s="250" t="s">
        <v>1916</v>
      </c>
      <c r="N87" s="236">
        <v>1</v>
      </c>
      <c r="O87" s="236" t="str">
        <f>VLOOKUP(N87,'[1]Classification Tables'!$C$2:$D$5,2,FALSE)</f>
        <v>Catastrophic</v>
      </c>
      <c r="P87" s="236" t="s">
        <v>984</v>
      </c>
      <c r="Q87" s="236" t="str">
        <f>VLOOKUP(P87,'[1]Classification Tables'!$F$2:$G$7,2,FALSE)</f>
        <v>Improbable</v>
      </c>
      <c r="R87" s="237" t="str">
        <f t="shared" si="3"/>
        <v>1E</v>
      </c>
      <c r="S87" s="237" t="str">
        <f>VLOOKUP(R87,'[1]Classification Tables'!$I$2:$J$25,2,FALSE)</f>
        <v>Medium</v>
      </c>
      <c r="T87" s="238" t="s">
        <v>1548</v>
      </c>
      <c r="U87" s="238"/>
      <c r="V87" s="239"/>
      <c r="W87" s="248" t="s">
        <v>1917</v>
      </c>
      <c r="X87" s="2"/>
      <c r="Y87" s="2"/>
      <c r="Z87" s="241" t="s">
        <v>1550</v>
      </c>
    </row>
    <row r="88" spans="1:26" ht="46.35" customHeight="1" x14ac:dyDescent="0.3">
      <c r="A88" s="235" t="s">
        <v>1918</v>
      </c>
      <c r="B88" s="235"/>
      <c r="C88" s="235" t="s">
        <v>1914</v>
      </c>
      <c r="D88" s="235" t="s">
        <v>234</v>
      </c>
      <c r="E88" s="235" t="s">
        <v>1919</v>
      </c>
      <c r="F88" s="235" t="s">
        <v>1920</v>
      </c>
      <c r="G88" s="236">
        <v>4</v>
      </c>
      <c r="H88" s="236" t="str">
        <f>VLOOKUP(G88,'[1]Classification Tables'!$C$2:$D$5,2,FALSE)</f>
        <v>Negligible</v>
      </c>
      <c r="I88" s="236" t="s">
        <v>1036</v>
      </c>
      <c r="J88" s="236" t="str">
        <f>VLOOKUP(I88,'[1]Classification Tables'!$F$2:$G$7,2,FALSE)</f>
        <v>Probable</v>
      </c>
      <c r="K88" s="237" t="str">
        <f t="shared" si="2"/>
        <v>4B</v>
      </c>
      <c r="L88" s="237" t="str">
        <f>VLOOKUP(K88,'[1]Classification Tables'!$I$2:$J$25,2,FALSE)</f>
        <v>Medium</v>
      </c>
      <c r="M88" s="259" t="s">
        <v>1921</v>
      </c>
      <c r="N88" s="236">
        <v>4</v>
      </c>
      <c r="O88" s="236" t="str">
        <f>VLOOKUP(N88,'[1]Classification Tables'!$C$2:$D$5,2,FALSE)</f>
        <v>Negligible</v>
      </c>
      <c r="P88" s="236" t="s">
        <v>968</v>
      </c>
      <c r="Q88" s="236" t="str">
        <f>VLOOKUP(P88,'[1]Classification Tables'!$F$2:$G$7,2,FALSE)</f>
        <v>Remote</v>
      </c>
      <c r="R88" s="237" t="str">
        <f t="shared" si="3"/>
        <v>4D</v>
      </c>
      <c r="S88" s="237" t="str">
        <f>VLOOKUP(R88,'[1]Classification Tables'!$I$2:$J$25,2,FALSE)</f>
        <v>Low</v>
      </c>
      <c r="T88" s="238" t="s">
        <v>1548</v>
      </c>
      <c r="U88" s="238"/>
      <c r="V88" s="239"/>
      <c r="W88" s="248" t="s">
        <v>1922</v>
      </c>
      <c r="X88" s="2"/>
      <c r="Y88" s="2"/>
      <c r="Z88" s="241" t="s">
        <v>754</v>
      </c>
    </row>
    <row r="89" spans="1:26" ht="51" x14ac:dyDescent="0.3">
      <c r="A89" s="280" t="s">
        <v>1923</v>
      </c>
      <c r="B89" s="280"/>
      <c r="C89" s="235" t="s">
        <v>1924</v>
      </c>
      <c r="D89" s="235" t="s">
        <v>234</v>
      </c>
      <c r="E89" s="235" t="s">
        <v>1925</v>
      </c>
      <c r="F89" s="235" t="s">
        <v>1598</v>
      </c>
      <c r="G89" s="236">
        <v>3</v>
      </c>
      <c r="H89" s="236" t="str">
        <f>VLOOKUP(G89,'[1]Classification Tables'!$C$2:$D$5,2,FALSE)</f>
        <v>Marginal</v>
      </c>
      <c r="I89" s="236" t="s">
        <v>970</v>
      </c>
      <c r="J89" s="236" t="str">
        <f>VLOOKUP(I89,'[1]Classification Tables'!$F$2:$G$7,2,FALSE)</f>
        <v>Occasional</v>
      </c>
      <c r="K89" s="237" t="str">
        <f t="shared" si="2"/>
        <v>3C</v>
      </c>
      <c r="L89" s="237" t="str">
        <f>VLOOKUP(K89,'[1]Classification Tables'!$I$2:$J$25,2,FALSE)</f>
        <v>Medium</v>
      </c>
      <c r="M89" s="259" t="s">
        <v>1926</v>
      </c>
      <c r="N89" s="236">
        <v>3</v>
      </c>
      <c r="O89" s="236" t="str">
        <f>VLOOKUP(N89,'[1]Classification Tables'!$C$2:$D$5,2,FALSE)</f>
        <v>Marginal</v>
      </c>
      <c r="P89" s="236" t="s">
        <v>968</v>
      </c>
      <c r="Q89" s="236" t="str">
        <f>VLOOKUP(P89,'[1]Classification Tables'!$F$2:$G$7,2,FALSE)</f>
        <v>Remote</v>
      </c>
      <c r="R89" s="237" t="str">
        <f t="shared" si="3"/>
        <v>3D</v>
      </c>
      <c r="S89" s="237" t="str">
        <f>VLOOKUP(R89,'[1]Classification Tables'!$I$2:$J$25,2,FALSE)</f>
        <v>Medium</v>
      </c>
      <c r="T89" s="238" t="s">
        <v>1690</v>
      </c>
      <c r="U89" s="238"/>
      <c r="V89" s="239"/>
      <c r="W89" s="248" t="s">
        <v>1927</v>
      </c>
      <c r="X89" s="252" t="s">
        <v>1588</v>
      </c>
      <c r="Y89" s="2"/>
      <c r="Z89" s="241" t="s">
        <v>754</v>
      </c>
    </row>
    <row r="90" spans="1:26" ht="51" x14ac:dyDescent="0.3">
      <c r="A90" s="281" t="s">
        <v>1928</v>
      </c>
      <c r="B90" s="281"/>
      <c r="C90" s="282" t="s">
        <v>1929</v>
      </c>
      <c r="D90" s="282" t="s">
        <v>1851</v>
      </c>
      <c r="E90" s="282" t="s">
        <v>1930</v>
      </c>
      <c r="F90" s="282" t="s">
        <v>1931</v>
      </c>
      <c r="G90" s="270">
        <v>2</v>
      </c>
      <c r="H90" s="270" t="str">
        <f>VLOOKUP(G90,'[1]Classification Tables'!$C$2:$D$5,2,FALSE)</f>
        <v>Critical</v>
      </c>
      <c r="I90" s="283" t="s">
        <v>970</v>
      </c>
      <c r="J90" s="270" t="str">
        <f>VLOOKUP(I90,'[1]Classification Tables'!$F$2:$G$7,2,FALSE)</f>
        <v>Occasional</v>
      </c>
      <c r="K90" s="271" t="str">
        <f t="shared" si="2"/>
        <v>2C</v>
      </c>
      <c r="L90" s="271" t="str">
        <f>VLOOKUP(K90,'[1]Classification Tables'!$I$2:$J$25,2,FALSE)</f>
        <v>Serious</v>
      </c>
      <c r="M90" s="284" t="s">
        <v>1932</v>
      </c>
      <c r="N90" s="270">
        <v>3</v>
      </c>
      <c r="O90" s="270" t="str">
        <f>VLOOKUP(N90,'[1]Classification Tables'!$C$2:$D$5,2,FALSE)</f>
        <v>Marginal</v>
      </c>
      <c r="P90" s="283" t="s">
        <v>968</v>
      </c>
      <c r="Q90" s="283" t="str">
        <f>VLOOKUP(P90,'[1]Classification Tables'!$F$2:$G$7,2,FALSE)</f>
        <v>Remote</v>
      </c>
      <c r="R90" s="271" t="str">
        <f t="shared" si="3"/>
        <v>3D</v>
      </c>
      <c r="S90" s="271" t="str">
        <f>VLOOKUP(R90,'[1]Classification Tables'!$I$2:$J$25,2,FALSE)</f>
        <v>Medium</v>
      </c>
      <c r="T90" s="238"/>
      <c r="U90" s="238"/>
      <c r="V90" s="239"/>
      <c r="W90" s="248" t="s">
        <v>1933</v>
      </c>
      <c r="X90" s="2"/>
      <c r="Y90" s="2"/>
      <c r="Z90" s="241"/>
    </row>
    <row r="91" spans="1:26" ht="160.65" customHeight="1" x14ac:dyDescent="0.3">
      <c r="A91" s="235" t="s">
        <v>1934</v>
      </c>
      <c r="B91" s="235" t="s">
        <v>1935</v>
      </c>
      <c r="C91" s="250" t="s">
        <v>1936</v>
      </c>
      <c r="D91" s="250" t="s">
        <v>1561</v>
      </c>
      <c r="E91" s="250" t="s">
        <v>1937</v>
      </c>
      <c r="F91" s="250" t="s">
        <v>1598</v>
      </c>
      <c r="G91" s="236">
        <v>1</v>
      </c>
      <c r="H91" s="236" t="str">
        <f>VLOOKUP(G91,'[1]Classification Tables'!$C$2:$D$5,2,FALSE)</f>
        <v>Catastrophic</v>
      </c>
      <c r="I91" s="236" t="s">
        <v>968</v>
      </c>
      <c r="J91" s="236" t="str">
        <f>VLOOKUP(I91,'[1]Classification Tables'!$F$2:$G$7,2,FALSE)</f>
        <v>Remote</v>
      </c>
      <c r="K91" s="237" t="str">
        <f t="shared" si="2"/>
        <v>1D</v>
      </c>
      <c r="L91" s="237" t="str">
        <f>VLOOKUP(K91,'[1]Classification Tables'!$I$2:$J$25,2,FALSE)</f>
        <v>Serious</v>
      </c>
      <c r="M91" s="250" t="s">
        <v>1938</v>
      </c>
      <c r="N91" s="236">
        <v>1</v>
      </c>
      <c r="O91" s="236" t="str">
        <f>VLOOKUP(N91,'[1]Classification Tables'!$C$2:$D$5,2,FALSE)</f>
        <v>Catastrophic</v>
      </c>
      <c r="P91" s="236" t="s">
        <v>984</v>
      </c>
      <c r="Q91" s="236" t="str">
        <f>VLOOKUP(P91,'[1]Classification Tables'!$F$2:$G$7,2,FALSE)</f>
        <v>Improbable</v>
      </c>
      <c r="R91" s="237" t="str">
        <f t="shared" si="3"/>
        <v>1E</v>
      </c>
      <c r="S91" s="237" t="str">
        <f>VLOOKUP(R91,'[1]Classification Tables'!$I$2:$J$25,2,FALSE)</f>
        <v>Medium</v>
      </c>
      <c r="T91" s="238" t="s">
        <v>1548</v>
      </c>
      <c r="U91" s="238"/>
      <c r="V91" s="239"/>
      <c r="W91" s="248" t="s">
        <v>1939</v>
      </c>
      <c r="X91" s="2"/>
      <c r="Y91" s="2"/>
      <c r="Z91" s="241" t="s">
        <v>754</v>
      </c>
    </row>
    <row r="92" spans="1:26" ht="140.4" customHeight="1" x14ac:dyDescent="0.3">
      <c r="A92" s="235" t="s">
        <v>1940</v>
      </c>
      <c r="B92" s="235" t="s">
        <v>1941</v>
      </c>
      <c r="C92" s="250" t="s">
        <v>1942</v>
      </c>
      <c r="D92" s="250" t="s">
        <v>234</v>
      </c>
      <c r="E92" s="250" t="s">
        <v>1943</v>
      </c>
      <c r="F92" s="250" t="s">
        <v>1688</v>
      </c>
      <c r="G92" s="236">
        <v>1</v>
      </c>
      <c r="H92" s="236" t="str">
        <f>VLOOKUP(G92,'[1]Classification Tables'!$C$2:$D$5,2,FALSE)</f>
        <v>Catastrophic</v>
      </c>
      <c r="I92" s="236" t="s">
        <v>970</v>
      </c>
      <c r="J92" s="236" t="str">
        <f>VLOOKUP(I92,'[1]Classification Tables'!$F$2:$G$7,2,FALSE)</f>
        <v>Occasional</v>
      </c>
      <c r="K92" s="237" t="str">
        <f t="shared" si="2"/>
        <v>1C</v>
      </c>
      <c r="L92" s="237" t="str">
        <f>VLOOKUP(K92,'[1]Classification Tables'!$I$2:$J$25,2,FALSE)</f>
        <v>High</v>
      </c>
      <c r="M92" s="250" t="s">
        <v>1944</v>
      </c>
      <c r="N92" s="236">
        <v>1</v>
      </c>
      <c r="O92" s="236" t="str">
        <f>VLOOKUP(N92,'[1]Classification Tables'!$C$2:$D$5,2,FALSE)</f>
        <v>Catastrophic</v>
      </c>
      <c r="P92" s="236" t="s">
        <v>1352</v>
      </c>
      <c r="Q92" s="236" t="str">
        <f>VLOOKUP(P92,'[1]Classification Tables'!$F$2:$G$7,2,FALSE)</f>
        <v>Low</v>
      </c>
      <c r="R92" s="237" t="str">
        <f t="shared" si="3"/>
        <v>1F</v>
      </c>
      <c r="S92" s="237" t="str">
        <f>VLOOKUP(R92,'[1]Classification Tables'!$I$2:$J$25,2,FALSE)</f>
        <v>Low</v>
      </c>
      <c r="T92" s="238" t="s">
        <v>1548</v>
      </c>
      <c r="U92" s="238"/>
      <c r="V92" s="239"/>
      <c r="W92" s="248" t="s">
        <v>1945</v>
      </c>
      <c r="X92" s="2"/>
      <c r="Y92" s="2"/>
      <c r="Z92" s="241" t="s">
        <v>1550</v>
      </c>
    </row>
    <row r="93" spans="1:26" ht="74.400000000000006" customHeight="1" x14ac:dyDescent="0.3">
      <c r="A93" s="235" t="s">
        <v>1946</v>
      </c>
      <c r="B93" s="235"/>
      <c r="C93" s="250" t="s">
        <v>1942</v>
      </c>
      <c r="D93" s="250" t="s">
        <v>234</v>
      </c>
      <c r="E93" s="250" t="s">
        <v>1947</v>
      </c>
      <c r="F93" s="250" t="s">
        <v>1688</v>
      </c>
      <c r="G93" s="236">
        <v>1</v>
      </c>
      <c r="H93" s="236" t="str">
        <f>VLOOKUP(G93,'[1]Classification Tables'!$C$2:$D$5,2,FALSE)</f>
        <v>Catastrophic</v>
      </c>
      <c r="I93" s="253" t="s">
        <v>968</v>
      </c>
      <c r="J93" s="236" t="str">
        <f>VLOOKUP(I93,'[1]Classification Tables'!$F$2:$G$7,2,FALSE)</f>
        <v>Remote</v>
      </c>
      <c r="K93" s="237" t="str">
        <f t="shared" si="2"/>
        <v>1D</v>
      </c>
      <c r="L93" s="237" t="str">
        <f>VLOOKUP(K93,'[1]Classification Tables'!$I$2:$J$25,2,FALSE)</f>
        <v>Serious</v>
      </c>
      <c r="M93" s="268" t="s">
        <v>1948</v>
      </c>
      <c r="N93" s="236">
        <v>1</v>
      </c>
      <c r="O93" s="236" t="str">
        <f>VLOOKUP(N93,'[1]Classification Tables'!$C$2:$D$5,2,FALSE)</f>
        <v>Catastrophic</v>
      </c>
      <c r="P93" s="253" t="s">
        <v>1352</v>
      </c>
      <c r="Q93" s="253" t="str">
        <f>VLOOKUP(P93,'[1]Classification Tables'!$F$2:$G$7,2,FALSE)</f>
        <v>Low</v>
      </c>
      <c r="R93" s="237" t="str">
        <f t="shared" si="3"/>
        <v>1F</v>
      </c>
      <c r="S93" s="237" t="str">
        <f>VLOOKUP(R93,'[1]Classification Tables'!$I$2:$J$25,2,FALSE)</f>
        <v>Low</v>
      </c>
      <c r="T93" s="238" t="s">
        <v>1571</v>
      </c>
      <c r="U93" s="238" t="s">
        <v>1548</v>
      </c>
      <c r="V93" s="239"/>
      <c r="W93" s="248" t="s">
        <v>1949</v>
      </c>
      <c r="X93" s="252" t="s">
        <v>1588</v>
      </c>
      <c r="Y93" s="2"/>
      <c r="Z93" s="241" t="s">
        <v>1550</v>
      </c>
    </row>
    <row r="94" spans="1:26" ht="79.650000000000006" customHeight="1" x14ac:dyDescent="0.3">
      <c r="A94" s="235" t="s">
        <v>1950</v>
      </c>
      <c r="B94" s="235"/>
      <c r="C94" s="247" t="s">
        <v>1951</v>
      </c>
      <c r="D94" s="250" t="s">
        <v>234</v>
      </c>
      <c r="E94" s="250" t="s">
        <v>1952</v>
      </c>
      <c r="F94" s="250" t="s">
        <v>1688</v>
      </c>
      <c r="G94" s="236">
        <v>1</v>
      </c>
      <c r="H94" s="236" t="str">
        <f>VLOOKUP(G94,'[1]Classification Tables'!$C$2:$D$5,2,FALSE)</f>
        <v>Catastrophic</v>
      </c>
      <c r="I94" s="253" t="s">
        <v>968</v>
      </c>
      <c r="J94" s="236" t="str">
        <f>VLOOKUP(I94,'[1]Classification Tables'!$F$2:$G$7,2,FALSE)</f>
        <v>Remote</v>
      </c>
      <c r="K94" s="237" t="str">
        <f t="shared" si="2"/>
        <v>1D</v>
      </c>
      <c r="L94" s="237" t="str">
        <f>VLOOKUP(K94,'[1]Classification Tables'!$I$2:$J$25,2,FALSE)</f>
        <v>Serious</v>
      </c>
      <c r="M94" s="285" t="s">
        <v>1953</v>
      </c>
      <c r="N94" s="236">
        <v>1</v>
      </c>
      <c r="O94" s="236" t="str">
        <f>VLOOKUP(N94,'[1]Classification Tables'!$C$2:$D$5,2,FALSE)</f>
        <v>Catastrophic</v>
      </c>
      <c r="P94" s="253" t="s">
        <v>1352</v>
      </c>
      <c r="Q94" s="253" t="str">
        <f>VLOOKUP(P94,'[1]Classification Tables'!$F$2:$G$7,2,FALSE)</f>
        <v>Low</v>
      </c>
      <c r="R94" s="237" t="str">
        <f t="shared" si="3"/>
        <v>1F</v>
      </c>
      <c r="S94" s="237" t="str">
        <f>VLOOKUP(R94,'[1]Classification Tables'!$I$2:$J$25,2,FALSE)</f>
        <v>Low</v>
      </c>
      <c r="T94" s="238"/>
      <c r="U94" s="238"/>
      <c r="V94" s="239"/>
      <c r="W94" s="248" t="s">
        <v>1954</v>
      </c>
      <c r="X94" s="285"/>
      <c r="Y94" s="2"/>
      <c r="Z94" s="241" t="s">
        <v>1550</v>
      </c>
    </row>
    <row r="95" spans="1:26" ht="61.2" x14ac:dyDescent="0.3">
      <c r="A95" s="235" t="s">
        <v>1955</v>
      </c>
      <c r="B95" s="235" t="s">
        <v>1956</v>
      </c>
      <c r="C95" s="250" t="s">
        <v>1957</v>
      </c>
      <c r="D95" s="250" t="s">
        <v>1851</v>
      </c>
      <c r="E95" s="256" t="s">
        <v>1958</v>
      </c>
      <c r="F95" s="250" t="s">
        <v>1688</v>
      </c>
      <c r="G95" s="236">
        <v>1</v>
      </c>
      <c r="H95" s="236" t="str">
        <f>VLOOKUP(G95,'[1]Classification Tables'!$C$2:$D$5,2,FALSE)</f>
        <v>Catastrophic</v>
      </c>
      <c r="I95" s="236" t="s">
        <v>970</v>
      </c>
      <c r="J95" s="236" t="str">
        <f>VLOOKUP(I95,'[1]Classification Tables'!$F$2:$G$7,2,FALSE)</f>
        <v>Occasional</v>
      </c>
      <c r="K95" s="237" t="str">
        <f t="shared" si="2"/>
        <v>1C</v>
      </c>
      <c r="L95" s="237" t="str">
        <f>VLOOKUP(K95,'[1]Classification Tables'!$I$2:$J$25,2,FALSE)</f>
        <v>High</v>
      </c>
      <c r="M95" s="256" t="s">
        <v>1959</v>
      </c>
      <c r="N95" s="236">
        <v>1</v>
      </c>
      <c r="O95" s="236" t="str">
        <f>VLOOKUP(N95,'[1]Classification Tables'!$C$2:$D$5,2,FALSE)</f>
        <v>Catastrophic</v>
      </c>
      <c r="P95" s="236" t="s">
        <v>984</v>
      </c>
      <c r="Q95" s="236" t="str">
        <f>VLOOKUP(P95,'[1]Classification Tables'!$F$2:$G$7,2,FALSE)</f>
        <v>Improbable</v>
      </c>
      <c r="R95" s="237" t="str">
        <f t="shared" si="3"/>
        <v>1E</v>
      </c>
      <c r="S95" s="237" t="str">
        <f>VLOOKUP(R95,'[1]Classification Tables'!$I$2:$J$25,2,FALSE)</f>
        <v>Medium</v>
      </c>
      <c r="T95" s="238" t="s">
        <v>1548</v>
      </c>
      <c r="U95" s="238"/>
      <c r="V95" s="239"/>
      <c r="W95" s="248" t="s">
        <v>1960</v>
      </c>
      <c r="X95" s="2"/>
      <c r="Y95" s="2"/>
      <c r="Z95" s="241" t="s">
        <v>754</v>
      </c>
    </row>
    <row r="96" spans="1:26" ht="238.35" customHeight="1" x14ac:dyDescent="0.3">
      <c r="A96" s="235" t="s">
        <v>1961</v>
      </c>
      <c r="B96" s="235" t="s">
        <v>1962</v>
      </c>
      <c r="C96" s="256" t="s">
        <v>1963</v>
      </c>
      <c r="D96" s="250" t="s">
        <v>234</v>
      </c>
      <c r="E96" s="250" t="s">
        <v>1964</v>
      </c>
      <c r="F96" s="250" t="s">
        <v>1598</v>
      </c>
      <c r="G96" s="236">
        <v>1</v>
      </c>
      <c r="H96" s="236" t="str">
        <f>VLOOKUP(G96,'[1]Classification Tables'!$C$2:$D$5,2,FALSE)</f>
        <v>Catastrophic</v>
      </c>
      <c r="I96" s="253" t="s">
        <v>970</v>
      </c>
      <c r="J96" s="236" t="str">
        <f>VLOOKUP(I96,'[1]Classification Tables'!$F$2:$G$7,2,FALSE)</f>
        <v>Occasional</v>
      </c>
      <c r="K96" s="237" t="str">
        <f t="shared" si="2"/>
        <v>1C</v>
      </c>
      <c r="L96" s="237" t="str">
        <f>VLOOKUP(K96,'[1]Classification Tables'!$I$2:$J$25,2,FALSE)</f>
        <v>High</v>
      </c>
      <c r="M96" s="256" t="s">
        <v>1965</v>
      </c>
      <c r="N96" s="236">
        <v>1</v>
      </c>
      <c r="O96" s="236" t="str">
        <f>VLOOKUP(N96,'[1]Classification Tables'!$C$2:$D$5,2,FALSE)</f>
        <v>Catastrophic</v>
      </c>
      <c r="P96" s="253" t="s">
        <v>984</v>
      </c>
      <c r="Q96" s="253" t="str">
        <f>VLOOKUP(P96,'[1]Classification Tables'!$F$2:$G$7,2,FALSE)</f>
        <v>Improbable</v>
      </c>
      <c r="R96" s="237" t="str">
        <f t="shared" si="3"/>
        <v>1E</v>
      </c>
      <c r="S96" s="237" t="str">
        <f>VLOOKUP(R96,'[1]Classification Tables'!$I$2:$J$25,2,FALSE)</f>
        <v>Medium</v>
      </c>
      <c r="T96" s="238" t="s">
        <v>1548</v>
      </c>
      <c r="U96" s="238"/>
      <c r="V96" s="239"/>
      <c r="W96" s="286" t="s">
        <v>1966</v>
      </c>
      <c r="X96" s="2"/>
      <c r="Y96" s="2"/>
      <c r="Z96" s="241" t="s">
        <v>754</v>
      </c>
    </row>
    <row r="97" spans="1:26" ht="115.65" customHeight="1" x14ac:dyDescent="0.3">
      <c r="A97" s="235" t="s">
        <v>1967</v>
      </c>
      <c r="B97" s="235"/>
      <c r="C97" s="250" t="s">
        <v>1968</v>
      </c>
      <c r="D97" s="250" t="s">
        <v>1705</v>
      </c>
      <c r="E97" s="250" t="s">
        <v>1969</v>
      </c>
      <c r="F97" s="250" t="s">
        <v>1688</v>
      </c>
      <c r="G97" s="236">
        <v>1</v>
      </c>
      <c r="H97" s="236" t="str">
        <f>VLOOKUP(G97,'[1]Classification Tables'!$C$2:$D$5,2,FALSE)</f>
        <v>Catastrophic</v>
      </c>
      <c r="I97" s="236" t="s">
        <v>968</v>
      </c>
      <c r="J97" s="236" t="str">
        <f>VLOOKUP(I97,'[1]Classification Tables'!$F$2:$G$7,2,FALSE)</f>
        <v>Remote</v>
      </c>
      <c r="K97" s="237" t="str">
        <f t="shared" si="2"/>
        <v>1D</v>
      </c>
      <c r="L97" s="237" t="str">
        <f>VLOOKUP(K97,'[1]Classification Tables'!$I$2:$J$25,2,FALSE)</f>
        <v>Serious</v>
      </c>
      <c r="M97" s="235" t="s">
        <v>1970</v>
      </c>
      <c r="N97" s="236">
        <v>1</v>
      </c>
      <c r="O97" s="236" t="str">
        <f>VLOOKUP(N97,'[1]Classification Tables'!$C$2:$D$5,2,FALSE)</f>
        <v>Catastrophic</v>
      </c>
      <c r="P97" s="236" t="s">
        <v>984</v>
      </c>
      <c r="Q97" s="236" t="str">
        <f>VLOOKUP(P97,'[1]Classification Tables'!$F$2:$G$7,2,FALSE)</f>
        <v>Improbable</v>
      </c>
      <c r="R97" s="237" t="str">
        <f t="shared" si="3"/>
        <v>1E</v>
      </c>
      <c r="S97" s="237" t="str">
        <f>VLOOKUP(R97,'[1]Classification Tables'!$I$2:$J$25,2,FALSE)</f>
        <v>Medium</v>
      </c>
      <c r="T97" s="238" t="s">
        <v>1548</v>
      </c>
      <c r="U97" s="238"/>
      <c r="V97" s="239"/>
      <c r="W97" s="248" t="s">
        <v>1971</v>
      </c>
      <c r="X97" s="2"/>
      <c r="Y97" s="2"/>
      <c r="Z97" s="241" t="s">
        <v>1550</v>
      </c>
    </row>
    <row r="98" spans="1:26" ht="32.4" customHeight="1" x14ac:dyDescent="0.3">
      <c r="A98" s="235" t="s">
        <v>1972</v>
      </c>
      <c r="B98" s="235"/>
      <c r="C98" s="250" t="s">
        <v>1968</v>
      </c>
      <c r="D98" s="250" t="s">
        <v>1705</v>
      </c>
      <c r="E98" s="250" t="s">
        <v>1973</v>
      </c>
      <c r="F98" s="250" t="s">
        <v>203</v>
      </c>
      <c r="G98" s="236">
        <v>1</v>
      </c>
      <c r="H98" s="236" t="str">
        <f>VLOOKUP(G98,'[1]Classification Tables'!$C$2:$D$5,2,FALSE)</f>
        <v>Catastrophic</v>
      </c>
      <c r="I98" s="236" t="s">
        <v>968</v>
      </c>
      <c r="J98" s="236" t="str">
        <f>VLOOKUP(I98,'[1]Classification Tables'!$F$2:$G$7,2,FALSE)</f>
        <v>Remote</v>
      </c>
      <c r="K98" s="237" t="str">
        <f t="shared" si="2"/>
        <v>1D</v>
      </c>
      <c r="L98" s="237" t="str">
        <f>VLOOKUP(K98,'[1]Classification Tables'!$I$2:$J$25,2,FALSE)</f>
        <v>Serious</v>
      </c>
      <c r="M98" s="235" t="s">
        <v>1974</v>
      </c>
      <c r="N98" s="236">
        <v>1</v>
      </c>
      <c r="O98" s="236" t="str">
        <f>VLOOKUP(N98,'[1]Classification Tables'!$C$2:$D$5,2,FALSE)</f>
        <v>Catastrophic</v>
      </c>
      <c r="P98" s="236" t="s">
        <v>984</v>
      </c>
      <c r="Q98" s="236" t="str">
        <f>VLOOKUP(P98,'[1]Classification Tables'!$F$2:$G$7,2,FALSE)</f>
        <v>Improbable</v>
      </c>
      <c r="R98" s="237" t="str">
        <f t="shared" si="3"/>
        <v>1E</v>
      </c>
      <c r="S98" s="237" t="str">
        <f>VLOOKUP(R98,'[1]Classification Tables'!$I$2:$J$25,2,FALSE)</f>
        <v>Medium</v>
      </c>
      <c r="T98" s="238" t="s">
        <v>1548</v>
      </c>
      <c r="U98" s="238"/>
      <c r="V98" s="239"/>
      <c r="W98" s="240" t="s">
        <v>1975</v>
      </c>
      <c r="X98" s="2"/>
      <c r="Y98" s="2"/>
      <c r="Z98" s="241" t="s">
        <v>1550</v>
      </c>
    </row>
    <row r="99" spans="1:26" ht="249" customHeight="1" x14ac:dyDescent="0.3">
      <c r="A99" s="248" t="s">
        <v>1976</v>
      </c>
      <c r="B99" s="248" t="s">
        <v>1977</v>
      </c>
      <c r="C99" s="250" t="s">
        <v>1968</v>
      </c>
      <c r="D99" s="250" t="s">
        <v>1978</v>
      </c>
      <c r="E99" s="250" t="s">
        <v>1979</v>
      </c>
      <c r="F99" s="250" t="s">
        <v>203</v>
      </c>
      <c r="G99" s="236">
        <v>1</v>
      </c>
      <c r="H99" s="236" t="str">
        <f>VLOOKUP(G99,'[1]Classification Tables'!$C$2:$D$5,2,FALSE)</f>
        <v>Catastrophic</v>
      </c>
      <c r="I99" s="236" t="s">
        <v>968</v>
      </c>
      <c r="J99" s="236" t="str">
        <f>VLOOKUP(I99,'[1]Classification Tables'!$F$2:$G$7,2,FALSE)</f>
        <v>Remote</v>
      </c>
      <c r="K99" s="237" t="str">
        <f t="shared" si="2"/>
        <v>1D</v>
      </c>
      <c r="L99" s="237" t="str">
        <f>VLOOKUP(K99,'[1]Classification Tables'!$I$2:$J$25,2,FALSE)</f>
        <v>Serious</v>
      </c>
      <c r="M99" s="259" t="s">
        <v>1980</v>
      </c>
      <c r="N99" s="236">
        <v>1</v>
      </c>
      <c r="O99" s="236" t="str">
        <f>VLOOKUP(N99,'[1]Classification Tables'!$C$2:$D$5,2,FALSE)</f>
        <v>Catastrophic</v>
      </c>
      <c r="P99" s="236" t="s">
        <v>984</v>
      </c>
      <c r="Q99" s="236" t="str">
        <f>VLOOKUP(P99,'[1]Classification Tables'!$F$2:$G$7,2,FALSE)</f>
        <v>Improbable</v>
      </c>
      <c r="R99" s="237" t="str">
        <f t="shared" si="3"/>
        <v>1E</v>
      </c>
      <c r="S99" s="237" t="str">
        <f>VLOOKUP(R99,'[1]Classification Tables'!$I$2:$J$25,2,FALSE)</f>
        <v>Medium</v>
      </c>
      <c r="T99" s="238" t="s">
        <v>1571</v>
      </c>
      <c r="U99" s="238"/>
      <c r="V99" s="239"/>
      <c r="W99" s="240" t="s">
        <v>1981</v>
      </c>
      <c r="X99" s="252" t="s">
        <v>1588</v>
      </c>
      <c r="Y99" s="2"/>
      <c r="Z99" s="241" t="s">
        <v>1550</v>
      </c>
    </row>
    <row r="100" spans="1:26" ht="20.399999999999999" x14ac:dyDescent="0.3">
      <c r="A100" s="235" t="s">
        <v>1982</v>
      </c>
      <c r="B100" s="235"/>
      <c r="C100" s="250" t="s">
        <v>1968</v>
      </c>
      <c r="D100" s="250" t="s">
        <v>1561</v>
      </c>
      <c r="E100" s="256" t="s">
        <v>1983</v>
      </c>
      <c r="F100" s="250" t="s">
        <v>1654</v>
      </c>
      <c r="G100" s="236">
        <v>2</v>
      </c>
      <c r="H100" s="236" t="str">
        <f>VLOOKUP(G100,'[1]Classification Tables'!$C$2:$D$5,2,FALSE)</f>
        <v>Critical</v>
      </c>
      <c r="I100" s="236" t="s">
        <v>968</v>
      </c>
      <c r="J100" s="236" t="str">
        <f>VLOOKUP(I100,'[1]Classification Tables'!$F$2:$G$7,2,FALSE)</f>
        <v>Remote</v>
      </c>
      <c r="K100" s="237" t="str">
        <f t="shared" si="2"/>
        <v>2D</v>
      </c>
      <c r="L100" s="237" t="str">
        <f>VLOOKUP(K100,'[1]Classification Tables'!$I$2:$J$25,2,FALSE)</f>
        <v>Medium</v>
      </c>
      <c r="M100" s="259" t="s">
        <v>1984</v>
      </c>
      <c r="N100" s="236">
        <v>2</v>
      </c>
      <c r="O100" s="236" t="str">
        <f>VLOOKUP(N100,'[1]Classification Tables'!$C$2:$D$5,2,FALSE)</f>
        <v>Critical</v>
      </c>
      <c r="P100" s="236" t="s">
        <v>984</v>
      </c>
      <c r="Q100" s="236" t="str">
        <f>VLOOKUP(P100,'[1]Classification Tables'!$F$2:$G$7,2,FALSE)</f>
        <v>Improbable</v>
      </c>
      <c r="R100" s="237" t="str">
        <f t="shared" si="3"/>
        <v>2E</v>
      </c>
      <c r="S100" s="237" t="str">
        <f>VLOOKUP(R100,'[1]Classification Tables'!$I$2:$J$25,2,FALSE)</f>
        <v>Medium</v>
      </c>
      <c r="T100" s="238" t="s">
        <v>1548</v>
      </c>
      <c r="U100" s="238"/>
      <c r="V100" s="239"/>
      <c r="W100" s="240" t="s">
        <v>1922</v>
      </c>
      <c r="X100" s="2"/>
      <c r="Y100" s="2"/>
      <c r="Z100" s="241" t="s">
        <v>1550</v>
      </c>
    </row>
    <row r="101" spans="1:26" ht="20.399999999999999" x14ac:dyDescent="0.3">
      <c r="A101" s="235" t="s">
        <v>1985</v>
      </c>
      <c r="B101" s="235"/>
      <c r="C101" s="250" t="s">
        <v>1968</v>
      </c>
      <c r="D101" s="250" t="s">
        <v>1561</v>
      </c>
      <c r="E101" s="250" t="s">
        <v>1986</v>
      </c>
      <c r="F101" s="250" t="s">
        <v>1654</v>
      </c>
      <c r="G101" s="236">
        <v>2</v>
      </c>
      <c r="H101" s="236" t="str">
        <f>VLOOKUP(G101,'[1]Classification Tables'!$C$2:$D$5,2,FALSE)</f>
        <v>Critical</v>
      </c>
      <c r="I101" s="236" t="s">
        <v>968</v>
      </c>
      <c r="J101" s="236" t="str">
        <f>VLOOKUP(I101,'[1]Classification Tables'!$F$2:$G$7,2,FALSE)</f>
        <v>Remote</v>
      </c>
      <c r="K101" s="237" t="str">
        <f t="shared" si="2"/>
        <v>2D</v>
      </c>
      <c r="L101" s="237" t="str">
        <f>VLOOKUP(K101,'[1]Classification Tables'!$I$2:$J$25,2,FALSE)</f>
        <v>Medium</v>
      </c>
      <c r="M101" s="259" t="s">
        <v>1984</v>
      </c>
      <c r="N101" s="236">
        <v>2</v>
      </c>
      <c r="O101" s="236" t="str">
        <f>VLOOKUP(N101,'[1]Classification Tables'!$C$2:$D$5,2,FALSE)</f>
        <v>Critical</v>
      </c>
      <c r="P101" s="236" t="s">
        <v>984</v>
      </c>
      <c r="Q101" s="236" t="str">
        <f>VLOOKUP(P101,'[1]Classification Tables'!$F$2:$G$7,2,FALSE)</f>
        <v>Improbable</v>
      </c>
      <c r="R101" s="237" t="str">
        <f t="shared" si="3"/>
        <v>2E</v>
      </c>
      <c r="S101" s="237" t="str">
        <f>VLOOKUP(R101,'[1]Classification Tables'!$I$2:$J$25,2,FALSE)</f>
        <v>Medium</v>
      </c>
      <c r="T101" s="238" t="s">
        <v>1548</v>
      </c>
      <c r="U101" s="238"/>
      <c r="V101" s="239"/>
      <c r="W101" s="240" t="s">
        <v>1922</v>
      </c>
      <c r="X101" s="2"/>
      <c r="Y101" s="2"/>
      <c r="Z101" s="241" t="s">
        <v>1550</v>
      </c>
    </row>
    <row r="102" spans="1:26" ht="57.6" customHeight="1" x14ac:dyDescent="0.3">
      <c r="A102" s="235" t="s">
        <v>1987</v>
      </c>
      <c r="B102" s="235"/>
      <c r="C102" s="250" t="s">
        <v>1968</v>
      </c>
      <c r="D102" s="250" t="s">
        <v>1561</v>
      </c>
      <c r="E102" s="250" t="s">
        <v>1988</v>
      </c>
      <c r="F102" s="250" t="s">
        <v>1654</v>
      </c>
      <c r="G102" s="236">
        <v>2</v>
      </c>
      <c r="H102" s="236" t="str">
        <f>VLOOKUP(G102,'[1]Classification Tables'!$C$2:$D$5,2,FALSE)</f>
        <v>Critical</v>
      </c>
      <c r="I102" s="236" t="s">
        <v>968</v>
      </c>
      <c r="J102" s="236" t="str">
        <f>VLOOKUP(I102,'[1]Classification Tables'!$F$2:$G$7,2,FALSE)</f>
        <v>Remote</v>
      </c>
      <c r="K102" s="237" t="str">
        <f t="shared" si="2"/>
        <v>2D</v>
      </c>
      <c r="L102" s="237" t="str">
        <f>VLOOKUP(K102,'[1]Classification Tables'!$I$2:$J$25,2,FALSE)</f>
        <v>Medium</v>
      </c>
      <c r="M102" s="287" t="s">
        <v>1989</v>
      </c>
      <c r="N102" s="236">
        <v>2</v>
      </c>
      <c r="O102" s="236" t="str">
        <f>VLOOKUP(N102,'[1]Classification Tables'!$C$2:$D$5,2,FALSE)</f>
        <v>Critical</v>
      </c>
      <c r="P102" s="236" t="s">
        <v>984</v>
      </c>
      <c r="Q102" s="236" t="str">
        <f>VLOOKUP(P102,'[1]Classification Tables'!$F$2:$G$7,2,FALSE)</f>
        <v>Improbable</v>
      </c>
      <c r="R102" s="237" t="str">
        <f t="shared" si="3"/>
        <v>2E</v>
      </c>
      <c r="S102" s="237" t="str">
        <f>VLOOKUP(R102,'[1]Classification Tables'!$I$2:$J$25,2,FALSE)</f>
        <v>Medium</v>
      </c>
      <c r="T102" s="238" t="s">
        <v>1548</v>
      </c>
      <c r="U102" s="238"/>
      <c r="V102" s="239"/>
      <c r="W102" s="240" t="s">
        <v>1922</v>
      </c>
      <c r="X102" s="2"/>
      <c r="Y102" s="2"/>
      <c r="Z102" s="241" t="s">
        <v>1550</v>
      </c>
    </row>
    <row r="103" spans="1:26" ht="73.650000000000006" customHeight="1" x14ac:dyDescent="0.3">
      <c r="A103" s="235" t="s">
        <v>1990</v>
      </c>
      <c r="B103" s="235"/>
      <c r="C103" s="250" t="s">
        <v>1968</v>
      </c>
      <c r="D103" s="250" t="s">
        <v>1991</v>
      </c>
      <c r="E103" s="250" t="s">
        <v>1992</v>
      </c>
      <c r="F103" s="250" t="s">
        <v>203</v>
      </c>
      <c r="G103" s="236">
        <v>1</v>
      </c>
      <c r="H103" s="236" t="str">
        <f>VLOOKUP(G103,'[1]Classification Tables'!$C$2:$D$5,2,FALSE)</f>
        <v>Catastrophic</v>
      </c>
      <c r="I103" s="236" t="s">
        <v>968</v>
      </c>
      <c r="J103" s="236" t="str">
        <f>VLOOKUP(I103,'[1]Classification Tables'!$F$2:$G$7,2,FALSE)</f>
        <v>Remote</v>
      </c>
      <c r="K103" s="237" t="str">
        <f t="shared" si="2"/>
        <v>1D</v>
      </c>
      <c r="L103" s="237" t="str">
        <f>VLOOKUP(K103,'[1]Classification Tables'!$I$2:$J$25,2,FALSE)</f>
        <v>Serious</v>
      </c>
      <c r="M103" s="287" t="s">
        <v>1993</v>
      </c>
      <c r="N103" s="236">
        <v>1</v>
      </c>
      <c r="O103" s="236" t="str">
        <f>VLOOKUP(N103,'[1]Classification Tables'!$C$2:$D$5,2,FALSE)</f>
        <v>Catastrophic</v>
      </c>
      <c r="P103" s="236" t="s">
        <v>984</v>
      </c>
      <c r="Q103" s="236" t="str">
        <f>VLOOKUP(P103,'[1]Classification Tables'!$F$2:$G$7,2,FALSE)</f>
        <v>Improbable</v>
      </c>
      <c r="R103" s="237" t="str">
        <f t="shared" si="3"/>
        <v>1E</v>
      </c>
      <c r="S103" s="237" t="str">
        <f>VLOOKUP(R103,'[1]Classification Tables'!$I$2:$J$25,2,FALSE)</f>
        <v>Medium</v>
      </c>
      <c r="T103" s="238" t="s">
        <v>1548</v>
      </c>
      <c r="U103" s="238"/>
      <c r="V103" s="239"/>
      <c r="W103" s="240" t="s">
        <v>1922</v>
      </c>
      <c r="X103" s="2"/>
      <c r="Y103" s="2"/>
      <c r="Z103" s="241" t="s">
        <v>1550</v>
      </c>
    </row>
    <row r="104" spans="1:26" ht="278.39999999999998" customHeight="1" x14ac:dyDescent="0.3">
      <c r="A104" s="235" t="s">
        <v>1994</v>
      </c>
      <c r="B104" s="235" t="s">
        <v>1995</v>
      </c>
      <c r="C104" s="250" t="s">
        <v>1968</v>
      </c>
      <c r="D104" s="256" t="s">
        <v>1561</v>
      </c>
      <c r="E104" s="250" t="s">
        <v>1996</v>
      </c>
      <c r="F104" s="250" t="s">
        <v>1997</v>
      </c>
      <c r="G104" s="236">
        <v>1</v>
      </c>
      <c r="H104" s="236" t="str">
        <f>VLOOKUP(G104,'[1]Classification Tables'!$C$2:$D$5,2,FALSE)</f>
        <v>Catastrophic</v>
      </c>
      <c r="I104" s="236" t="s">
        <v>968</v>
      </c>
      <c r="J104" s="236" t="str">
        <f>VLOOKUP(I104,'[1]Classification Tables'!$F$2:$G$7,2,FALSE)</f>
        <v>Remote</v>
      </c>
      <c r="K104" s="237" t="str">
        <f t="shared" si="2"/>
        <v>1D</v>
      </c>
      <c r="L104" s="237" t="str">
        <f>VLOOKUP(K104,'[1]Classification Tables'!$I$2:$J$25,2,FALSE)</f>
        <v>Serious</v>
      </c>
      <c r="M104" s="259" t="s">
        <v>1998</v>
      </c>
      <c r="N104" s="236">
        <v>1</v>
      </c>
      <c r="O104" s="236" t="str">
        <f>VLOOKUP(N104,'[1]Classification Tables'!$C$2:$D$5,2,FALSE)</f>
        <v>Catastrophic</v>
      </c>
      <c r="P104" s="236" t="s">
        <v>984</v>
      </c>
      <c r="Q104" s="236" t="str">
        <f>VLOOKUP(P104,'[1]Classification Tables'!$F$2:$G$7,2,FALSE)</f>
        <v>Improbable</v>
      </c>
      <c r="R104" s="237" t="str">
        <f t="shared" si="3"/>
        <v>1E</v>
      </c>
      <c r="S104" s="237" t="str">
        <f>VLOOKUP(R104,'[1]Classification Tables'!$I$2:$J$25,2,FALSE)</f>
        <v>Medium</v>
      </c>
      <c r="T104" s="238" t="s">
        <v>1548</v>
      </c>
      <c r="U104" s="238"/>
      <c r="V104" s="239"/>
      <c r="W104" s="240" t="s">
        <v>1999</v>
      </c>
      <c r="X104" s="2"/>
      <c r="Y104" s="2"/>
      <c r="Z104" s="241" t="s">
        <v>1550</v>
      </c>
    </row>
    <row r="105" spans="1:26" ht="73.650000000000006" customHeight="1" x14ac:dyDescent="0.3">
      <c r="A105" s="235" t="s">
        <v>2000</v>
      </c>
      <c r="B105" s="235" t="s">
        <v>2001</v>
      </c>
      <c r="C105" s="250" t="s">
        <v>1968</v>
      </c>
      <c r="D105" s="250" t="s">
        <v>1561</v>
      </c>
      <c r="E105" s="250" t="s">
        <v>2002</v>
      </c>
      <c r="F105" s="250" t="s">
        <v>1654</v>
      </c>
      <c r="G105" s="236">
        <v>2</v>
      </c>
      <c r="H105" s="236" t="str">
        <f>VLOOKUP(G105,'[1]Classification Tables'!$C$2:$D$5,2,FALSE)</f>
        <v>Critical</v>
      </c>
      <c r="I105" s="236" t="s">
        <v>968</v>
      </c>
      <c r="J105" s="236" t="str">
        <f>VLOOKUP(I105,'[1]Classification Tables'!$F$2:$G$7,2,FALSE)</f>
        <v>Remote</v>
      </c>
      <c r="K105" s="237" t="str">
        <f t="shared" si="2"/>
        <v>2D</v>
      </c>
      <c r="L105" s="237" t="str">
        <f>VLOOKUP(K105,'[1]Classification Tables'!$I$2:$J$25,2,FALSE)</f>
        <v>Medium</v>
      </c>
      <c r="M105" s="235" t="s">
        <v>2003</v>
      </c>
      <c r="N105" s="236">
        <v>2</v>
      </c>
      <c r="O105" s="236" t="str">
        <f>VLOOKUP(N105,'[1]Classification Tables'!$C$2:$D$5,2,FALSE)</f>
        <v>Critical</v>
      </c>
      <c r="P105" s="236" t="s">
        <v>984</v>
      </c>
      <c r="Q105" s="236" t="str">
        <f>VLOOKUP(P105,'[1]Classification Tables'!$F$2:$G$7,2,FALSE)</f>
        <v>Improbable</v>
      </c>
      <c r="R105" s="237" t="str">
        <f t="shared" si="3"/>
        <v>2E</v>
      </c>
      <c r="S105" s="237" t="str">
        <f>VLOOKUP(R105,'[1]Classification Tables'!$I$2:$J$25,2,FALSE)</f>
        <v>Medium</v>
      </c>
      <c r="T105" s="238" t="s">
        <v>1548</v>
      </c>
      <c r="U105" s="238"/>
      <c r="V105" s="239"/>
      <c r="W105" s="240" t="s">
        <v>2004</v>
      </c>
      <c r="X105" s="2"/>
      <c r="Y105" s="2"/>
      <c r="Z105" s="241" t="s">
        <v>1550</v>
      </c>
    </row>
    <row r="106" spans="1:26" ht="51" x14ac:dyDescent="0.3">
      <c r="A106" s="280" t="s">
        <v>2005</v>
      </c>
      <c r="B106" s="280"/>
      <c r="C106" s="235" t="s">
        <v>2006</v>
      </c>
      <c r="D106" s="235" t="s">
        <v>1561</v>
      </c>
      <c r="E106" s="235" t="s">
        <v>2007</v>
      </c>
      <c r="F106" s="235" t="s">
        <v>2008</v>
      </c>
      <c r="G106" s="236">
        <v>4</v>
      </c>
      <c r="H106" s="236" t="str">
        <f>VLOOKUP(G106,'[1]Classification Tables'!$C$2:$D$5,2,FALSE)</f>
        <v>Negligible</v>
      </c>
      <c r="I106" s="236" t="s">
        <v>970</v>
      </c>
      <c r="J106" s="236" t="str">
        <f>VLOOKUP(I106,'[1]Classification Tables'!$F$2:$G$7,2,FALSE)</f>
        <v>Occasional</v>
      </c>
      <c r="K106" s="237" t="str">
        <f t="shared" si="2"/>
        <v>4C</v>
      </c>
      <c r="L106" s="237" t="str">
        <f>VLOOKUP(K106,'[1]Classification Tables'!$I$2:$J$25,2,FALSE)</f>
        <v>Low</v>
      </c>
      <c r="M106" s="235" t="s">
        <v>2009</v>
      </c>
      <c r="N106" s="236">
        <v>4</v>
      </c>
      <c r="O106" s="236" t="str">
        <f>VLOOKUP(N106,'[1]Classification Tables'!$C$2:$D$5,2,FALSE)</f>
        <v>Negligible</v>
      </c>
      <c r="P106" s="236" t="s">
        <v>968</v>
      </c>
      <c r="Q106" s="236" t="str">
        <f>VLOOKUP(P106,'[1]Classification Tables'!$F$2:$G$7,2,FALSE)</f>
        <v>Remote</v>
      </c>
      <c r="R106" s="237" t="str">
        <f t="shared" si="3"/>
        <v>4D</v>
      </c>
      <c r="S106" s="237" t="str">
        <f>VLOOKUP(R106,'[1]Classification Tables'!$I$2:$J$25,2,FALSE)</f>
        <v>Low</v>
      </c>
      <c r="T106" s="238" t="s">
        <v>1548</v>
      </c>
      <c r="U106" s="238"/>
      <c r="V106" s="239"/>
      <c r="W106" s="240" t="s">
        <v>2010</v>
      </c>
      <c r="X106" s="2"/>
      <c r="Y106" s="2"/>
      <c r="Z106" s="241" t="s">
        <v>1550</v>
      </c>
    </row>
    <row r="107" spans="1:26" ht="58.35" customHeight="1" x14ac:dyDescent="0.3">
      <c r="A107" s="280" t="s">
        <v>2011</v>
      </c>
      <c r="B107" s="280"/>
      <c r="C107" s="235" t="s">
        <v>2006</v>
      </c>
      <c r="D107" s="235" t="s">
        <v>1561</v>
      </c>
      <c r="E107" s="235" t="s">
        <v>2012</v>
      </c>
      <c r="F107" s="235" t="s">
        <v>2013</v>
      </c>
      <c r="G107" s="236">
        <v>4</v>
      </c>
      <c r="H107" s="236" t="str">
        <f>VLOOKUP(G107,'[1]Classification Tables'!$C$2:$D$5,2,FALSE)</f>
        <v>Negligible</v>
      </c>
      <c r="I107" s="236" t="s">
        <v>970</v>
      </c>
      <c r="J107" s="236" t="str">
        <f>VLOOKUP(I107,'[1]Classification Tables'!$F$2:$G$7,2,FALSE)</f>
        <v>Occasional</v>
      </c>
      <c r="K107" s="237" t="str">
        <f t="shared" si="2"/>
        <v>4C</v>
      </c>
      <c r="L107" s="237" t="str">
        <f>VLOOKUP(K107,'[1]Classification Tables'!$I$2:$J$25,2,FALSE)</f>
        <v>Low</v>
      </c>
      <c r="M107" s="235" t="s">
        <v>2014</v>
      </c>
      <c r="N107" s="236">
        <v>4</v>
      </c>
      <c r="O107" s="236" t="str">
        <f>VLOOKUP(N107,'[1]Classification Tables'!$C$2:$D$5,2,FALSE)</f>
        <v>Negligible</v>
      </c>
      <c r="P107" s="236" t="s">
        <v>968</v>
      </c>
      <c r="Q107" s="236" t="str">
        <f>VLOOKUP(P107,'[1]Classification Tables'!$F$2:$G$7,2,FALSE)</f>
        <v>Remote</v>
      </c>
      <c r="R107" s="237" t="str">
        <f t="shared" si="3"/>
        <v>4D</v>
      </c>
      <c r="S107" s="237" t="str">
        <f>VLOOKUP(R107,'[1]Classification Tables'!$I$2:$J$25,2,FALSE)</f>
        <v>Low</v>
      </c>
      <c r="T107" s="238" t="s">
        <v>1690</v>
      </c>
      <c r="U107" s="238"/>
      <c r="V107" s="239"/>
      <c r="W107" s="240" t="s">
        <v>2015</v>
      </c>
      <c r="X107" s="2"/>
      <c r="Y107" s="2"/>
      <c r="Z107" s="241" t="s">
        <v>1550</v>
      </c>
    </row>
    <row r="108" spans="1:26" ht="85.35" customHeight="1" x14ac:dyDescent="0.3">
      <c r="A108" s="280" t="s">
        <v>2016</v>
      </c>
      <c r="B108" s="280"/>
      <c r="C108" s="235" t="s">
        <v>2006</v>
      </c>
      <c r="D108" s="235" t="s">
        <v>1561</v>
      </c>
      <c r="E108" s="235" t="s">
        <v>2017</v>
      </c>
      <c r="F108" s="235" t="s">
        <v>2018</v>
      </c>
      <c r="G108" s="236">
        <v>4</v>
      </c>
      <c r="H108" s="236" t="str">
        <f>VLOOKUP(G108,'[1]Classification Tables'!$C$2:$D$5,2,FALSE)</f>
        <v>Negligible</v>
      </c>
      <c r="I108" s="236" t="s">
        <v>970</v>
      </c>
      <c r="J108" s="236" t="str">
        <f>VLOOKUP(I108,'[1]Classification Tables'!$F$2:$G$7,2,FALSE)</f>
        <v>Occasional</v>
      </c>
      <c r="K108" s="237" t="str">
        <f t="shared" si="2"/>
        <v>4C</v>
      </c>
      <c r="L108" s="237" t="str">
        <f>VLOOKUP(K108,'[1]Classification Tables'!$I$2:$J$25,2,FALSE)</f>
        <v>Low</v>
      </c>
      <c r="M108" s="235" t="s">
        <v>2019</v>
      </c>
      <c r="N108" s="236">
        <v>4</v>
      </c>
      <c r="O108" s="236" t="str">
        <f>VLOOKUP(N108,'[1]Classification Tables'!$C$2:$D$5,2,FALSE)</f>
        <v>Negligible</v>
      </c>
      <c r="P108" s="236" t="s">
        <v>968</v>
      </c>
      <c r="Q108" s="236" t="str">
        <f>VLOOKUP(P108,'[1]Classification Tables'!$F$2:$G$7,2,FALSE)</f>
        <v>Remote</v>
      </c>
      <c r="R108" s="237" t="str">
        <f t="shared" si="3"/>
        <v>4D</v>
      </c>
      <c r="S108" s="237" t="str">
        <f>VLOOKUP(R108,'[1]Classification Tables'!$I$2:$J$25,2,FALSE)</f>
        <v>Low</v>
      </c>
      <c r="T108" s="238" t="s">
        <v>1548</v>
      </c>
      <c r="U108" s="238" t="s">
        <v>1548</v>
      </c>
      <c r="V108" s="239"/>
      <c r="W108" s="240" t="s">
        <v>2020</v>
      </c>
      <c r="X108" s="2"/>
      <c r="Y108" s="2"/>
      <c r="Z108" s="241" t="s">
        <v>1550</v>
      </c>
    </row>
    <row r="109" spans="1:26" ht="30.6" x14ac:dyDescent="0.3">
      <c r="A109" s="280" t="s">
        <v>2021</v>
      </c>
      <c r="B109" s="280"/>
      <c r="C109" s="235" t="s">
        <v>2022</v>
      </c>
      <c r="D109" s="235" t="s">
        <v>1561</v>
      </c>
      <c r="E109" s="235" t="s">
        <v>2023</v>
      </c>
      <c r="F109" s="240" t="s">
        <v>2024</v>
      </c>
      <c r="G109" s="236">
        <v>3</v>
      </c>
      <c r="H109" s="236" t="str">
        <f>VLOOKUP(G109,'[1]Classification Tables'!$C$2:$D$5,2,FALSE)</f>
        <v>Marginal</v>
      </c>
      <c r="I109" s="236" t="s">
        <v>970</v>
      </c>
      <c r="J109" s="236" t="str">
        <f>VLOOKUP(I109,'[1]Classification Tables'!$F$2:$G$7,2,FALSE)</f>
        <v>Occasional</v>
      </c>
      <c r="K109" s="237" t="str">
        <f t="shared" si="2"/>
        <v>3C</v>
      </c>
      <c r="L109" s="237" t="str">
        <f>VLOOKUP(K109,'[1]Classification Tables'!$I$2:$J$25,2,FALSE)</f>
        <v>Medium</v>
      </c>
      <c r="M109" s="235" t="s">
        <v>2025</v>
      </c>
      <c r="N109" s="236">
        <v>3</v>
      </c>
      <c r="O109" s="236" t="str">
        <f>VLOOKUP(N109,'[1]Classification Tables'!$C$2:$D$5,2,FALSE)</f>
        <v>Marginal</v>
      </c>
      <c r="P109" s="236" t="s">
        <v>984</v>
      </c>
      <c r="Q109" s="236" t="str">
        <f>VLOOKUP(P109,'[1]Classification Tables'!$F$2:$G$7,2,FALSE)</f>
        <v>Improbable</v>
      </c>
      <c r="R109" s="237" t="str">
        <f t="shared" si="3"/>
        <v>3E</v>
      </c>
      <c r="S109" s="237" t="str">
        <f>VLOOKUP(R109,'[1]Classification Tables'!$I$2:$J$25,2,FALSE)</f>
        <v>Medium</v>
      </c>
      <c r="T109" s="238" t="s">
        <v>1548</v>
      </c>
      <c r="U109" s="238" t="s">
        <v>1548</v>
      </c>
      <c r="V109" s="239"/>
      <c r="W109" s="240" t="s">
        <v>2026</v>
      </c>
      <c r="X109" s="2"/>
      <c r="Y109" s="2"/>
      <c r="Z109" s="241" t="s">
        <v>1550</v>
      </c>
    </row>
    <row r="110" spans="1:26" ht="93" customHeight="1" x14ac:dyDescent="0.3">
      <c r="A110" s="280" t="s">
        <v>2027</v>
      </c>
      <c r="B110" s="280"/>
      <c r="C110" s="235" t="s">
        <v>2022</v>
      </c>
      <c r="D110" s="235" t="s">
        <v>1561</v>
      </c>
      <c r="E110" s="235" t="s">
        <v>2028</v>
      </c>
      <c r="F110" s="235" t="s">
        <v>2029</v>
      </c>
      <c r="G110" s="237">
        <v>4</v>
      </c>
      <c r="H110" s="237" t="str">
        <f>VLOOKUP(G110,'[1]Classification Tables'!$C$2:$D$5,2,FALSE)</f>
        <v>Negligible</v>
      </c>
      <c r="I110" s="237" t="s">
        <v>970</v>
      </c>
      <c r="J110" s="236" t="str">
        <f>VLOOKUP(I110,'[1]Classification Tables'!$F$2:$G$7,2,FALSE)</f>
        <v>Occasional</v>
      </c>
      <c r="K110" s="237" t="str">
        <f t="shared" si="2"/>
        <v>4C</v>
      </c>
      <c r="L110" s="237" t="str">
        <f>VLOOKUP(K110,'[1]Classification Tables'!$I$2:$J$25,2,FALSE)</f>
        <v>Low</v>
      </c>
      <c r="M110" s="242" t="s">
        <v>2030</v>
      </c>
      <c r="N110" s="237">
        <v>4</v>
      </c>
      <c r="O110" s="237" t="str">
        <f>VLOOKUP(N110,'[1]Classification Tables'!$C$2:$D$5,2,FALSE)</f>
        <v>Negligible</v>
      </c>
      <c r="P110" s="237" t="s">
        <v>968</v>
      </c>
      <c r="Q110" s="236" t="str">
        <f>VLOOKUP(P110,'[1]Classification Tables'!$F$2:$G$7,2,FALSE)</f>
        <v>Remote</v>
      </c>
      <c r="R110" s="237" t="str">
        <f t="shared" si="3"/>
        <v>4D</v>
      </c>
      <c r="S110" s="237" t="str">
        <f>VLOOKUP(R110,'[1]Classification Tables'!$I$2:$J$25,2,FALSE)</f>
        <v>Low</v>
      </c>
      <c r="T110" s="238" t="s">
        <v>1690</v>
      </c>
      <c r="U110" s="238"/>
      <c r="V110" s="239"/>
      <c r="W110" s="240" t="s">
        <v>2031</v>
      </c>
      <c r="X110" s="252" t="s">
        <v>1588</v>
      </c>
      <c r="Y110" s="2"/>
      <c r="Z110" s="241" t="s">
        <v>1550</v>
      </c>
    </row>
    <row r="111" spans="1:26" ht="73.650000000000006" customHeight="1" x14ac:dyDescent="0.3">
      <c r="A111" s="280" t="s">
        <v>2032</v>
      </c>
      <c r="B111" s="280"/>
      <c r="C111" s="235" t="s">
        <v>2006</v>
      </c>
      <c r="D111" s="235" t="s">
        <v>1561</v>
      </c>
      <c r="E111" s="235" t="s">
        <v>2033</v>
      </c>
      <c r="F111" s="235" t="s">
        <v>2034</v>
      </c>
      <c r="G111" s="236">
        <v>3</v>
      </c>
      <c r="H111" s="236" t="str">
        <f>VLOOKUP(G111,'[1]Classification Tables'!$C$2:$D$5,2,FALSE)</f>
        <v>Marginal</v>
      </c>
      <c r="I111" s="236" t="s">
        <v>968</v>
      </c>
      <c r="J111" s="236" t="str">
        <f>VLOOKUP(I111,'[1]Classification Tables'!$F$2:$G$7,2,FALSE)</f>
        <v>Remote</v>
      </c>
      <c r="K111" s="237" t="str">
        <f t="shared" si="2"/>
        <v>3D</v>
      </c>
      <c r="L111" s="237" t="str">
        <f>VLOOKUP(K111,'[1]Classification Tables'!$I$2:$J$25,2,FALSE)</f>
        <v>Medium</v>
      </c>
      <c r="M111" s="249" t="s">
        <v>2035</v>
      </c>
      <c r="N111" s="236">
        <v>3</v>
      </c>
      <c r="O111" s="236" t="str">
        <f>VLOOKUP(N111,'[1]Classification Tables'!$C$2:$D$5,2,FALSE)</f>
        <v>Marginal</v>
      </c>
      <c r="P111" s="236" t="s">
        <v>984</v>
      </c>
      <c r="Q111" s="236" t="str">
        <f>VLOOKUP(P111,'[1]Classification Tables'!$F$2:$G$7,2,FALSE)</f>
        <v>Improbable</v>
      </c>
      <c r="R111" s="237" t="str">
        <f t="shared" si="3"/>
        <v>3E</v>
      </c>
      <c r="S111" s="237" t="str">
        <f>VLOOKUP(R111,'[1]Classification Tables'!$I$2:$J$25,2,FALSE)</f>
        <v>Medium</v>
      </c>
      <c r="T111" s="238" t="s">
        <v>2036</v>
      </c>
      <c r="U111" s="238"/>
      <c r="V111" s="239"/>
      <c r="W111" s="240"/>
      <c r="X111" s="2"/>
      <c r="Y111" s="2"/>
      <c r="Z111" s="241" t="s">
        <v>1550</v>
      </c>
    </row>
    <row r="112" spans="1:26" ht="98.4" customHeight="1" x14ac:dyDescent="0.3">
      <c r="A112" s="280" t="s">
        <v>2037</v>
      </c>
      <c r="B112" s="280"/>
      <c r="C112" s="235" t="s">
        <v>2006</v>
      </c>
      <c r="D112" s="235" t="s">
        <v>1561</v>
      </c>
      <c r="E112" s="240" t="s">
        <v>2038</v>
      </c>
      <c r="F112" s="235" t="s">
        <v>1598</v>
      </c>
      <c r="G112" s="236">
        <v>2</v>
      </c>
      <c r="H112" s="236" t="str">
        <f>VLOOKUP(G112,'[1]Classification Tables'!$C$2:$D$5,2,FALSE)</f>
        <v>Critical</v>
      </c>
      <c r="I112" s="236" t="s">
        <v>968</v>
      </c>
      <c r="J112" s="236" t="str">
        <f>VLOOKUP(I112,'[1]Classification Tables'!$F$2:$G$7,2,FALSE)</f>
        <v>Remote</v>
      </c>
      <c r="K112" s="237" t="str">
        <f t="shared" si="2"/>
        <v>2D</v>
      </c>
      <c r="L112" s="237" t="str">
        <f>VLOOKUP(K112,'[1]Classification Tables'!$I$2:$J$25,2,FALSE)</f>
        <v>Medium</v>
      </c>
      <c r="M112" s="235" t="s">
        <v>2039</v>
      </c>
      <c r="N112" s="236">
        <v>3</v>
      </c>
      <c r="O112" s="236" t="str">
        <f>VLOOKUP(N112,'[1]Classification Tables'!$C$2:$D$5,2,FALSE)</f>
        <v>Marginal</v>
      </c>
      <c r="P112" s="236" t="s">
        <v>984</v>
      </c>
      <c r="Q112" s="236" t="str">
        <f>VLOOKUP(P112,'[1]Classification Tables'!$F$2:$G$7,2,FALSE)</f>
        <v>Improbable</v>
      </c>
      <c r="R112" s="237" t="str">
        <f t="shared" si="3"/>
        <v>3E</v>
      </c>
      <c r="S112" s="237" t="str">
        <f>VLOOKUP(R112,'[1]Classification Tables'!$I$2:$J$25,2,FALSE)</f>
        <v>Medium</v>
      </c>
      <c r="T112" s="238" t="s">
        <v>1548</v>
      </c>
      <c r="U112" s="238"/>
      <c r="V112" s="239"/>
      <c r="W112" s="288"/>
      <c r="X112" s="2"/>
      <c r="Y112" s="2"/>
      <c r="Z112" s="241" t="s">
        <v>1550</v>
      </c>
    </row>
    <row r="113" spans="1:26" ht="55.35" customHeight="1" x14ac:dyDescent="0.3">
      <c r="A113" s="280" t="s">
        <v>2040</v>
      </c>
      <c r="B113" s="280"/>
      <c r="C113" s="235" t="s">
        <v>949</v>
      </c>
      <c r="D113" s="235" t="s">
        <v>1561</v>
      </c>
      <c r="E113" s="240" t="s">
        <v>2041</v>
      </c>
      <c r="F113" s="235" t="s">
        <v>1598</v>
      </c>
      <c r="G113" s="236">
        <v>2</v>
      </c>
      <c r="H113" s="236" t="str">
        <f>VLOOKUP(G113,'[1]Classification Tables'!$C$2:$D$5,2,FALSE)</f>
        <v>Critical</v>
      </c>
      <c r="I113" s="236" t="s">
        <v>968</v>
      </c>
      <c r="J113" s="236" t="str">
        <f>VLOOKUP(I113,'[1]Classification Tables'!$F$2:$G$7,2,FALSE)</f>
        <v>Remote</v>
      </c>
      <c r="K113" s="237" t="str">
        <f t="shared" si="2"/>
        <v>2D</v>
      </c>
      <c r="L113" s="237" t="str">
        <f>VLOOKUP(K113,'[1]Classification Tables'!$I$2:$J$25,2,FALSE)</f>
        <v>Medium</v>
      </c>
      <c r="M113" s="235" t="s">
        <v>2039</v>
      </c>
      <c r="N113" s="236">
        <v>3</v>
      </c>
      <c r="O113" s="236" t="str">
        <f>VLOOKUP(N113,'[1]Classification Tables'!$C$2:$D$5,2,FALSE)</f>
        <v>Marginal</v>
      </c>
      <c r="P113" s="236" t="s">
        <v>984</v>
      </c>
      <c r="Q113" s="236" t="str">
        <f>VLOOKUP(P113,'[1]Classification Tables'!$F$2:$G$7,2,FALSE)</f>
        <v>Improbable</v>
      </c>
      <c r="R113" s="237" t="str">
        <f t="shared" si="3"/>
        <v>3E</v>
      </c>
      <c r="S113" s="237" t="str">
        <f>VLOOKUP(R113,'[1]Classification Tables'!$I$2:$J$25,2,FALSE)</f>
        <v>Medium</v>
      </c>
      <c r="T113" s="238" t="s">
        <v>1548</v>
      </c>
      <c r="U113" s="238"/>
      <c r="V113" s="239"/>
      <c r="W113" s="289"/>
      <c r="X113" s="2"/>
      <c r="Y113" s="2"/>
      <c r="Z113" s="241" t="s">
        <v>1550</v>
      </c>
    </row>
    <row r="114" spans="1:26" ht="45" customHeight="1" x14ac:dyDescent="0.3">
      <c r="A114" s="280" t="s">
        <v>2042</v>
      </c>
      <c r="B114" s="280"/>
      <c r="C114" s="235" t="s">
        <v>2022</v>
      </c>
      <c r="D114" s="235" t="s">
        <v>1561</v>
      </c>
      <c r="E114" s="240" t="s">
        <v>2043</v>
      </c>
      <c r="F114" s="235" t="s">
        <v>1598</v>
      </c>
      <c r="G114" s="236">
        <v>2</v>
      </c>
      <c r="H114" s="236" t="str">
        <f>VLOOKUP(G114,'[1]Classification Tables'!$C$2:$D$5,2,FALSE)</f>
        <v>Critical</v>
      </c>
      <c r="I114" s="236" t="s">
        <v>968</v>
      </c>
      <c r="J114" s="236" t="str">
        <f>VLOOKUP(I114,'[1]Classification Tables'!$F$2:$G$7,2,FALSE)</f>
        <v>Remote</v>
      </c>
      <c r="K114" s="237" t="str">
        <f t="shared" si="2"/>
        <v>2D</v>
      </c>
      <c r="L114" s="237" t="str">
        <f>VLOOKUP(K114,'[1]Classification Tables'!$I$2:$J$25,2,FALSE)</f>
        <v>Medium</v>
      </c>
      <c r="M114" s="235" t="s">
        <v>2039</v>
      </c>
      <c r="N114" s="236">
        <v>3</v>
      </c>
      <c r="O114" s="236" t="str">
        <f>VLOOKUP(N114,'[1]Classification Tables'!$C$2:$D$5,2,FALSE)</f>
        <v>Marginal</v>
      </c>
      <c r="P114" s="236" t="s">
        <v>984</v>
      </c>
      <c r="Q114" s="236" t="str">
        <f>VLOOKUP(P114,'[1]Classification Tables'!$F$2:$G$7,2,FALSE)</f>
        <v>Improbable</v>
      </c>
      <c r="R114" s="237" t="str">
        <f t="shared" si="3"/>
        <v>3E</v>
      </c>
      <c r="S114" s="237" t="str">
        <f>VLOOKUP(R114,'[1]Classification Tables'!$I$2:$J$25,2,FALSE)</f>
        <v>Medium</v>
      </c>
      <c r="T114" s="238" t="s">
        <v>1548</v>
      </c>
      <c r="U114" s="238"/>
      <c r="V114" s="239"/>
      <c r="W114" s="289"/>
      <c r="X114" s="2"/>
      <c r="Y114" s="2"/>
      <c r="Z114" s="241" t="s">
        <v>1550</v>
      </c>
    </row>
    <row r="115" spans="1:26" ht="51" customHeight="1" x14ac:dyDescent="0.3">
      <c r="A115" s="290" t="s">
        <v>2044</v>
      </c>
      <c r="B115" s="290"/>
      <c r="C115" s="235" t="s">
        <v>2045</v>
      </c>
      <c r="D115" s="235" t="s">
        <v>1561</v>
      </c>
      <c r="E115" s="235" t="s">
        <v>2046</v>
      </c>
      <c r="F115" s="235" t="s">
        <v>2047</v>
      </c>
      <c r="G115" s="236">
        <v>2</v>
      </c>
      <c r="H115" s="236" t="str">
        <f>VLOOKUP(G115,'[1]Classification Tables'!$C$2:$D$5,2,FALSE)</f>
        <v>Critical</v>
      </c>
      <c r="I115" s="236" t="s">
        <v>968</v>
      </c>
      <c r="J115" s="236" t="str">
        <f>VLOOKUP(I115,'[1]Classification Tables'!$F$2:$G$7,2,FALSE)</f>
        <v>Remote</v>
      </c>
      <c r="K115" s="237" t="str">
        <f t="shared" si="2"/>
        <v>2D</v>
      </c>
      <c r="L115" s="237" t="str">
        <f>VLOOKUP(K115,'[1]Classification Tables'!$I$2:$J$25,2,FALSE)</f>
        <v>Medium</v>
      </c>
      <c r="M115" s="244" t="s">
        <v>2048</v>
      </c>
      <c r="N115" s="236">
        <v>2</v>
      </c>
      <c r="O115" s="236" t="str">
        <f>VLOOKUP(N115,'[1]Classification Tables'!$C$2:$D$5,2,FALSE)</f>
        <v>Critical</v>
      </c>
      <c r="P115" s="236" t="s">
        <v>984</v>
      </c>
      <c r="Q115" s="236" t="str">
        <f>VLOOKUP(P115,'[1]Classification Tables'!$F$2:$G$7,2,FALSE)</f>
        <v>Improbable</v>
      </c>
      <c r="R115" s="237" t="str">
        <f t="shared" si="3"/>
        <v>2E</v>
      </c>
      <c r="S115" s="237" t="str">
        <f>VLOOKUP(R115,'[1]Classification Tables'!$I$2:$J$25,2,FALSE)</f>
        <v>Medium</v>
      </c>
      <c r="T115" s="238" t="s">
        <v>1548</v>
      </c>
      <c r="U115" s="238"/>
      <c r="V115" s="239"/>
      <c r="W115" s="240" t="s">
        <v>1922</v>
      </c>
      <c r="X115" s="2"/>
      <c r="Y115" s="2"/>
      <c r="Z115" s="241" t="s">
        <v>754</v>
      </c>
    </row>
    <row r="116" spans="1:26" ht="79.650000000000006" customHeight="1" x14ac:dyDescent="0.3">
      <c r="A116" s="290" t="s">
        <v>2049</v>
      </c>
      <c r="B116" s="290"/>
      <c r="C116" s="235" t="s">
        <v>2045</v>
      </c>
      <c r="D116" s="235" t="s">
        <v>1561</v>
      </c>
      <c r="E116" s="235" t="s">
        <v>2050</v>
      </c>
      <c r="F116" s="235" t="s">
        <v>2051</v>
      </c>
      <c r="G116" s="236">
        <v>3</v>
      </c>
      <c r="H116" s="236" t="str">
        <f>VLOOKUP(G116,'[1]Classification Tables'!$C$2:$D$5,2,FALSE)</f>
        <v>Marginal</v>
      </c>
      <c r="I116" s="236" t="s">
        <v>968</v>
      </c>
      <c r="J116" s="236" t="str">
        <f>VLOOKUP(I116,'[1]Classification Tables'!$F$2:$G$7,2,FALSE)</f>
        <v>Remote</v>
      </c>
      <c r="K116" s="237" t="str">
        <f t="shared" si="2"/>
        <v>3D</v>
      </c>
      <c r="L116" s="237" t="str">
        <f>VLOOKUP(K116,'[1]Classification Tables'!$I$2:$J$25,2,FALSE)</f>
        <v>Medium</v>
      </c>
      <c r="M116" s="244" t="s">
        <v>2052</v>
      </c>
      <c r="N116" s="236">
        <v>3</v>
      </c>
      <c r="O116" s="236" t="str">
        <f>VLOOKUP(N116,'[1]Classification Tables'!$C$2:$D$5,2,FALSE)</f>
        <v>Marginal</v>
      </c>
      <c r="P116" s="236" t="s">
        <v>984</v>
      </c>
      <c r="Q116" s="236" t="str">
        <f>VLOOKUP(P116,'[1]Classification Tables'!$F$2:$G$7,2,FALSE)</f>
        <v>Improbable</v>
      </c>
      <c r="R116" s="237" t="str">
        <f t="shared" si="3"/>
        <v>3E</v>
      </c>
      <c r="S116" s="237" t="str">
        <f>VLOOKUP(R116,'[1]Classification Tables'!$I$2:$J$25,2,FALSE)</f>
        <v>Medium</v>
      </c>
      <c r="T116" s="238" t="s">
        <v>1548</v>
      </c>
      <c r="U116" s="238"/>
      <c r="V116" s="239"/>
      <c r="W116" s="240" t="s">
        <v>1922</v>
      </c>
      <c r="X116" s="2"/>
      <c r="Y116" s="2"/>
      <c r="Z116" s="241" t="s">
        <v>754</v>
      </c>
    </row>
    <row r="117" spans="1:26" ht="98.4" customHeight="1" x14ac:dyDescent="0.3">
      <c r="A117" s="290" t="s">
        <v>2053</v>
      </c>
      <c r="B117" s="290"/>
      <c r="C117" s="235" t="s">
        <v>2045</v>
      </c>
      <c r="D117" s="235" t="s">
        <v>1561</v>
      </c>
      <c r="E117" s="235" t="s">
        <v>2054</v>
      </c>
      <c r="F117" s="235" t="s">
        <v>203</v>
      </c>
      <c r="G117" s="236">
        <v>1</v>
      </c>
      <c r="H117" s="236" t="str">
        <f>VLOOKUP(G117,'[1]Classification Tables'!$C$2:$D$5,2,FALSE)</f>
        <v>Catastrophic</v>
      </c>
      <c r="I117" s="236" t="s">
        <v>968</v>
      </c>
      <c r="J117" s="236" t="str">
        <f>VLOOKUP(I117,'[1]Classification Tables'!$F$2:$G$7,2,FALSE)</f>
        <v>Remote</v>
      </c>
      <c r="K117" s="237" t="str">
        <f t="shared" si="2"/>
        <v>1D</v>
      </c>
      <c r="L117" s="237" t="str">
        <f>VLOOKUP(K117,'[1]Classification Tables'!$I$2:$J$25,2,FALSE)</f>
        <v>Serious</v>
      </c>
      <c r="M117" s="235" t="s">
        <v>2055</v>
      </c>
      <c r="N117" s="236">
        <v>1</v>
      </c>
      <c r="O117" s="236" t="str">
        <f>VLOOKUP(N117,'[1]Classification Tables'!$C$2:$D$5,2,FALSE)</f>
        <v>Catastrophic</v>
      </c>
      <c r="P117" s="236" t="s">
        <v>984</v>
      </c>
      <c r="Q117" s="236" t="str">
        <f>VLOOKUP(P117,'[1]Classification Tables'!$F$2:$G$7,2,FALSE)</f>
        <v>Improbable</v>
      </c>
      <c r="R117" s="237" t="str">
        <f t="shared" si="3"/>
        <v>1E</v>
      </c>
      <c r="S117" s="237" t="str">
        <f>VLOOKUP(R117,'[1]Classification Tables'!$I$2:$J$25,2,FALSE)</f>
        <v>Medium</v>
      </c>
      <c r="T117" s="238" t="s">
        <v>1548</v>
      </c>
      <c r="U117" s="238"/>
      <c r="V117" s="239"/>
      <c r="W117" s="240" t="s">
        <v>1922</v>
      </c>
      <c r="X117" s="2"/>
      <c r="Y117" s="2"/>
      <c r="Z117" s="241" t="s">
        <v>754</v>
      </c>
    </row>
    <row r="118" spans="1:26" ht="40.799999999999997" x14ac:dyDescent="0.3">
      <c r="A118" s="290" t="s">
        <v>2056</v>
      </c>
      <c r="B118" s="290"/>
      <c r="C118" s="235" t="s">
        <v>2045</v>
      </c>
      <c r="D118" s="235" t="s">
        <v>1561</v>
      </c>
      <c r="E118" s="235" t="s">
        <v>2057</v>
      </c>
      <c r="F118" s="235" t="s">
        <v>2058</v>
      </c>
      <c r="G118" s="236">
        <v>2</v>
      </c>
      <c r="H118" s="236" t="str">
        <f>VLOOKUP(G118,'[1]Classification Tables'!$C$2:$D$5,2,FALSE)</f>
        <v>Critical</v>
      </c>
      <c r="I118" s="236" t="s">
        <v>968</v>
      </c>
      <c r="J118" s="236" t="str">
        <f>VLOOKUP(I118,'[1]Classification Tables'!$F$2:$G$7,2,FALSE)</f>
        <v>Remote</v>
      </c>
      <c r="K118" s="237" t="str">
        <f t="shared" si="2"/>
        <v>2D</v>
      </c>
      <c r="L118" s="237" t="str">
        <f>VLOOKUP(K118,'[1]Classification Tables'!$I$2:$J$25,2,FALSE)</f>
        <v>Medium</v>
      </c>
      <c r="M118" s="244" t="s">
        <v>2059</v>
      </c>
      <c r="N118" s="236">
        <v>2</v>
      </c>
      <c r="O118" s="236" t="str">
        <f>VLOOKUP(N118,'[1]Classification Tables'!$C$2:$D$5,2,FALSE)</f>
        <v>Critical</v>
      </c>
      <c r="P118" s="236" t="s">
        <v>984</v>
      </c>
      <c r="Q118" s="236" t="str">
        <f>VLOOKUP(P118,'[1]Classification Tables'!$F$2:$G$7,2,FALSE)</f>
        <v>Improbable</v>
      </c>
      <c r="R118" s="237" t="str">
        <f t="shared" si="3"/>
        <v>2E</v>
      </c>
      <c r="S118" s="237" t="str">
        <f>VLOOKUP(R118,'[1]Classification Tables'!$I$2:$J$25,2,FALSE)</f>
        <v>Medium</v>
      </c>
      <c r="T118" s="238" t="s">
        <v>1548</v>
      </c>
      <c r="U118" s="238"/>
      <c r="V118" s="239"/>
      <c r="W118" s="240" t="s">
        <v>1922</v>
      </c>
      <c r="X118" s="2"/>
      <c r="Y118" s="2"/>
      <c r="Z118" s="241" t="s">
        <v>754</v>
      </c>
    </row>
    <row r="119" spans="1:26" ht="174.6" customHeight="1" x14ac:dyDescent="0.3">
      <c r="A119" s="290" t="s">
        <v>2060</v>
      </c>
      <c r="B119" s="290"/>
      <c r="C119" s="235" t="s">
        <v>2045</v>
      </c>
      <c r="D119" s="235" t="s">
        <v>1561</v>
      </c>
      <c r="E119" s="235" t="s">
        <v>2061</v>
      </c>
      <c r="F119" s="235" t="s">
        <v>2062</v>
      </c>
      <c r="G119" s="236">
        <v>3</v>
      </c>
      <c r="H119" s="236" t="str">
        <f>VLOOKUP(G119,'[1]Classification Tables'!$C$2:$D$5,2,FALSE)</f>
        <v>Marginal</v>
      </c>
      <c r="I119" s="236" t="s">
        <v>968</v>
      </c>
      <c r="J119" s="236" t="str">
        <f>VLOOKUP(I119,'[1]Classification Tables'!$F$2:$G$7,2,FALSE)</f>
        <v>Remote</v>
      </c>
      <c r="K119" s="237" t="str">
        <f t="shared" si="2"/>
        <v>3D</v>
      </c>
      <c r="L119" s="237" t="str">
        <f>VLOOKUP(K119,'[1]Classification Tables'!$I$2:$J$25,2,FALSE)</f>
        <v>Medium</v>
      </c>
      <c r="M119" s="244" t="s">
        <v>2063</v>
      </c>
      <c r="N119" s="236">
        <v>3</v>
      </c>
      <c r="O119" s="236" t="str">
        <f>VLOOKUP(N119,'[1]Classification Tables'!$C$2:$D$5,2,FALSE)</f>
        <v>Marginal</v>
      </c>
      <c r="P119" s="236" t="s">
        <v>984</v>
      </c>
      <c r="Q119" s="236" t="str">
        <f>VLOOKUP(P119,'[1]Classification Tables'!$F$2:$G$7,2,FALSE)</f>
        <v>Improbable</v>
      </c>
      <c r="R119" s="237" t="str">
        <f t="shared" si="3"/>
        <v>3E</v>
      </c>
      <c r="S119" s="237" t="str">
        <f>VLOOKUP(R119,'[1]Classification Tables'!$I$2:$J$25,2,FALSE)</f>
        <v>Medium</v>
      </c>
      <c r="T119" s="238" t="s">
        <v>1548</v>
      </c>
      <c r="U119" s="238"/>
      <c r="V119" s="239"/>
      <c r="W119" s="240" t="s">
        <v>1922</v>
      </c>
      <c r="X119" s="2"/>
      <c r="Y119" s="2"/>
      <c r="Z119" s="241" t="s">
        <v>754</v>
      </c>
    </row>
    <row r="120" spans="1:26" ht="42" customHeight="1" x14ac:dyDescent="0.3">
      <c r="A120" s="290" t="s">
        <v>2064</v>
      </c>
      <c r="B120" s="290"/>
      <c r="C120" s="235" t="s">
        <v>2045</v>
      </c>
      <c r="D120" s="235" t="s">
        <v>1561</v>
      </c>
      <c r="E120" s="235" t="s">
        <v>2065</v>
      </c>
      <c r="F120" s="235" t="s">
        <v>203</v>
      </c>
      <c r="G120" s="236">
        <v>1</v>
      </c>
      <c r="H120" s="236" t="str">
        <f>VLOOKUP(G120,'[1]Classification Tables'!$C$2:$D$5,2,FALSE)</f>
        <v>Catastrophic</v>
      </c>
      <c r="I120" s="236" t="s">
        <v>968</v>
      </c>
      <c r="J120" s="236" t="str">
        <f>VLOOKUP(I120,'[1]Classification Tables'!$F$2:$G$7,2,FALSE)</f>
        <v>Remote</v>
      </c>
      <c r="K120" s="237" t="str">
        <f t="shared" si="2"/>
        <v>1D</v>
      </c>
      <c r="L120" s="237" t="str">
        <f>VLOOKUP(K120,'[1]Classification Tables'!$I$2:$J$25,2,FALSE)</f>
        <v>Serious</v>
      </c>
      <c r="M120" s="235" t="s">
        <v>2066</v>
      </c>
      <c r="N120" s="236">
        <v>1</v>
      </c>
      <c r="O120" s="236" t="str">
        <f>VLOOKUP(N120,'[1]Classification Tables'!$C$2:$D$5,2,FALSE)</f>
        <v>Catastrophic</v>
      </c>
      <c r="P120" s="236" t="s">
        <v>984</v>
      </c>
      <c r="Q120" s="236" t="str">
        <f>VLOOKUP(P120,'[1]Classification Tables'!$F$2:$G$7,2,FALSE)</f>
        <v>Improbable</v>
      </c>
      <c r="R120" s="237" t="str">
        <f t="shared" si="3"/>
        <v>1E</v>
      </c>
      <c r="S120" s="237" t="str">
        <f>VLOOKUP(R120,'[1]Classification Tables'!$I$2:$J$25,2,FALSE)</f>
        <v>Medium</v>
      </c>
      <c r="T120" s="238" t="s">
        <v>1548</v>
      </c>
      <c r="U120" s="238"/>
      <c r="V120" s="239"/>
      <c r="W120" s="240" t="s">
        <v>1922</v>
      </c>
      <c r="X120" s="2"/>
      <c r="Y120" s="2"/>
      <c r="Z120" s="241" t="s">
        <v>754</v>
      </c>
    </row>
    <row r="121" spans="1:26" ht="69" customHeight="1" x14ac:dyDescent="0.3">
      <c r="A121" s="290" t="s">
        <v>2067</v>
      </c>
      <c r="B121" s="290"/>
      <c r="C121" s="235" t="s">
        <v>2045</v>
      </c>
      <c r="D121" s="235" t="s">
        <v>2068</v>
      </c>
      <c r="E121" s="235" t="s">
        <v>2069</v>
      </c>
      <c r="F121" s="235" t="s">
        <v>2070</v>
      </c>
      <c r="G121" s="236">
        <v>3</v>
      </c>
      <c r="H121" s="236" t="str">
        <f>VLOOKUP(G121,'[1]Classification Tables'!$C$2:$D$5,2,FALSE)</f>
        <v>Marginal</v>
      </c>
      <c r="I121" s="236" t="s">
        <v>968</v>
      </c>
      <c r="J121" s="236" t="str">
        <f>VLOOKUP(I121,'[1]Classification Tables'!$F$2:$G$7,2,FALSE)</f>
        <v>Remote</v>
      </c>
      <c r="K121" s="237" t="str">
        <f t="shared" si="2"/>
        <v>3D</v>
      </c>
      <c r="L121" s="237" t="str">
        <f>VLOOKUP(K121,'[1]Classification Tables'!$I$2:$J$25,2,FALSE)</f>
        <v>Medium</v>
      </c>
      <c r="M121" s="235" t="s">
        <v>2071</v>
      </c>
      <c r="N121" s="236">
        <v>3</v>
      </c>
      <c r="O121" s="236" t="str">
        <f>VLOOKUP(N121,'[1]Classification Tables'!$C$2:$D$5,2,FALSE)</f>
        <v>Marginal</v>
      </c>
      <c r="P121" s="236" t="s">
        <v>984</v>
      </c>
      <c r="Q121" s="236" t="str">
        <f>VLOOKUP(P121,'[1]Classification Tables'!$F$2:$G$7,2,FALSE)</f>
        <v>Improbable</v>
      </c>
      <c r="R121" s="237" t="str">
        <f t="shared" si="3"/>
        <v>3E</v>
      </c>
      <c r="S121" s="237" t="str">
        <f>VLOOKUP(R121,'[1]Classification Tables'!$I$2:$J$25,2,FALSE)</f>
        <v>Medium</v>
      </c>
      <c r="T121" s="238" t="s">
        <v>1571</v>
      </c>
      <c r="U121" s="238"/>
      <c r="V121" s="239"/>
      <c r="W121" s="240" t="s">
        <v>2072</v>
      </c>
      <c r="X121" s="252" t="s">
        <v>1588</v>
      </c>
      <c r="Y121" s="2"/>
      <c r="Z121" s="241" t="s">
        <v>754</v>
      </c>
    </row>
    <row r="122" spans="1:26" ht="60" customHeight="1" x14ac:dyDescent="0.3">
      <c r="A122" s="290" t="s">
        <v>2073</v>
      </c>
      <c r="B122" s="290"/>
      <c r="C122" s="235" t="s">
        <v>2045</v>
      </c>
      <c r="D122" s="235" t="s">
        <v>1561</v>
      </c>
      <c r="E122" s="240" t="s">
        <v>2074</v>
      </c>
      <c r="F122" s="235" t="s">
        <v>1598</v>
      </c>
      <c r="G122" s="236">
        <v>2</v>
      </c>
      <c r="H122" s="236" t="str">
        <f>VLOOKUP(G122,'[1]Classification Tables'!$C$2:$D$5,2,FALSE)</f>
        <v>Critical</v>
      </c>
      <c r="I122" s="236" t="s">
        <v>968</v>
      </c>
      <c r="J122" s="236" t="str">
        <f>VLOOKUP(I122,'[1]Classification Tables'!$F$2:$G$7,2,FALSE)</f>
        <v>Remote</v>
      </c>
      <c r="K122" s="237" t="str">
        <f t="shared" si="2"/>
        <v>2D</v>
      </c>
      <c r="L122" s="237" t="str">
        <f>VLOOKUP(K122,'[1]Classification Tables'!$I$2:$J$25,2,FALSE)</f>
        <v>Medium</v>
      </c>
      <c r="M122" s="235" t="s">
        <v>2039</v>
      </c>
      <c r="N122" s="236">
        <v>3</v>
      </c>
      <c r="O122" s="236" t="str">
        <f>VLOOKUP(N122,'[1]Classification Tables'!$C$2:$D$5,2,FALSE)</f>
        <v>Marginal</v>
      </c>
      <c r="P122" s="236" t="s">
        <v>984</v>
      </c>
      <c r="Q122" s="236" t="str">
        <f>VLOOKUP(P122,'[1]Classification Tables'!$F$2:$G$7,2,FALSE)</f>
        <v>Improbable</v>
      </c>
      <c r="R122" s="237" t="str">
        <f t="shared" si="3"/>
        <v>3E</v>
      </c>
      <c r="S122" s="237" t="str">
        <f>VLOOKUP(R122,'[1]Classification Tables'!$I$2:$J$25,2,FALSE)</f>
        <v>Medium</v>
      </c>
      <c r="T122" s="238"/>
      <c r="U122" s="238"/>
      <c r="V122" s="239"/>
      <c r="W122" s="289"/>
      <c r="X122" s="2"/>
      <c r="Y122" s="2"/>
      <c r="Z122" s="241" t="s">
        <v>754</v>
      </c>
    </row>
    <row r="123" spans="1:26" ht="79.349999999999994" customHeight="1" x14ac:dyDescent="0.3">
      <c r="A123" s="290" t="s">
        <v>2075</v>
      </c>
      <c r="B123" s="290"/>
      <c r="C123" s="235" t="s">
        <v>2045</v>
      </c>
      <c r="D123" s="235" t="s">
        <v>1561</v>
      </c>
      <c r="E123" s="235" t="s">
        <v>2076</v>
      </c>
      <c r="F123" s="235" t="s">
        <v>1598</v>
      </c>
      <c r="G123" s="236">
        <v>2</v>
      </c>
      <c r="H123" s="236" t="str">
        <f>VLOOKUP(G123,'[1]Classification Tables'!$C$2:$D$5,2,FALSE)</f>
        <v>Critical</v>
      </c>
      <c r="I123" s="236" t="s">
        <v>968</v>
      </c>
      <c r="J123" s="236" t="str">
        <f>VLOOKUP(I123,'[1]Classification Tables'!$F$2:$G$7,2,FALSE)</f>
        <v>Remote</v>
      </c>
      <c r="K123" s="237" t="str">
        <f t="shared" si="2"/>
        <v>2D</v>
      </c>
      <c r="L123" s="237" t="str">
        <f>VLOOKUP(K123,'[1]Classification Tables'!$I$2:$J$25,2,FALSE)</f>
        <v>Medium</v>
      </c>
      <c r="M123" s="244" t="s">
        <v>2077</v>
      </c>
      <c r="N123" s="236">
        <v>3</v>
      </c>
      <c r="O123" s="236" t="str">
        <f>VLOOKUP(N123,'[1]Classification Tables'!$C$2:$D$5,2,FALSE)</f>
        <v>Marginal</v>
      </c>
      <c r="P123" s="236" t="s">
        <v>984</v>
      </c>
      <c r="Q123" s="236" t="str">
        <f>VLOOKUP(P123,'[1]Classification Tables'!$F$2:$G$7,2,FALSE)</f>
        <v>Improbable</v>
      </c>
      <c r="R123" s="237" t="str">
        <f t="shared" si="3"/>
        <v>3E</v>
      </c>
      <c r="S123" s="237" t="str">
        <f>VLOOKUP(R123,'[1]Classification Tables'!$I$2:$J$25,2,FALSE)</f>
        <v>Medium</v>
      </c>
      <c r="T123" s="238"/>
      <c r="U123" s="238"/>
      <c r="V123" s="239"/>
      <c r="W123" s="240" t="s">
        <v>1696</v>
      </c>
      <c r="X123" s="2"/>
      <c r="Y123" s="2"/>
      <c r="Z123" s="241" t="s">
        <v>754</v>
      </c>
    </row>
    <row r="124" spans="1:26" ht="41.4" customHeight="1" x14ac:dyDescent="0.3">
      <c r="A124" s="290" t="s">
        <v>2078</v>
      </c>
      <c r="B124" s="290"/>
      <c r="C124" s="235" t="s">
        <v>2045</v>
      </c>
      <c r="D124" s="235" t="s">
        <v>1561</v>
      </c>
      <c r="E124" s="235" t="s">
        <v>2079</v>
      </c>
      <c r="F124" s="235" t="s">
        <v>1654</v>
      </c>
      <c r="G124" s="236">
        <v>2</v>
      </c>
      <c r="H124" s="236" t="str">
        <f>VLOOKUP(G124,'[1]Classification Tables'!$C$2:$D$5,2,FALSE)</f>
        <v>Critical</v>
      </c>
      <c r="I124" s="236" t="s">
        <v>968</v>
      </c>
      <c r="J124" s="236" t="str">
        <f>VLOOKUP(I124,'[1]Classification Tables'!$F$2:$G$7,2,FALSE)</f>
        <v>Remote</v>
      </c>
      <c r="K124" s="237" t="str">
        <f t="shared" si="2"/>
        <v>2D</v>
      </c>
      <c r="L124" s="237" t="str">
        <f>VLOOKUP(K124,'[1]Classification Tables'!$I$2:$J$25,2,FALSE)</f>
        <v>Medium</v>
      </c>
      <c r="M124" s="235" t="s">
        <v>2080</v>
      </c>
      <c r="N124" s="236">
        <v>3</v>
      </c>
      <c r="O124" s="236" t="str">
        <f>VLOOKUP(N124,'[1]Classification Tables'!$C$2:$D$5,2,FALSE)</f>
        <v>Marginal</v>
      </c>
      <c r="P124" s="236" t="s">
        <v>984</v>
      </c>
      <c r="Q124" s="236" t="str">
        <f>VLOOKUP(P124,'[1]Classification Tables'!$F$2:$G$7,2,FALSE)</f>
        <v>Improbable</v>
      </c>
      <c r="R124" s="237" t="str">
        <f t="shared" si="3"/>
        <v>3E</v>
      </c>
      <c r="S124" s="237" t="str">
        <f>VLOOKUP(R124,'[1]Classification Tables'!$I$2:$J$25,2,FALSE)</f>
        <v>Medium</v>
      </c>
      <c r="T124" s="238"/>
      <c r="U124" s="238"/>
      <c r="V124" s="239"/>
      <c r="W124" s="240" t="s">
        <v>1696</v>
      </c>
      <c r="X124" s="2"/>
      <c r="Y124" s="2"/>
      <c r="Z124" s="241" t="s">
        <v>754</v>
      </c>
    </row>
    <row r="125" spans="1:26" ht="30.6" x14ac:dyDescent="0.3">
      <c r="A125" s="280" t="s">
        <v>2081</v>
      </c>
      <c r="B125" s="235" t="s">
        <v>2082</v>
      </c>
      <c r="C125" s="235" t="s">
        <v>2045</v>
      </c>
      <c r="D125" s="235" t="s">
        <v>234</v>
      </c>
      <c r="E125" s="235" t="s">
        <v>2083</v>
      </c>
      <c r="F125" s="235" t="s">
        <v>1700</v>
      </c>
      <c r="G125" s="236">
        <v>1</v>
      </c>
      <c r="H125" s="236" t="str">
        <f>VLOOKUP(G125,'[1]Classification Tables'!$C$2:$D$5,2,FALSE)</f>
        <v>Catastrophic</v>
      </c>
      <c r="I125" s="236" t="s">
        <v>1036</v>
      </c>
      <c r="J125" s="236" t="str">
        <f>VLOOKUP(I125,'[1]Classification Tables'!$F$2:$G$7,2,FALSE)</f>
        <v>Probable</v>
      </c>
      <c r="K125" s="237" t="str">
        <f t="shared" si="2"/>
        <v>1B</v>
      </c>
      <c r="L125" s="237" t="str">
        <f>VLOOKUP(K125,'[1]Classification Tables'!$I$2:$J$25,2,FALSE)</f>
        <v>High</v>
      </c>
      <c r="M125" s="235" t="s">
        <v>2084</v>
      </c>
      <c r="N125" s="236">
        <v>1</v>
      </c>
      <c r="O125" s="236" t="str">
        <f>VLOOKUP(N125,'[1]Classification Tables'!$C$2:$D$5,2,FALSE)</f>
        <v>Catastrophic</v>
      </c>
      <c r="P125" s="236" t="s">
        <v>984</v>
      </c>
      <c r="Q125" s="236" t="str">
        <f>VLOOKUP(P125,'[1]Classification Tables'!$F$2:$G$7,2,FALSE)</f>
        <v>Improbable</v>
      </c>
      <c r="R125" s="237" t="str">
        <f t="shared" si="3"/>
        <v>1E</v>
      </c>
      <c r="S125" s="237" t="str">
        <f>VLOOKUP(R125,'[1]Classification Tables'!$I$2:$J$25,2,FALSE)</f>
        <v>Medium</v>
      </c>
      <c r="T125" s="238" t="s">
        <v>1690</v>
      </c>
      <c r="U125" s="238"/>
      <c r="V125" s="239"/>
      <c r="W125" s="240" t="s">
        <v>2085</v>
      </c>
      <c r="X125" s="252" t="s">
        <v>1588</v>
      </c>
      <c r="Y125" s="2"/>
      <c r="Z125" s="241" t="s">
        <v>754</v>
      </c>
    </row>
    <row r="126" spans="1:26" s="291" customFormat="1" ht="42" customHeight="1" x14ac:dyDescent="0.3">
      <c r="A126" s="280" t="s">
        <v>2086</v>
      </c>
      <c r="B126" s="280"/>
      <c r="C126" s="235" t="s">
        <v>2045</v>
      </c>
      <c r="D126" s="235" t="s">
        <v>2087</v>
      </c>
      <c r="E126" s="240" t="s">
        <v>2088</v>
      </c>
      <c r="F126" s="235" t="s">
        <v>1654</v>
      </c>
      <c r="G126" s="236">
        <v>2</v>
      </c>
      <c r="H126" s="236" t="str">
        <f>VLOOKUP(G126,'[1]Classification Tables'!$C$2:$D$5,2,FALSE)</f>
        <v>Critical</v>
      </c>
      <c r="I126" s="236" t="s">
        <v>970</v>
      </c>
      <c r="J126" s="236" t="str">
        <f>VLOOKUP(I126,'[1]Classification Tables'!$F$2:$G$7,2,FALSE)</f>
        <v>Occasional</v>
      </c>
      <c r="K126" s="237" t="str">
        <f t="shared" si="2"/>
        <v>2C</v>
      </c>
      <c r="L126" s="237" t="str">
        <f>VLOOKUP(K126,'[1]Classification Tables'!$I$2:$J$25,2,FALSE)</f>
        <v>Serious</v>
      </c>
      <c r="M126" s="235" t="s">
        <v>2089</v>
      </c>
      <c r="N126" s="236">
        <v>2</v>
      </c>
      <c r="O126" s="236" t="str">
        <f>VLOOKUP(N126,'[1]Classification Tables'!$C$2:$D$5,2,FALSE)</f>
        <v>Critical</v>
      </c>
      <c r="P126" s="236" t="s">
        <v>1352</v>
      </c>
      <c r="Q126" s="236" t="str">
        <f>VLOOKUP(P126,'[1]Classification Tables'!$F$2:$G$7,2,FALSE)</f>
        <v>Low</v>
      </c>
      <c r="R126" s="237" t="str">
        <f t="shared" si="3"/>
        <v>2F</v>
      </c>
      <c r="S126" s="237" t="str">
        <f>VLOOKUP(R126,'[1]Classification Tables'!$I$2:$J$25,2,FALSE)</f>
        <v>Low</v>
      </c>
      <c r="T126" s="238" t="s">
        <v>1548</v>
      </c>
      <c r="U126" s="238" t="s">
        <v>1548</v>
      </c>
      <c r="V126" s="239"/>
      <c r="W126" s="240" t="s">
        <v>2090</v>
      </c>
      <c r="X126" s="2"/>
      <c r="Y126" s="2"/>
      <c r="Z126" s="241" t="s">
        <v>754</v>
      </c>
    </row>
    <row r="127" spans="1:26" ht="69" customHeight="1" x14ac:dyDescent="0.3">
      <c r="A127" s="280" t="s">
        <v>2091</v>
      </c>
      <c r="B127" s="280"/>
      <c r="C127" s="235" t="s">
        <v>1106</v>
      </c>
      <c r="D127" s="235" t="s">
        <v>1561</v>
      </c>
      <c r="E127" s="235" t="s">
        <v>2092</v>
      </c>
      <c r="F127" s="235" t="s">
        <v>2093</v>
      </c>
      <c r="G127" s="236">
        <v>4</v>
      </c>
      <c r="H127" s="236" t="str">
        <f>VLOOKUP(G127,'[1]Classification Tables'!$C$2:$D$5,2,FALSE)</f>
        <v>Negligible</v>
      </c>
      <c r="I127" s="236" t="s">
        <v>970</v>
      </c>
      <c r="J127" s="236" t="str">
        <f>VLOOKUP(I127,'[1]Classification Tables'!$F$2:$G$7,2,FALSE)</f>
        <v>Occasional</v>
      </c>
      <c r="K127" s="237" t="str">
        <f t="shared" si="2"/>
        <v>4C</v>
      </c>
      <c r="L127" s="237" t="str">
        <f>VLOOKUP(K127,'[1]Classification Tables'!$I$2:$J$25,2,FALSE)</f>
        <v>Low</v>
      </c>
      <c r="M127" s="244" t="s">
        <v>2094</v>
      </c>
      <c r="N127" s="236">
        <v>4</v>
      </c>
      <c r="O127" s="236" t="str">
        <f>VLOOKUP(N127,'[1]Classification Tables'!$C$2:$D$5,2,FALSE)</f>
        <v>Negligible</v>
      </c>
      <c r="P127" s="236" t="s">
        <v>984</v>
      </c>
      <c r="Q127" s="236" t="str">
        <f>VLOOKUP(P127,'[1]Classification Tables'!$F$2:$G$7,2,FALSE)</f>
        <v>Improbable</v>
      </c>
      <c r="R127" s="237" t="str">
        <f t="shared" si="3"/>
        <v>4E</v>
      </c>
      <c r="S127" s="237" t="str">
        <f>VLOOKUP(R127,'[1]Classification Tables'!$I$2:$J$25,2,FALSE)</f>
        <v>Low</v>
      </c>
      <c r="T127" s="238"/>
      <c r="U127" s="238"/>
      <c r="V127" s="239"/>
      <c r="W127" s="289"/>
      <c r="X127" s="2"/>
      <c r="Y127" s="2"/>
      <c r="Z127" s="241" t="s">
        <v>754</v>
      </c>
    </row>
    <row r="128" spans="1:26" ht="48.6" customHeight="1" x14ac:dyDescent="0.3">
      <c r="A128" s="280" t="s">
        <v>2095</v>
      </c>
      <c r="B128" s="280"/>
      <c r="C128" s="235" t="s">
        <v>1106</v>
      </c>
      <c r="D128" s="235" t="s">
        <v>1561</v>
      </c>
      <c r="E128" s="235" t="s">
        <v>2096</v>
      </c>
      <c r="F128" s="235" t="s">
        <v>2097</v>
      </c>
      <c r="G128" s="236">
        <v>4</v>
      </c>
      <c r="H128" s="236" t="str">
        <f>VLOOKUP(G128,'[1]Classification Tables'!$C$2:$D$5,2,FALSE)</f>
        <v>Negligible</v>
      </c>
      <c r="I128" s="236" t="s">
        <v>1036</v>
      </c>
      <c r="J128" s="236" t="str">
        <f>VLOOKUP(I128,'[1]Classification Tables'!$F$2:$G$7,2,FALSE)</f>
        <v>Probable</v>
      </c>
      <c r="K128" s="237" t="str">
        <f t="shared" si="2"/>
        <v>4B</v>
      </c>
      <c r="L128" s="237" t="str">
        <f>VLOOKUP(K128,'[1]Classification Tables'!$I$2:$J$25,2,FALSE)</f>
        <v>Medium</v>
      </c>
      <c r="M128" s="244" t="s">
        <v>2094</v>
      </c>
      <c r="N128" s="236">
        <v>4</v>
      </c>
      <c r="O128" s="236" t="str">
        <f>VLOOKUP(N128,'[1]Classification Tables'!$C$2:$D$5,2,FALSE)</f>
        <v>Negligible</v>
      </c>
      <c r="P128" s="236" t="s">
        <v>984</v>
      </c>
      <c r="Q128" s="236" t="str">
        <f>VLOOKUP(P128,'[1]Classification Tables'!$F$2:$G$7,2,FALSE)</f>
        <v>Improbable</v>
      </c>
      <c r="R128" s="237" t="str">
        <f t="shared" si="3"/>
        <v>4E</v>
      </c>
      <c r="S128" s="237" t="str">
        <f>VLOOKUP(R128,'[1]Classification Tables'!$I$2:$J$25,2,FALSE)</f>
        <v>Low</v>
      </c>
      <c r="T128" s="238"/>
      <c r="U128" s="238"/>
      <c r="V128" s="239"/>
      <c r="W128" s="289"/>
      <c r="X128" s="2"/>
      <c r="Y128" s="2"/>
      <c r="Z128" s="241" t="s">
        <v>754</v>
      </c>
    </row>
    <row r="129" spans="1:26" ht="57" customHeight="1" x14ac:dyDescent="0.3">
      <c r="A129" s="280" t="s">
        <v>2098</v>
      </c>
      <c r="B129" s="280"/>
      <c r="C129" s="235" t="s">
        <v>2099</v>
      </c>
      <c r="D129" s="235" t="s">
        <v>1705</v>
      </c>
      <c r="E129" s="235" t="s">
        <v>2100</v>
      </c>
      <c r="F129" s="235" t="s">
        <v>1700</v>
      </c>
      <c r="G129" s="236">
        <v>4</v>
      </c>
      <c r="H129" s="236" t="str">
        <f>VLOOKUP(G129,'[1]Classification Tables'!$C$2:$D$5,2,FALSE)</f>
        <v>Negligible</v>
      </c>
      <c r="I129" s="236" t="s">
        <v>970</v>
      </c>
      <c r="J129" s="236" t="str">
        <f>VLOOKUP(I129,'[1]Classification Tables'!$F$2:$G$7,2,FALSE)</f>
        <v>Occasional</v>
      </c>
      <c r="K129" s="237" t="str">
        <f t="shared" si="2"/>
        <v>4C</v>
      </c>
      <c r="L129" s="237" t="str">
        <f>VLOOKUP(K129,'[1]Classification Tables'!$I$2:$J$25,2,FALSE)</f>
        <v>Low</v>
      </c>
      <c r="M129" s="235" t="s">
        <v>2101</v>
      </c>
      <c r="N129" s="236">
        <v>4</v>
      </c>
      <c r="O129" s="236" t="str">
        <f>VLOOKUP(N129,'[1]Classification Tables'!$C$2:$D$5,2,FALSE)</f>
        <v>Negligible</v>
      </c>
      <c r="P129" s="236" t="s">
        <v>984</v>
      </c>
      <c r="Q129" s="236" t="str">
        <f>VLOOKUP(P129,'[1]Classification Tables'!$F$2:$G$7,2,FALSE)</f>
        <v>Improbable</v>
      </c>
      <c r="R129" s="237" t="str">
        <f t="shared" si="3"/>
        <v>4E</v>
      </c>
      <c r="S129" s="237" t="str">
        <f>VLOOKUP(R129,'[1]Classification Tables'!$I$2:$J$25,2,FALSE)</f>
        <v>Low</v>
      </c>
      <c r="T129" s="238" t="s">
        <v>1548</v>
      </c>
      <c r="U129" s="238"/>
      <c r="V129" s="239"/>
      <c r="W129" s="240" t="s">
        <v>2102</v>
      </c>
      <c r="X129" s="2"/>
      <c r="Y129" s="2"/>
      <c r="Z129" s="241" t="s">
        <v>754</v>
      </c>
    </row>
    <row r="130" spans="1:26" ht="56.4" customHeight="1" x14ac:dyDescent="0.3">
      <c r="A130" s="280" t="s">
        <v>2103</v>
      </c>
      <c r="B130" s="280"/>
      <c r="C130" s="235" t="s">
        <v>2104</v>
      </c>
      <c r="D130" s="235" t="s">
        <v>1705</v>
      </c>
      <c r="E130" s="235" t="s">
        <v>2105</v>
      </c>
      <c r="F130" s="235" t="s">
        <v>1700</v>
      </c>
      <c r="G130" s="236">
        <v>4</v>
      </c>
      <c r="H130" s="236" t="str">
        <f>VLOOKUP(G130,'[1]Classification Tables'!$C$2:$D$5,2,FALSE)</f>
        <v>Negligible</v>
      </c>
      <c r="I130" s="236" t="s">
        <v>968</v>
      </c>
      <c r="J130" s="236" t="str">
        <f>VLOOKUP(I130,'[1]Classification Tables'!$F$2:$G$7,2,FALSE)</f>
        <v>Remote</v>
      </c>
      <c r="K130" s="237" t="str">
        <f t="shared" si="2"/>
        <v>4D</v>
      </c>
      <c r="L130" s="237" t="str">
        <f>VLOOKUP(K130,'[1]Classification Tables'!$I$2:$J$25,2,FALSE)</f>
        <v>Low</v>
      </c>
      <c r="M130" s="235" t="s">
        <v>2106</v>
      </c>
      <c r="N130" s="236">
        <v>4</v>
      </c>
      <c r="O130" s="236" t="str">
        <f>VLOOKUP(N130,'[1]Classification Tables'!$C$2:$D$5,2,FALSE)</f>
        <v>Negligible</v>
      </c>
      <c r="P130" s="236" t="s">
        <v>984</v>
      </c>
      <c r="Q130" s="236" t="str">
        <f>VLOOKUP(P130,'[1]Classification Tables'!$F$2:$G$7,2,FALSE)</f>
        <v>Improbable</v>
      </c>
      <c r="R130" s="237" t="str">
        <f t="shared" si="3"/>
        <v>4E</v>
      </c>
      <c r="S130" s="237" t="str">
        <f>VLOOKUP(R130,'[1]Classification Tables'!$I$2:$J$25,2,FALSE)</f>
        <v>Low</v>
      </c>
      <c r="T130" s="238"/>
      <c r="U130" s="238"/>
      <c r="V130" s="239"/>
      <c r="W130" s="289"/>
      <c r="X130" s="2"/>
      <c r="Y130" s="2"/>
      <c r="Z130" s="241" t="s">
        <v>754</v>
      </c>
    </row>
    <row r="131" spans="1:26" ht="100.65" customHeight="1" x14ac:dyDescent="0.3">
      <c r="A131" s="280" t="s">
        <v>2107</v>
      </c>
      <c r="B131" s="280"/>
      <c r="C131" s="235" t="s">
        <v>2104</v>
      </c>
      <c r="D131" s="235" t="s">
        <v>1705</v>
      </c>
      <c r="E131" s="235" t="s">
        <v>2108</v>
      </c>
      <c r="F131" s="235" t="s">
        <v>1700</v>
      </c>
      <c r="G131" s="236">
        <v>1</v>
      </c>
      <c r="H131" s="236" t="str">
        <f>VLOOKUP(G131,'[1]Classification Tables'!$C$2:$D$5,2,FALSE)</f>
        <v>Catastrophic</v>
      </c>
      <c r="I131" s="236" t="s">
        <v>968</v>
      </c>
      <c r="J131" s="236" t="str">
        <f>VLOOKUP(I131,'[1]Classification Tables'!$F$2:$G$7,2,FALSE)</f>
        <v>Remote</v>
      </c>
      <c r="K131" s="237" t="str">
        <f t="shared" si="2"/>
        <v>1D</v>
      </c>
      <c r="L131" s="237" t="str">
        <f>VLOOKUP(K131,'[1]Classification Tables'!$I$2:$J$25,2,FALSE)</f>
        <v>Serious</v>
      </c>
      <c r="M131" s="235" t="s">
        <v>2109</v>
      </c>
      <c r="N131" s="236">
        <v>1</v>
      </c>
      <c r="O131" s="236" t="str">
        <f>VLOOKUP(N131,'[1]Classification Tables'!$C$2:$D$5,2,FALSE)</f>
        <v>Catastrophic</v>
      </c>
      <c r="P131" s="236" t="s">
        <v>984</v>
      </c>
      <c r="Q131" s="236" t="str">
        <f>VLOOKUP(P131,'[1]Classification Tables'!$F$2:$G$7,2,FALSE)</f>
        <v>Improbable</v>
      </c>
      <c r="R131" s="237" t="str">
        <f t="shared" si="3"/>
        <v>1E</v>
      </c>
      <c r="S131" s="237" t="str">
        <f>VLOOKUP(R131,'[1]Classification Tables'!$I$2:$J$25,2,FALSE)</f>
        <v>Medium</v>
      </c>
      <c r="T131" s="238"/>
      <c r="U131" s="238"/>
      <c r="V131" s="239"/>
      <c r="W131" s="289"/>
      <c r="X131" s="2"/>
      <c r="Y131" s="2"/>
      <c r="Z131" s="241" t="s">
        <v>754</v>
      </c>
    </row>
    <row r="132" spans="1:26" ht="77.400000000000006" customHeight="1" x14ac:dyDescent="0.3">
      <c r="A132" s="280" t="s">
        <v>2110</v>
      </c>
      <c r="B132" s="280"/>
      <c r="C132" s="235" t="s">
        <v>2111</v>
      </c>
      <c r="D132" s="235" t="s">
        <v>234</v>
      </c>
      <c r="E132" s="235" t="s">
        <v>2112</v>
      </c>
      <c r="F132" s="235" t="s">
        <v>2113</v>
      </c>
      <c r="G132" s="236">
        <v>2</v>
      </c>
      <c r="H132" s="236" t="str">
        <f>VLOOKUP(G132,'[1]Classification Tables'!$C$2:$D$5,2,FALSE)</f>
        <v>Critical</v>
      </c>
      <c r="I132" s="236" t="s">
        <v>968</v>
      </c>
      <c r="J132" s="236" t="str">
        <f>VLOOKUP(I132,'[1]Classification Tables'!$F$2:$G$7,2,FALSE)</f>
        <v>Remote</v>
      </c>
      <c r="K132" s="237" t="str">
        <f t="shared" si="2"/>
        <v>2D</v>
      </c>
      <c r="L132" s="237" t="str">
        <f>VLOOKUP(K132,'[1]Classification Tables'!$I$2:$J$25,2,FALSE)</f>
        <v>Medium</v>
      </c>
      <c r="M132" s="235" t="s">
        <v>2114</v>
      </c>
      <c r="N132" s="236">
        <v>2</v>
      </c>
      <c r="O132" s="236" t="str">
        <f>VLOOKUP(N132,'[1]Classification Tables'!$C$2:$D$5,2,FALSE)</f>
        <v>Critical</v>
      </c>
      <c r="P132" s="236" t="s">
        <v>984</v>
      </c>
      <c r="Q132" s="236" t="str">
        <f>VLOOKUP(P132,'[1]Classification Tables'!$F$2:$G$7,2,FALSE)</f>
        <v>Improbable</v>
      </c>
      <c r="R132" s="237" t="str">
        <f t="shared" si="3"/>
        <v>2E</v>
      </c>
      <c r="S132" s="237" t="str">
        <f>VLOOKUP(R132,'[1]Classification Tables'!$I$2:$J$25,2,FALSE)</f>
        <v>Medium</v>
      </c>
      <c r="T132" s="238" t="s">
        <v>1571</v>
      </c>
      <c r="U132" s="238"/>
      <c r="V132" s="239"/>
      <c r="W132" s="248" t="s">
        <v>2115</v>
      </c>
      <c r="X132" s="252" t="s">
        <v>1588</v>
      </c>
      <c r="Y132" s="2"/>
      <c r="Z132" s="241" t="s">
        <v>754</v>
      </c>
    </row>
    <row r="133" spans="1:26" ht="250.65" customHeight="1" x14ac:dyDescent="0.3">
      <c r="A133" s="280" t="s">
        <v>2116</v>
      </c>
      <c r="B133" s="280"/>
      <c r="C133" s="235" t="s">
        <v>2117</v>
      </c>
      <c r="D133" s="235" t="s">
        <v>1574</v>
      </c>
      <c r="E133" s="235" t="s">
        <v>1575</v>
      </c>
      <c r="F133" s="235" t="s">
        <v>2118</v>
      </c>
      <c r="G133" s="236">
        <v>1</v>
      </c>
      <c r="H133" s="236" t="str">
        <f>VLOOKUP(G133,'[1]Classification Tables'!$C$2:$D$5,2,FALSE)</f>
        <v>Catastrophic</v>
      </c>
      <c r="I133" s="236" t="s">
        <v>970</v>
      </c>
      <c r="J133" s="236" t="str">
        <f>VLOOKUP(I133,'[1]Classification Tables'!$F$2:$G$7,2,FALSE)</f>
        <v>Occasional</v>
      </c>
      <c r="K133" s="237" t="str">
        <f t="shared" si="2"/>
        <v>1C</v>
      </c>
      <c r="L133" s="237" t="str">
        <f>VLOOKUP(K133,'[1]Classification Tables'!$I$2:$J$25,2,FALSE)</f>
        <v>High</v>
      </c>
      <c r="M133" s="235" t="s">
        <v>2119</v>
      </c>
      <c r="N133" s="236">
        <v>1</v>
      </c>
      <c r="O133" s="236" t="str">
        <f>VLOOKUP(N133,'[1]Classification Tables'!$C$2:$D$5,2,FALSE)</f>
        <v>Catastrophic</v>
      </c>
      <c r="P133" s="236" t="s">
        <v>984</v>
      </c>
      <c r="Q133" s="236" t="str">
        <f>VLOOKUP(P133,'[1]Classification Tables'!$F$2:$G$7,2,FALSE)</f>
        <v>Improbable</v>
      </c>
      <c r="R133" s="237" t="str">
        <f t="shared" si="3"/>
        <v>1E</v>
      </c>
      <c r="S133" s="237" t="str">
        <f>VLOOKUP(R133,'[1]Classification Tables'!$I$2:$J$25,2,FALSE)</f>
        <v>Medium</v>
      </c>
      <c r="T133" s="238" t="s">
        <v>1548</v>
      </c>
      <c r="U133" s="238"/>
      <c r="V133" s="239"/>
      <c r="W133" s="248" t="s">
        <v>2120</v>
      </c>
      <c r="X133" s="2"/>
      <c r="Y133" s="2"/>
      <c r="Z133" s="241" t="s">
        <v>1550</v>
      </c>
    </row>
    <row r="134" spans="1:26" ht="214.35" customHeight="1" x14ac:dyDescent="0.3">
      <c r="A134" s="280" t="s">
        <v>2121</v>
      </c>
      <c r="B134" s="280"/>
      <c r="C134" s="235" t="s">
        <v>2117</v>
      </c>
      <c r="D134" s="235" t="s">
        <v>2122</v>
      </c>
      <c r="E134" s="235" t="s">
        <v>2123</v>
      </c>
      <c r="F134" s="235" t="s">
        <v>2124</v>
      </c>
      <c r="G134" s="236">
        <v>4</v>
      </c>
      <c r="H134" s="236" t="str">
        <f>VLOOKUP(G134,'[1]Classification Tables'!$C$2:$D$5,2,FALSE)</f>
        <v>Negligible</v>
      </c>
      <c r="I134" s="236" t="s">
        <v>970</v>
      </c>
      <c r="J134" s="236" t="str">
        <f>VLOOKUP(I134,'[1]Classification Tables'!$F$2:$G$7,2,FALSE)</f>
        <v>Occasional</v>
      </c>
      <c r="K134" s="237" t="str">
        <f t="shared" si="2"/>
        <v>4C</v>
      </c>
      <c r="L134" s="237" t="str">
        <f>VLOOKUP(K134,'[1]Classification Tables'!$I$2:$J$25,2,FALSE)</f>
        <v>Low</v>
      </c>
      <c r="M134" s="244" t="s">
        <v>2125</v>
      </c>
      <c r="N134" s="236">
        <v>4</v>
      </c>
      <c r="O134" s="236" t="str">
        <f>VLOOKUP(N134,'[1]Classification Tables'!$C$2:$D$5,2,FALSE)</f>
        <v>Negligible</v>
      </c>
      <c r="P134" s="236" t="s">
        <v>968</v>
      </c>
      <c r="Q134" s="236" t="str">
        <f>VLOOKUP(P134,'[1]Classification Tables'!$F$2:$G$7,2,FALSE)</f>
        <v>Remote</v>
      </c>
      <c r="R134" s="237" t="str">
        <f t="shared" si="3"/>
        <v>4D</v>
      </c>
      <c r="S134" s="237" t="str">
        <f>VLOOKUP(R134,'[1]Classification Tables'!$I$2:$J$25,2,FALSE)</f>
        <v>Low</v>
      </c>
      <c r="T134" s="238"/>
      <c r="U134" s="238"/>
      <c r="V134" s="239"/>
      <c r="W134" s="248" t="s">
        <v>2120</v>
      </c>
      <c r="X134" s="2"/>
      <c r="Y134" s="2"/>
      <c r="Z134" s="241" t="s">
        <v>1550</v>
      </c>
    </row>
    <row r="135" spans="1:26" ht="83.4" customHeight="1" x14ac:dyDescent="0.3">
      <c r="A135" s="280" t="s">
        <v>2126</v>
      </c>
      <c r="B135" s="280"/>
      <c r="C135" s="235" t="s">
        <v>2117</v>
      </c>
      <c r="D135" s="235" t="s">
        <v>1561</v>
      </c>
      <c r="E135" s="235" t="s">
        <v>2127</v>
      </c>
      <c r="F135" s="235" t="s">
        <v>2128</v>
      </c>
      <c r="G135" s="236">
        <v>4</v>
      </c>
      <c r="H135" s="236" t="str">
        <f>VLOOKUP(G135,'[1]Classification Tables'!$C$2:$D$5,2,FALSE)</f>
        <v>Negligible</v>
      </c>
      <c r="I135" s="236" t="s">
        <v>970</v>
      </c>
      <c r="J135" s="236" t="str">
        <f>VLOOKUP(I135,'[1]Classification Tables'!$F$2:$G$7,2,FALSE)</f>
        <v>Occasional</v>
      </c>
      <c r="K135" s="237" t="str">
        <f t="shared" si="2"/>
        <v>4C</v>
      </c>
      <c r="L135" s="237" t="str">
        <f>VLOOKUP(K135,'[1]Classification Tables'!$I$2:$J$25,2,FALSE)</f>
        <v>Low</v>
      </c>
      <c r="M135" s="235" t="s">
        <v>2129</v>
      </c>
      <c r="N135" s="236">
        <v>4</v>
      </c>
      <c r="O135" s="236" t="str">
        <f>VLOOKUP(N135,'[1]Classification Tables'!$C$2:$D$5,2,FALSE)</f>
        <v>Negligible</v>
      </c>
      <c r="P135" s="236" t="s">
        <v>968</v>
      </c>
      <c r="Q135" s="236" t="str">
        <f>VLOOKUP(P135,'[1]Classification Tables'!$F$2:$G$7,2,FALSE)</f>
        <v>Remote</v>
      </c>
      <c r="R135" s="237" t="str">
        <f t="shared" si="3"/>
        <v>4D</v>
      </c>
      <c r="S135" s="237" t="str">
        <f>VLOOKUP(R135,'[1]Classification Tables'!$I$2:$J$25,2,FALSE)</f>
        <v>Low</v>
      </c>
      <c r="T135" s="238"/>
      <c r="U135" s="238"/>
      <c r="V135" s="239"/>
      <c r="W135" s="289"/>
      <c r="X135" s="2"/>
      <c r="Y135" s="2"/>
      <c r="Z135" s="241"/>
    </row>
    <row r="136" spans="1:26" ht="106.35" customHeight="1" x14ac:dyDescent="0.3">
      <c r="A136" s="280" t="s">
        <v>2130</v>
      </c>
      <c r="B136" s="280"/>
      <c r="C136" s="235" t="s">
        <v>2117</v>
      </c>
      <c r="D136" s="235" t="s">
        <v>1561</v>
      </c>
      <c r="E136" s="235" t="s">
        <v>2131</v>
      </c>
      <c r="F136" s="235" t="s">
        <v>2128</v>
      </c>
      <c r="G136" s="236">
        <v>4</v>
      </c>
      <c r="H136" s="236" t="str">
        <f>VLOOKUP(G136,'[1]Classification Tables'!$C$2:$D$5,2,FALSE)</f>
        <v>Negligible</v>
      </c>
      <c r="I136" s="236" t="s">
        <v>970</v>
      </c>
      <c r="J136" s="236" t="str">
        <f>VLOOKUP(I136,'[1]Classification Tables'!$F$2:$G$7,2,FALSE)</f>
        <v>Occasional</v>
      </c>
      <c r="K136" s="237" t="str">
        <f t="shared" ref="K136:K157" si="4">CONCATENATE(G136,I136)</f>
        <v>4C</v>
      </c>
      <c r="L136" s="237" t="str">
        <f>VLOOKUP(K136,'[1]Classification Tables'!$I$2:$J$25,2,FALSE)</f>
        <v>Low</v>
      </c>
      <c r="M136" s="235" t="s">
        <v>2132</v>
      </c>
      <c r="N136" s="236">
        <v>4</v>
      </c>
      <c r="O136" s="236" t="str">
        <f>VLOOKUP(N136,'[1]Classification Tables'!$C$2:$D$5,2,FALSE)</f>
        <v>Negligible</v>
      </c>
      <c r="P136" s="236" t="s">
        <v>968</v>
      </c>
      <c r="Q136" s="236" t="str">
        <f>VLOOKUP(P136,'[1]Classification Tables'!$F$2:$G$7,2,FALSE)</f>
        <v>Remote</v>
      </c>
      <c r="R136" s="237" t="str">
        <f t="shared" ref="R136:R157" si="5">CONCATENATE(N136,P136)</f>
        <v>4D</v>
      </c>
      <c r="S136" s="237" t="str">
        <f>VLOOKUP(R136,'[1]Classification Tables'!$I$2:$J$25,2,FALSE)</f>
        <v>Low</v>
      </c>
      <c r="T136" s="238"/>
      <c r="U136" s="238"/>
      <c r="V136" s="239"/>
      <c r="W136" s="289"/>
      <c r="X136" s="2"/>
      <c r="Y136" s="2"/>
      <c r="Z136" s="241" t="s">
        <v>1550</v>
      </c>
    </row>
    <row r="137" spans="1:26" ht="151.35" customHeight="1" x14ac:dyDescent="0.3">
      <c r="A137" s="280" t="s">
        <v>2133</v>
      </c>
      <c r="B137" s="280"/>
      <c r="C137" s="235" t="s">
        <v>2117</v>
      </c>
      <c r="D137" s="235" t="s">
        <v>1561</v>
      </c>
      <c r="E137" s="235" t="s">
        <v>2134</v>
      </c>
      <c r="F137" s="235" t="s">
        <v>2128</v>
      </c>
      <c r="G137" s="236">
        <v>4</v>
      </c>
      <c r="H137" s="236" t="str">
        <f>VLOOKUP(G137,'[1]Classification Tables'!$C$2:$D$5,2,FALSE)</f>
        <v>Negligible</v>
      </c>
      <c r="I137" s="236" t="s">
        <v>970</v>
      </c>
      <c r="J137" s="236" t="str">
        <f>VLOOKUP(I137,'[1]Classification Tables'!$F$2:$G$7,2,FALSE)</f>
        <v>Occasional</v>
      </c>
      <c r="K137" s="237" t="str">
        <f t="shared" si="4"/>
        <v>4C</v>
      </c>
      <c r="L137" s="237" t="str">
        <f>VLOOKUP(K137,'[1]Classification Tables'!$I$2:$J$25,2,FALSE)</f>
        <v>Low</v>
      </c>
      <c r="M137" s="235" t="s">
        <v>2135</v>
      </c>
      <c r="N137" s="236">
        <v>4</v>
      </c>
      <c r="O137" s="236" t="str">
        <f>VLOOKUP(N137,'[1]Classification Tables'!$C$2:$D$5,2,FALSE)</f>
        <v>Negligible</v>
      </c>
      <c r="P137" s="236" t="s">
        <v>968</v>
      </c>
      <c r="Q137" s="236" t="str">
        <f>VLOOKUP(P137,'[1]Classification Tables'!$F$2:$G$7,2,FALSE)</f>
        <v>Remote</v>
      </c>
      <c r="R137" s="237" t="str">
        <f t="shared" si="5"/>
        <v>4D</v>
      </c>
      <c r="S137" s="237" t="str">
        <f>VLOOKUP(R137,'[1]Classification Tables'!$I$2:$J$25,2,FALSE)</f>
        <v>Low</v>
      </c>
      <c r="T137" s="238"/>
      <c r="U137" s="238"/>
      <c r="V137" s="239"/>
      <c r="W137" s="289"/>
      <c r="X137" s="2"/>
      <c r="Y137" s="2"/>
      <c r="Z137" s="241" t="s">
        <v>1550</v>
      </c>
    </row>
    <row r="138" spans="1:26" ht="78" customHeight="1" x14ac:dyDescent="0.3">
      <c r="A138" s="280" t="s">
        <v>2136</v>
      </c>
      <c r="B138" s="280"/>
      <c r="C138" s="235" t="s">
        <v>2117</v>
      </c>
      <c r="D138" s="235" t="s">
        <v>1561</v>
      </c>
      <c r="E138" s="235" t="s">
        <v>2137</v>
      </c>
      <c r="F138" s="235" t="s">
        <v>2128</v>
      </c>
      <c r="G138" s="236">
        <v>4</v>
      </c>
      <c r="H138" s="236" t="str">
        <f>VLOOKUP(G138,'[1]Classification Tables'!$C$2:$D$5,2,FALSE)</f>
        <v>Negligible</v>
      </c>
      <c r="I138" s="236" t="s">
        <v>970</v>
      </c>
      <c r="J138" s="236" t="str">
        <f>VLOOKUP(I138,'[1]Classification Tables'!$F$2:$G$7,2,FALSE)</f>
        <v>Occasional</v>
      </c>
      <c r="K138" s="237" t="str">
        <f t="shared" si="4"/>
        <v>4C</v>
      </c>
      <c r="L138" s="237" t="str">
        <f>VLOOKUP(K138,'[1]Classification Tables'!$I$2:$J$25,2,FALSE)</f>
        <v>Low</v>
      </c>
      <c r="M138" s="235" t="s">
        <v>2138</v>
      </c>
      <c r="N138" s="236">
        <v>4</v>
      </c>
      <c r="O138" s="236" t="str">
        <f>VLOOKUP(N138,'[1]Classification Tables'!$C$2:$D$5,2,FALSE)</f>
        <v>Negligible</v>
      </c>
      <c r="P138" s="236" t="s">
        <v>968</v>
      </c>
      <c r="Q138" s="236" t="str">
        <f>VLOOKUP(P138,'[1]Classification Tables'!$F$2:$G$7,2,FALSE)</f>
        <v>Remote</v>
      </c>
      <c r="R138" s="237" t="str">
        <f t="shared" si="5"/>
        <v>4D</v>
      </c>
      <c r="S138" s="237" t="str">
        <f>VLOOKUP(R138,'[1]Classification Tables'!$I$2:$J$25,2,FALSE)</f>
        <v>Low</v>
      </c>
      <c r="T138" s="238"/>
      <c r="U138" s="238"/>
      <c r="V138" s="239"/>
      <c r="W138" s="289"/>
      <c r="X138" s="2"/>
      <c r="Y138" s="2"/>
      <c r="Z138" s="241" t="s">
        <v>1550</v>
      </c>
    </row>
    <row r="139" spans="1:26" ht="118.65" customHeight="1" x14ac:dyDescent="0.3">
      <c r="A139" s="280" t="s">
        <v>2139</v>
      </c>
      <c r="B139" s="280"/>
      <c r="C139" s="235" t="s">
        <v>2117</v>
      </c>
      <c r="D139" s="235" t="s">
        <v>234</v>
      </c>
      <c r="E139" s="235" t="s">
        <v>2140</v>
      </c>
      <c r="F139" s="235" t="s">
        <v>1654</v>
      </c>
      <c r="G139" s="236">
        <v>1</v>
      </c>
      <c r="H139" s="236" t="str">
        <f>VLOOKUP(G139,'[1]Classification Tables'!$C$2:$D$5,2,FALSE)</f>
        <v>Catastrophic</v>
      </c>
      <c r="I139" s="236" t="s">
        <v>968</v>
      </c>
      <c r="J139" s="236" t="str">
        <f>VLOOKUP(I139,'[1]Classification Tables'!$F$2:$G$7,2,FALSE)</f>
        <v>Remote</v>
      </c>
      <c r="K139" s="237" t="str">
        <f t="shared" si="4"/>
        <v>1D</v>
      </c>
      <c r="L139" s="237" t="str">
        <f>VLOOKUP(K139,'[1]Classification Tables'!$I$2:$J$25,2,FALSE)</f>
        <v>Serious</v>
      </c>
      <c r="M139" s="235" t="s">
        <v>2141</v>
      </c>
      <c r="N139" s="236">
        <v>1</v>
      </c>
      <c r="O139" s="236" t="str">
        <f>VLOOKUP(N139,'[1]Classification Tables'!$C$2:$D$5,2,FALSE)</f>
        <v>Catastrophic</v>
      </c>
      <c r="P139" s="236" t="s">
        <v>984</v>
      </c>
      <c r="Q139" s="236" t="str">
        <f>VLOOKUP(P139,'[1]Classification Tables'!$F$2:$G$7,2,FALSE)</f>
        <v>Improbable</v>
      </c>
      <c r="R139" s="237" t="str">
        <f t="shared" si="5"/>
        <v>1E</v>
      </c>
      <c r="S139" s="237" t="str">
        <f>VLOOKUP(R139,'[1]Classification Tables'!$I$2:$J$25,2,FALSE)</f>
        <v>Medium</v>
      </c>
      <c r="T139" s="238" t="s">
        <v>1548</v>
      </c>
      <c r="U139" s="238"/>
      <c r="V139" s="239"/>
      <c r="W139" s="248" t="s">
        <v>2142</v>
      </c>
      <c r="X139" s="2"/>
      <c r="Y139" s="2"/>
      <c r="Z139" s="241" t="s">
        <v>1550</v>
      </c>
    </row>
    <row r="140" spans="1:26" ht="155.4" customHeight="1" x14ac:dyDescent="0.3">
      <c r="A140" s="280" t="s">
        <v>2143</v>
      </c>
      <c r="B140" s="280"/>
      <c r="C140" s="235" t="s">
        <v>2117</v>
      </c>
      <c r="D140" s="235" t="s">
        <v>234</v>
      </c>
      <c r="E140" s="235" t="s">
        <v>2144</v>
      </c>
      <c r="F140" s="235" t="s">
        <v>2128</v>
      </c>
      <c r="G140" s="236">
        <v>3</v>
      </c>
      <c r="H140" s="236" t="str">
        <f>VLOOKUP(G140,'[1]Classification Tables'!$C$2:$D$5,2,FALSE)</f>
        <v>Marginal</v>
      </c>
      <c r="I140" s="236" t="s">
        <v>1036</v>
      </c>
      <c r="J140" s="236" t="str">
        <f>VLOOKUP(I140,'[1]Classification Tables'!$F$2:$G$7,2,FALSE)</f>
        <v>Probable</v>
      </c>
      <c r="K140" s="237" t="str">
        <f t="shared" si="4"/>
        <v>3B</v>
      </c>
      <c r="L140" s="237" t="str">
        <f>VLOOKUP(K140,'[1]Classification Tables'!$I$2:$J$25,2,FALSE)</f>
        <v>Serious</v>
      </c>
      <c r="M140" s="244" t="s">
        <v>2145</v>
      </c>
      <c r="N140" s="236">
        <v>3</v>
      </c>
      <c r="O140" s="236" t="str">
        <f>VLOOKUP(N140,'[1]Classification Tables'!$C$2:$D$5,2,FALSE)</f>
        <v>Marginal</v>
      </c>
      <c r="P140" s="236" t="s">
        <v>968</v>
      </c>
      <c r="Q140" s="236" t="str">
        <f>VLOOKUP(P140,'[1]Classification Tables'!$F$2:$G$7,2,FALSE)</f>
        <v>Remote</v>
      </c>
      <c r="R140" s="237" t="str">
        <f t="shared" si="5"/>
        <v>3D</v>
      </c>
      <c r="S140" s="237" t="str">
        <f>VLOOKUP(R140,'[1]Classification Tables'!$I$2:$J$25,2,FALSE)</f>
        <v>Medium</v>
      </c>
      <c r="T140" s="238" t="s">
        <v>1690</v>
      </c>
      <c r="U140" s="238"/>
      <c r="V140" s="239"/>
      <c r="W140" s="248" t="s">
        <v>2146</v>
      </c>
      <c r="X140" s="252" t="s">
        <v>1588</v>
      </c>
      <c r="Y140" s="2"/>
      <c r="Z140" s="241" t="s">
        <v>1550</v>
      </c>
    </row>
    <row r="141" spans="1:26" ht="155.4" customHeight="1" x14ac:dyDescent="0.3">
      <c r="A141" s="280" t="s">
        <v>2147</v>
      </c>
      <c r="B141" s="280"/>
      <c r="C141" s="235" t="s">
        <v>2117</v>
      </c>
      <c r="D141" s="235" t="s">
        <v>1561</v>
      </c>
      <c r="E141" s="235" t="s">
        <v>2148</v>
      </c>
      <c r="F141" s="235" t="s">
        <v>1635</v>
      </c>
      <c r="G141" s="236">
        <v>2</v>
      </c>
      <c r="H141" s="236" t="str">
        <f>VLOOKUP(G141,'[1]Classification Tables'!$C$2:$D$5,2,FALSE)</f>
        <v>Critical</v>
      </c>
      <c r="I141" s="236" t="s">
        <v>968</v>
      </c>
      <c r="J141" s="236" t="str">
        <f>VLOOKUP(I141,'[1]Classification Tables'!$F$2:$G$7,2,FALSE)</f>
        <v>Remote</v>
      </c>
      <c r="K141" s="237" t="str">
        <f t="shared" si="4"/>
        <v>2D</v>
      </c>
      <c r="L141" s="237" t="str">
        <f>VLOOKUP(K141,'[1]Classification Tables'!$I$2:$J$25,2,FALSE)</f>
        <v>Medium</v>
      </c>
      <c r="M141" s="235" t="s">
        <v>2149</v>
      </c>
      <c r="N141" s="236">
        <v>3</v>
      </c>
      <c r="O141" s="236" t="str">
        <f>VLOOKUP(N141,'[1]Classification Tables'!$C$2:$D$5,2,FALSE)</f>
        <v>Marginal</v>
      </c>
      <c r="P141" s="236" t="s">
        <v>984</v>
      </c>
      <c r="Q141" s="236" t="str">
        <f>VLOOKUP(P141,'[1]Classification Tables'!$F$2:$G$7,2,FALSE)</f>
        <v>Improbable</v>
      </c>
      <c r="R141" s="237" t="str">
        <f t="shared" si="5"/>
        <v>3E</v>
      </c>
      <c r="S141" s="237" t="str">
        <f>VLOOKUP(R141,'[1]Classification Tables'!$I$2:$J$25,2,FALSE)</f>
        <v>Medium</v>
      </c>
      <c r="T141" s="238"/>
      <c r="U141" s="238"/>
      <c r="V141" s="239"/>
      <c r="W141" s="289"/>
      <c r="X141" s="2"/>
      <c r="Y141" s="2"/>
      <c r="Z141" s="241" t="s">
        <v>1550</v>
      </c>
    </row>
    <row r="142" spans="1:26" ht="155.4" customHeight="1" x14ac:dyDescent="0.3">
      <c r="A142" s="292" t="s">
        <v>2150</v>
      </c>
      <c r="B142" s="292"/>
      <c r="C142" s="281" t="s">
        <v>2151</v>
      </c>
      <c r="D142" s="281" t="s">
        <v>1561</v>
      </c>
      <c r="E142" s="281" t="s">
        <v>2152</v>
      </c>
      <c r="F142" s="281" t="s">
        <v>2124</v>
      </c>
      <c r="G142" s="270">
        <v>2</v>
      </c>
      <c r="H142" s="270" t="str">
        <f>VLOOKUP(G142,'[1]Classification Tables'!$C$2:$D$5,2,FALSE)</f>
        <v>Critical</v>
      </c>
      <c r="I142" s="270" t="s">
        <v>970</v>
      </c>
      <c r="J142" s="270" t="str">
        <f>VLOOKUP(I142,'[1]Classification Tables'!$F$2:$G$7,2,FALSE)</f>
        <v>Occasional</v>
      </c>
      <c r="K142" s="271" t="str">
        <f t="shared" si="4"/>
        <v>2C</v>
      </c>
      <c r="L142" s="271" t="str">
        <f>VLOOKUP(K142,'[1]Classification Tables'!$I$2:$J$25,2,FALSE)</f>
        <v>Serious</v>
      </c>
      <c r="M142" s="293" t="s">
        <v>2153</v>
      </c>
      <c r="N142" s="270">
        <v>3</v>
      </c>
      <c r="O142" s="270" t="str">
        <f>VLOOKUP(N142,'[1]Classification Tables'!$C$2:$D$5,2,FALSE)</f>
        <v>Marginal</v>
      </c>
      <c r="P142" s="270" t="s">
        <v>968</v>
      </c>
      <c r="Q142" s="270" t="str">
        <f>VLOOKUP(P142,'[1]Classification Tables'!$F$2:$G$7,2,FALSE)</f>
        <v>Remote</v>
      </c>
      <c r="R142" s="271" t="str">
        <f t="shared" si="5"/>
        <v>3D</v>
      </c>
      <c r="S142" s="271" t="str">
        <f>VLOOKUP(R142,'[1]Classification Tables'!$I$2:$J$25,2,FALSE)</f>
        <v>Medium</v>
      </c>
      <c r="T142" s="294" t="s">
        <v>1548</v>
      </c>
      <c r="U142" s="294"/>
      <c r="V142" s="295"/>
      <c r="W142" s="248" t="s">
        <v>2154</v>
      </c>
      <c r="X142" s="2"/>
      <c r="Y142" s="2"/>
      <c r="Z142" s="241" t="s">
        <v>1550</v>
      </c>
    </row>
    <row r="143" spans="1:26" ht="89.4" customHeight="1" x14ac:dyDescent="0.3">
      <c r="A143" s="292" t="s">
        <v>2155</v>
      </c>
      <c r="B143" s="292"/>
      <c r="C143" s="281" t="s">
        <v>2156</v>
      </c>
      <c r="D143" s="281" t="s">
        <v>1561</v>
      </c>
      <c r="E143" s="281" t="s">
        <v>2152</v>
      </c>
      <c r="F143" s="281" t="s">
        <v>2124</v>
      </c>
      <c r="G143" s="270">
        <v>2</v>
      </c>
      <c r="H143" s="270" t="str">
        <f>VLOOKUP(G143,'[1]Classification Tables'!$C$2:$D$5,2,FALSE)</f>
        <v>Critical</v>
      </c>
      <c r="I143" s="270" t="s">
        <v>970</v>
      </c>
      <c r="J143" s="270" t="str">
        <f>VLOOKUP(I143,'[1]Classification Tables'!$F$2:$G$7,2,FALSE)</f>
        <v>Occasional</v>
      </c>
      <c r="K143" s="271" t="str">
        <f t="shared" si="4"/>
        <v>2C</v>
      </c>
      <c r="L143" s="271" t="str">
        <f>VLOOKUP(K143,'[1]Classification Tables'!$I$2:$J$25,2,FALSE)</f>
        <v>Serious</v>
      </c>
      <c r="M143" s="281" t="s">
        <v>2153</v>
      </c>
      <c r="N143" s="270">
        <v>3</v>
      </c>
      <c r="O143" s="270" t="str">
        <f>VLOOKUP(N143,'[1]Classification Tables'!$C$2:$D$5,2,FALSE)</f>
        <v>Marginal</v>
      </c>
      <c r="P143" s="270" t="s">
        <v>968</v>
      </c>
      <c r="Q143" s="270" t="str">
        <f>VLOOKUP(P143,'[1]Classification Tables'!$F$2:$G$7,2,FALSE)</f>
        <v>Remote</v>
      </c>
      <c r="R143" s="271" t="str">
        <f t="shared" si="5"/>
        <v>3D</v>
      </c>
      <c r="S143" s="271" t="str">
        <f>VLOOKUP(R143,'[1]Classification Tables'!$I$2:$J$25,2,FALSE)</f>
        <v>Medium</v>
      </c>
      <c r="T143" s="294"/>
      <c r="U143" s="294"/>
      <c r="V143" s="295"/>
      <c r="W143" s="248" t="s">
        <v>2154</v>
      </c>
      <c r="X143" s="2"/>
      <c r="Y143" s="2"/>
      <c r="Z143" s="241" t="s">
        <v>1550</v>
      </c>
    </row>
    <row r="144" spans="1:26" ht="122.4" customHeight="1" x14ac:dyDescent="0.3">
      <c r="A144" s="280" t="s">
        <v>2157</v>
      </c>
      <c r="B144" s="280"/>
      <c r="C144" s="235" t="s">
        <v>2158</v>
      </c>
      <c r="D144" s="235" t="s">
        <v>234</v>
      </c>
      <c r="E144" s="235" t="s">
        <v>2159</v>
      </c>
      <c r="F144" s="235" t="s">
        <v>1598</v>
      </c>
      <c r="G144" s="236">
        <v>2</v>
      </c>
      <c r="H144" s="236" t="str">
        <f>VLOOKUP(G144,'[1]Classification Tables'!$C$2:$D$5,2,FALSE)</f>
        <v>Critical</v>
      </c>
      <c r="I144" s="236" t="s">
        <v>970</v>
      </c>
      <c r="J144" s="236" t="str">
        <f>VLOOKUP(I144,'[1]Classification Tables'!$F$2:$G$7,2,FALSE)</f>
        <v>Occasional</v>
      </c>
      <c r="K144" s="237" t="str">
        <f t="shared" si="4"/>
        <v>2C</v>
      </c>
      <c r="L144" s="237" t="str">
        <f>VLOOKUP(K144,'[1]Classification Tables'!$I$2:$J$25,2,FALSE)</f>
        <v>Serious</v>
      </c>
      <c r="M144" s="244" t="s">
        <v>2160</v>
      </c>
      <c r="N144" s="236">
        <v>3</v>
      </c>
      <c r="O144" s="236" t="str">
        <f>VLOOKUP(N144,'[1]Classification Tables'!$C$2:$D$5,2,FALSE)</f>
        <v>Marginal</v>
      </c>
      <c r="P144" s="236" t="s">
        <v>968</v>
      </c>
      <c r="Q144" s="236" t="str">
        <f>VLOOKUP(P144,'[1]Classification Tables'!$F$2:$G$7,2,FALSE)</f>
        <v>Remote</v>
      </c>
      <c r="R144" s="237" t="str">
        <f t="shared" si="5"/>
        <v>3D</v>
      </c>
      <c r="S144" s="237" t="str">
        <f>VLOOKUP(R144,'[1]Classification Tables'!$I$2:$J$25,2,FALSE)</f>
        <v>Medium</v>
      </c>
      <c r="T144" s="238" t="s">
        <v>1690</v>
      </c>
      <c r="U144" s="238"/>
      <c r="V144" s="239"/>
      <c r="W144" s="248" t="s">
        <v>1876</v>
      </c>
      <c r="X144" s="252" t="s">
        <v>1588</v>
      </c>
      <c r="Y144" s="2"/>
      <c r="Z144" s="241" t="s">
        <v>1550</v>
      </c>
    </row>
    <row r="145" spans="1:26" ht="116.4" customHeight="1" x14ac:dyDescent="0.3">
      <c r="A145" s="280" t="s">
        <v>2161</v>
      </c>
      <c r="B145" s="280"/>
      <c r="C145" s="235" t="s">
        <v>2162</v>
      </c>
      <c r="D145" s="235" t="s">
        <v>2163</v>
      </c>
      <c r="E145" s="235" t="s">
        <v>2164</v>
      </c>
      <c r="F145" s="244" t="s">
        <v>2128</v>
      </c>
      <c r="G145" s="236">
        <v>3</v>
      </c>
      <c r="H145" s="236" t="str">
        <f>VLOOKUP(G145,'[1]Classification Tables'!$C$2:$D$5,2,FALSE)</f>
        <v>Marginal</v>
      </c>
      <c r="I145" s="236" t="s">
        <v>970</v>
      </c>
      <c r="J145" s="236" t="str">
        <f>VLOOKUP(I145,'[1]Classification Tables'!$F$2:$G$7,2,FALSE)</f>
        <v>Occasional</v>
      </c>
      <c r="K145" s="237" t="str">
        <f t="shared" si="4"/>
        <v>3C</v>
      </c>
      <c r="L145" s="237" t="str">
        <f>VLOOKUP(K145,'[1]Classification Tables'!$I$2:$J$25,2,FALSE)</f>
        <v>Medium</v>
      </c>
      <c r="M145" s="235" t="s">
        <v>2165</v>
      </c>
      <c r="N145" s="236">
        <v>3</v>
      </c>
      <c r="O145" s="236" t="str">
        <f>VLOOKUP(N145,'[1]Classification Tables'!$C$2:$D$5,2,FALSE)</f>
        <v>Marginal</v>
      </c>
      <c r="P145" s="236" t="s">
        <v>968</v>
      </c>
      <c r="Q145" s="236" t="str">
        <f>VLOOKUP(P145,'[1]Classification Tables'!$F$2:$G$7,2,FALSE)</f>
        <v>Remote</v>
      </c>
      <c r="R145" s="237" t="str">
        <f t="shared" si="5"/>
        <v>3D</v>
      </c>
      <c r="S145" s="237" t="str">
        <f>VLOOKUP(R145,'[1]Classification Tables'!$I$2:$J$25,2,FALSE)</f>
        <v>Medium</v>
      </c>
      <c r="T145" s="238"/>
      <c r="U145" s="238"/>
      <c r="V145" s="239"/>
      <c r="W145" s="289"/>
      <c r="X145" s="2"/>
      <c r="Y145" s="2"/>
      <c r="Z145" s="241" t="s">
        <v>1550</v>
      </c>
    </row>
    <row r="146" spans="1:26" ht="55.35" customHeight="1" x14ac:dyDescent="0.3">
      <c r="A146" s="280" t="s">
        <v>2166</v>
      </c>
      <c r="B146" s="280"/>
      <c r="C146" s="235" t="s">
        <v>2162</v>
      </c>
      <c r="D146" s="235" t="s">
        <v>2163</v>
      </c>
      <c r="E146" s="235" t="s">
        <v>2167</v>
      </c>
      <c r="F146" s="235" t="s">
        <v>2128</v>
      </c>
      <c r="G146" s="236">
        <v>4</v>
      </c>
      <c r="H146" s="236" t="str">
        <f>VLOOKUP(G146,'[1]Classification Tables'!$C$2:$D$5,2,FALSE)</f>
        <v>Negligible</v>
      </c>
      <c r="I146" s="236" t="s">
        <v>968</v>
      </c>
      <c r="J146" s="236" t="str">
        <f>VLOOKUP(I146,'[1]Classification Tables'!$F$2:$G$7,2,FALSE)</f>
        <v>Remote</v>
      </c>
      <c r="K146" s="237" t="str">
        <f t="shared" si="4"/>
        <v>4D</v>
      </c>
      <c r="L146" s="237" t="str">
        <f>VLOOKUP(K146,'[1]Classification Tables'!$I$2:$J$25,2,FALSE)</f>
        <v>Low</v>
      </c>
      <c r="M146" s="244" t="s">
        <v>2168</v>
      </c>
      <c r="N146" s="236">
        <v>4</v>
      </c>
      <c r="O146" s="236" t="str">
        <f>VLOOKUP(N146,'[1]Classification Tables'!$C$2:$D$5,2,FALSE)</f>
        <v>Negligible</v>
      </c>
      <c r="P146" s="236" t="s">
        <v>984</v>
      </c>
      <c r="Q146" s="236" t="str">
        <f>VLOOKUP(P146,'[1]Classification Tables'!$F$2:$G$7,2,FALSE)</f>
        <v>Improbable</v>
      </c>
      <c r="R146" s="237" t="str">
        <f t="shared" si="5"/>
        <v>4E</v>
      </c>
      <c r="S146" s="237" t="str">
        <f>VLOOKUP(R146,'[1]Classification Tables'!$I$2:$J$25,2,FALSE)</f>
        <v>Low</v>
      </c>
      <c r="T146" s="238"/>
      <c r="U146" s="238"/>
      <c r="V146" s="239"/>
      <c r="W146" s="289"/>
      <c r="X146" s="2"/>
      <c r="Y146" s="2"/>
      <c r="Z146" s="241" t="s">
        <v>1550</v>
      </c>
    </row>
    <row r="147" spans="1:26" ht="105.6" customHeight="1" x14ac:dyDescent="0.3">
      <c r="A147" s="280" t="s">
        <v>2169</v>
      </c>
      <c r="B147" s="280"/>
      <c r="C147" s="235" t="s">
        <v>2162</v>
      </c>
      <c r="D147" s="235" t="s">
        <v>2163</v>
      </c>
      <c r="E147" s="235" t="s">
        <v>2170</v>
      </c>
      <c r="F147" s="235" t="s">
        <v>2128</v>
      </c>
      <c r="G147" s="236">
        <v>2</v>
      </c>
      <c r="H147" s="236" t="str">
        <f>VLOOKUP(G147,'[1]Classification Tables'!$C$2:$D$5,2,FALSE)</f>
        <v>Critical</v>
      </c>
      <c r="I147" s="236" t="s">
        <v>968</v>
      </c>
      <c r="J147" s="236" t="str">
        <f>VLOOKUP(I147,'[1]Classification Tables'!$F$2:$G$7,2,FALSE)</f>
        <v>Remote</v>
      </c>
      <c r="K147" s="237" t="str">
        <f t="shared" si="4"/>
        <v>2D</v>
      </c>
      <c r="L147" s="237" t="str">
        <f>VLOOKUP(K147,'[1]Classification Tables'!$I$2:$J$25,2,FALSE)</f>
        <v>Medium</v>
      </c>
      <c r="M147" s="235" t="s">
        <v>2171</v>
      </c>
      <c r="N147" s="236">
        <v>2</v>
      </c>
      <c r="O147" s="236" t="str">
        <f>VLOOKUP(N147,'[1]Classification Tables'!$C$2:$D$5,2,FALSE)</f>
        <v>Critical</v>
      </c>
      <c r="P147" s="236" t="s">
        <v>984</v>
      </c>
      <c r="Q147" s="236" t="str">
        <f>VLOOKUP(P147,'[1]Classification Tables'!$F$2:$G$7,2,FALSE)</f>
        <v>Improbable</v>
      </c>
      <c r="R147" s="237" t="str">
        <f t="shared" si="5"/>
        <v>2E</v>
      </c>
      <c r="S147" s="237" t="str">
        <f>VLOOKUP(R147,'[1]Classification Tables'!$I$2:$J$25,2,FALSE)</f>
        <v>Medium</v>
      </c>
      <c r="T147" s="238"/>
      <c r="U147" s="238"/>
      <c r="V147" s="239"/>
      <c r="W147" s="289"/>
      <c r="X147" s="2"/>
      <c r="Y147" s="2"/>
      <c r="Z147" s="241" t="s">
        <v>1550</v>
      </c>
    </row>
    <row r="148" spans="1:26" ht="39" customHeight="1" x14ac:dyDescent="0.3">
      <c r="A148" s="280" t="s">
        <v>2172</v>
      </c>
      <c r="B148" s="280"/>
      <c r="C148" s="235" t="s">
        <v>2162</v>
      </c>
      <c r="D148" s="235" t="s">
        <v>2163</v>
      </c>
      <c r="E148" s="235" t="s">
        <v>2173</v>
      </c>
      <c r="F148" s="235" t="s">
        <v>2128</v>
      </c>
      <c r="G148" s="236">
        <v>3</v>
      </c>
      <c r="H148" s="236" t="str">
        <f>VLOOKUP(G148,'[1]Classification Tables'!$C$2:$D$5,2,FALSE)</f>
        <v>Marginal</v>
      </c>
      <c r="I148" s="236" t="s">
        <v>970</v>
      </c>
      <c r="J148" s="236" t="str">
        <f>VLOOKUP(I148,'[1]Classification Tables'!$F$2:$G$7,2,FALSE)</f>
        <v>Occasional</v>
      </c>
      <c r="K148" s="237" t="str">
        <f t="shared" si="4"/>
        <v>3C</v>
      </c>
      <c r="L148" s="237" t="str">
        <f>VLOOKUP(K148,'[1]Classification Tables'!$I$2:$J$25,2,FALSE)</f>
        <v>Medium</v>
      </c>
      <c r="M148" s="235" t="s">
        <v>2174</v>
      </c>
      <c r="N148" s="236">
        <v>3</v>
      </c>
      <c r="O148" s="236" t="str">
        <f>VLOOKUP(N148,'[1]Classification Tables'!$C$2:$D$5,2,FALSE)</f>
        <v>Marginal</v>
      </c>
      <c r="P148" s="236" t="s">
        <v>968</v>
      </c>
      <c r="Q148" s="236" t="str">
        <f>VLOOKUP(P148,'[1]Classification Tables'!$F$2:$G$7,2,FALSE)</f>
        <v>Remote</v>
      </c>
      <c r="R148" s="237" t="str">
        <f t="shared" si="5"/>
        <v>3D</v>
      </c>
      <c r="S148" s="237" t="str">
        <f>VLOOKUP(R148,'[1]Classification Tables'!$I$2:$J$25,2,FALSE)</f>
        <v>Medium</v>
      </c>
      <c r="T148" s="238"/>
      <c r="U148" s="238"/>
      <c r="V148" s="239"/>
      <c r="W148" s="289"/>
      <c r="X148" s="2"/>
      <c r="Y148" s="2"/>
      <c r="Z148" s="241" t="s">
        <v>1550</v>
      </c>
    </row>
    <row r="149" spans="1:26" ht="44.4" customHeight="1" x14ac:dyDescent="0.3">
      <c r="A149" s="280" t="s">
        <v>2175</v>
      </c>
      <c r="B149" s="280"/>
      <c r="C149" s="235" t="s">
        <v>2162</v>
      </c>
      <c r="D149" s="235" t="s">
        <v>2163</v>
      </c>
      <c r="E149" s="235" t="s">
        <v>2176</v>
      </c>
      <c r="F149" s="235" t="s">
        <v>2128</v>
      </c>
      <c r="G149" s="236">
        <v>4</v>
      </c>
      <c r="H149" s="236" t="str">
        <f>VLOOKUP(G149,'[1]Classification Tables'!$C$2:$D$5,2,FALSE)</f>
        <v>Negligible</v>
      </c>
      <c r="I149" s="236" t="s">
        <v>968</v>
      </c>
      <c r="J149" s="236" t="str">
        <f>VLOOKUP(I149,'[1]Classification Tables'!$F$2:$G$7,2,FALSE)</f>
        <v>Remote</v>
      </c>
      <c r="K149" s="237" t="str">
        <f t="shared" si="4"/>
        <v>4D</v>
      </c>
      <c r="L149" s="237" t="str">
        <f>VLOOKUP(K149,'[1]Classification Tables'!$I$2:$J$25,2,FALSE)</f>
        <v>Low</v>
      </c>
      <c r="M149" s="235" t="s">
        <v>2177</v>
      </c>
      <c r="N149" s="236">
        <v>4</v>
      </c>
      <c r="O149" s="236" t="str">
        <f>VLOOKUP(N149,'[1]Classification Tables'!$C$2:$D$5,2,FALSE)</f>
        <v>Negligible</v>
      </c>
      <c r="P149" s="236" t="s">
        <v>984</v>
      </c>
      <c r="Q149" s="236" t="str">
        <f>VLOOKUP(P149,'[1]Classification Tables'!$F$2:$G$7,2,FALSE)</f>
        <v>Improbable</v>
      </c>
      <c r="R149" s="237" t="str">
        <f t="shared" si="5"/>
        <v>4E</v>
      </c>
      <c r="S149" s="237" t="str">
        <f>VLOOKUP(R149,'[1]Classification Tables'!$I$2:$J$25,2,FALSE)</f>
        <v>Low</v>
      </c>
      <c r="T149" s="238" t="s">
        <v>1548</v>
      </c>
      <c r="U149" s="238"/>
      <c r="V149" s="239"/>
      <c r="W149" s="248" t="s">
        <v>2120</v>
      </c>
      <c r="X149" s="2"/>
      <c r="Y149" s="2"/>
      <c r="Z149" s="241" t="s">
        <v>1550</v>
      </c>
    </row>
    <row r="150" spans="1:26" ht="78" customHeight="1" x14ac:dyDescent="0.3">
      <c r="A150" s="280" t="s">
        <v>2178</v>
      </c>
      <c r="B150" s="280"/>
      <c r="C150" s="235" t="s">
        <v>2162</v>
      </c>
      <c r="D150" s="235" t="s">
        <v>2163</v>
      </c>
      <c r="E150" s="235" t="s">
        <v>2179</v>
      </c>
      <c r="F150" s="235" t="s">
        <v>2128</v>
      </c>
      <c r="G150" s="236">
        <v>1</v>
      </c>
      <c r="H150" s="236" t="str">
        <f>VLOOKUP(G150,'[1]Classification Tables'!$C$2:$D$5,2,FALSE)</f>
        <v>Catastrophic</v>
      </c>
      <c r="I150" s="236" t="s">
        <v>970</v>
      </c>
      <c r="J150" s="236" t="str">
        <f>VLOOKUP(I150,'[1]Classification Tables'!$F$2:$G$7,2,FALSE)</f>
        <v>Occasional</v>
      </c>
      <c r="K150" s="237" t="str">
        <f t="shared" si="4"/>
        <v>1C</v>
      </c>
      <c r="L150" s="237" t="str">
        <f>VLOOKUP(K150,'[1]Classification Tables'!$I$2:$J$25,2,FALSE)</f>
        <v>High</v>
      </c>
      <c r="M150" s="235" t="s">
        <v>2180</v>
      </c>
      <c r="N150" s="236">
        <v>1</v>
      </c>
      <c r="O150" s="236" t="str">
        <f>VLOOKUP(N150,'[1]Classification Tables'!$C$2:$D$5,2,FALSE)</f>
        <v>Catastrophic</v>
      </c>
      <c r="P150" s="236" t="s">
        <v>984</v>
      </c>
      <c r="Q150" s="236" t="str">
        <f>VLOOKUP(P150,'[1]Classification Tables'!$F$2:$G$7,2,FALSE)</f>
        <v>Improbable</v>
      </c>
      <c r="R150" s="237" t="str">
        <f t="shared" si="5"/>
        <v>1E</v>
      </c>
      <c r="S150" s="237" t="str">
        <f>VLOOKUP(R150,'[1]Classification Tables'!$I$2:$J$25,2,FALSE)</f>
        <v>Medium</v>
      </c>
      <c r="T150" s="238" t="s">
        <v>1548</v>
      </c>
      <c r="U150" s="238"/>
      <c r="V150" s="239"/>
      <c r="W150" s="248" t="s">
        <v>2120</v>
      </c>
      <c r="X150" s="2"/>
      <c r="Y150" s="2"/>
      <c r="Z150" s="241" t="s">
        <v>1550</v>
      </c>
    </row>
    <row r="151" spans="1:26" ht="105.6" customHeight="1" x14ac:dyDescent="0.3">
      <c r="A151" s="280" t="s">
        <v>2181</v>
      </c>
      <c r="B151" s="280"/>
      <c r="C151" s="235" t="s">
        <v>2162</v>
      </c>
      <c r="D151" s="235" t="s">
        <v>2163</v>
      </c>
      <c r="E151" s="235" t="s">
        <v>2182</v>
      </c>
      <c r="F151" s="235" t="s">
        <v>2128</v>
      </c>
      <c r="G151" s="236">
        <v>2</v>
      </c>
      <c r="H151" s="236" t="str">
        <f>VLOOKUP(G151,'[1]Classification Tables'!$C$2:$D$5,2,FALSE)</f>
        <v>Critical</v>
      </c>
      <c r="I151" s="236" t="s">
        <v>968</v>
      </c>
      <c r="J151" s="236" t="str">
        <f>VLOOKUP(I151,'[1]Classification Tables'!$F$2:$G$7,2,FALSE)</f>
        <v>Remote</v>
      </c>
      <c r="K151" s="237" t="str">
        <f t="shared" si="4"/>
        <v>2D</v>
      </c>
      <c r="L151" s="237" t="str">
        <f>VLOOKUP(K151,'[1]Classification Tables'!$I$2:$J$25,2,FALSE)</f>
        <v>Medium</v>
      </c>
      <c r="M151" s="235" t="s">
        <v>2183</v>
      </c>
      <c r="N151" s="236">
        <v>2</v>
      </c>
      <c r="O151" s="236" t="str">
        <f>VLOOKUP(N151,'[1]Classification Tables'!$C$2:$D$5,2,FALSE)</f>
        <v>Critical</v>
      </c>
      <c r="P151" s="236" t="s">
        <v>984</v>
      </c>
      <c r="Q151" s="236" t="str">
        <f>VLOOKUP(P151,'[1]Classification Tables'!$F$2:$G$7,2,FALSE)</f>
        <v>Improbable</v>
      </c>
      <c r="R151" s="237" t="str">
        <f t="shared" si="5"/>
        <v>2E</v>
      </c>
      <c r="S151" s="237" t="str">
        <f>VLOOKUP(R151,'[1]Classification Tables'!$I$2:$J$25,2,FALSE)</f>
        <v>Medium</v>
      </c>
      <c r="T151" s="296"/>
      <c r="U151" s="238"/>
      <c r="V151" s="239"/>
      <c r="W151" s="289"/>
      <c r="X151" s="2"/>
      <c r="Y151" s="2"/>
      <c r="Z151" s="241" t="s">
        <v>1550</v>
      </c>
    </row>
    <row r="152" spans="1:26" ht="88.35" customHeight="1" x14ac:dyDescent="0.3">
      <c r="A152" s="280" t="s">
        <v>2184</v>
      </c>
      <c r="B152" s="280"/>
      <c r="C152" s="235" t="s">
        <v>2162</v>
      </c>
      <c r="D152" s="235" t="s">
        <v>2163</v>
      </c>
      <c r="E152" s="235" t="s">
        <v>2185</v>
      </c>
      <c r="F152" s="235" t="s">
        <v>2128</v>
      </c>
      <c r="G152" s="236">
        <v>3</v>
      </c>
      <c r="H152" s="236" t="str">
        <f>VLOOKUP(G152,'[1]Classification Tables'!$C$2:$D$5,2,FALSE)</f>
        <v>Marginal</v>
      </c>
      <c r="I152" s="236" t="s">
        <v>970</v>
      </c>
      <c r="J152" s="236" t="str">
        <f>VLOOKUP(I152,'[1]Classification Tables'!$F$2:$G$7,2,FALSE)</f>
        <v>Occasional</v>
      </c>
      <c r="K152" s="237" t="str">
        <f t="shared" si="4"/>
        <v>3C</v>
      </c>
      <c r="L152" s="237" t="str">
        <f>VLOOKUP(K152,'[1]Classification Tables'!$I$2:$J$25,2,FALSE)</f>
        <v>Medium</v>
      </c>
      <c r="M152" s="235" t="s">
        <v>2186</v>
      </c>
      <c r="N152" s="236">
        <v>3</v>
      </c>
      <c r="O152" s="236" t="str">
        <f>VLOOKUP(N152,'[1]Classification Tables'!$C$2:$D$5,2,FALSE)</f>
        <v>Marginal</v>
      </c>
      <c r="P152" s="236" t="s">
        <v>984</v>
      </c>
      <c r="Q152" s="236" t="str">
        <f>VLOOKUP(P152,'[1]Classification Tables'!$F$2:$G$7,2,FALSE)</f>
        <v>Improbable</v>
      </c>
      <c r="R152" s="237" t="str">
        <f t="shared" si="5"/>
        <v>3E</v>
      </c>
      <c r="S152" s="237" t="str">
        <f>VLOOKUP(R152,'[1]Classification Tables'!$I$2:$J$25,2,FALSE)</f>
        <v>Medium</v>
      </c>
      <c r="T152" s="296"/>
      <c r="U152" s="238"/>
      <c r="V152" s="239"/>
      <c r="W152" s="289"/>
      <c r="X152" s="2"/>
      <c r="Y152" s="2"/>
      <c r="Z152" s="241" t="s">
        <v>1550</v>
      </c>
    </row>
    <row r="153" spans="1:26" ht="57" customHeight="1" x14ac:dyDescent="0.3">
      <c r="A153" s="280" t="s">
        <v>2187</v>
      </c>
      <c r="B153" s="280"/>
      <c r="C153" s="235" t="s">
        <v>2188</v>
      </c>
      <c r="D153" s="235" t="s">
        <v>1561</v>
      </c>
      <c r="E153" s="235" t="s">
        <v>2189</v>
      </c>
      <c r="F153" s="235" t="s">
        <v>2190</v>
      </c>
      <c r="G153" s="236">
        <v>4</v>
      </c>
      <c r="H153" s="236" t="str">
        <f>VLOOKUP(G153,'[1]Classification Tables'!$C$2:$D$5,2,FALSE)</f>
        <v>Negligible</v>
      </c>
      <c r="I153" s="236" t="s">
        <v>970</v>
      </c>
      <c r="J153" s="236" t="str">
        <f>VLOOKUP(I153,'[1]Classification Tables'!$F$2:$G$7,2,FALSE)</f>
        <v>Occasional</v>
      </c>
      <c r="K153" s="237" t="str">
        <f t="shared" si="4"/>
        <v>4C</v>
      </c>
      <c r="L153" s="237" t="str">
        <f>VLOOKUP(K153,'[1]Classification Tables'!$I$2:$J$25,2,FALSE)</f>
        <v>Low</v>
      </c>
      <c r="M153" s="235" t="s">
        <v>2191</v>
      </c>
      <c r="N153" s="236">
        <v>4</v>
      </c>
      <c r="O153" s="236" t="str">
        <f>VLOOKUP(N153,'[1]Classification Tables'!$C$2:$D$5,2,FALSE)</f>
        <v>Negligible</v>
      </c>
      <c r="P153" s="236" t="s">
        <v>984</v>
      </c>
      <c r="Q153" s="236" t="str">
        <f>VLOOKUP(P153,'[1]Classification Tables'!$F$2:$G$7,2,FALSE)</f>
        <v>Improbable</v>
      </c>
      <c r="R153" s="237" t="str">
        <f t="shared" si="5"/>
        <v>4E</v>
      </c>
      <c r="S153" s="237" t="str">
        <f>VLOOKUP(R153,'[1]Classification Tables'!$I$2:$J$25,2,FALSE)</f>
        <v>Low</v>
      </c>
      <c r="T153" s="296"/>
      <c r="U153" s="238"/>
      <c r="V153" s="239"/>
      <c r="W153" s="289"/>
      <c r="X153" s="2"/>
      <c r="Y153" s="2"/>
      <c r="Z153" s="241" t="s">
        <v>1550</v>
      </c>
    </row>
    <row r="154" spans="1:26" ht="65.400000000000006" customHeight="1" x14ac:dyDescent="0.3">
      <c r="A154" s="280" t="s">
        <v>2192</v>
      </c>
      <c r="B154" s="280"/>
      <c r="C154" s="235" t="s">
        <v>2193</v>
      </c>
      <c r="D154" s="235" t="s">
        <v>1561</v>
      </c>
      <c r="E154" s="235" t="s">
        <v>2194</v>
      </c>
      <c r="F154" s="235" t="s">
        <v>2195</v>
      </c>
      <c r="G154" s="236">
        <v>2</v>
      </c>
      <c r="H154" s="236" t="str">
        <f>VLOOKUP(G154,'[1]Classification Tables'!$C$2:$D$5,2,FALSE)</f>
        <v>Critical</v>
      </c>
      <c r="I154" s="236" t="s">
        <v>970</v>
      </c>
      <c r="J154" s="236" t="str">
        <f>VLOOKUP(I154,'[1]Classification Tables'!$F$2:$G$7,2,FALSE)</f>
        <v>Occasional</v>
      </c>
      <c r="K154" s="237" t="str">
        <f t="shared" si="4"/>
        <v>2C</v>
      </c>
      <c r="L154" s="237" t="str">
        <f>VLOOKUP(K154,'[1]Classification Tables'!$I$2:$J$25,2,FALSE)</f>
        <v>Serious</v>
      </c>
      <c r="M154" s="235" t="s">
        <v>2196</v>
      </c>
      <c r="N154" s="236">
        <v>4</v>
      </c>
      <c r="O154" s="236" t="str">
        <f>VLOOKUP(N154,'[1]Classification Tables'!$C$2:$D$5,2,FALSE)</f>
        <v>Negligible</v>
      </c>
      <c r="P154" s="236" t="s">
        <v>984</v>
      </c>
      <c r="Q154" s="236" t="str">
        <f>VLOOKUP(P154,'[1]Classification Tables'!$F$2:$G$7,2,FALSE)</f>
        <v>Improbable</v>
      </c>
      <c r="R154" s="237" t="str">
        <f t="shared" si="5"/>
        <v>4E</v>
      </c>
      <c r="S154" s="237" t="str">
        <f>VLOOKUP(R154,'[1]Classification Tables'!$I$2:$J$25,2,FALSE)</f>
        <v>Low</v>
      </c>
      <c r="T154" s="296"/>
      <c r="U154" s="238"/>
      <c r="V154" s="239"/>
      <c r="W154" s="289"/>
      <c r="X154" s="2"/>
      <c r="Y154" s="2"/>
      <c r="Z154" s="241" t="s">
        <v>1550</v>
      </c>
    </row>
    <row r="155" spans="1:26" ht="30.6" x14ac:dyDescent="0.3">
      <c r="A155" s="280" t="s">
        <v>2197</v>
      </c>
      <c r="B155" s="280"/>
      <c r="C155" s="235" t="s">
        <v>2198</v>
      </c>
      <c r="D155" s="235" t="s">
        <v>1561</v>
      </c>
      <c r="E155" s="235" t="s">
        <v>2199</v>
      </c>
      <c r="F155" s="235" t="s">
        <v>2195</v>
      </c>
      <c r="G155" s="236">
        <v>2</v>
      </c>
      <c r="H155" s="236" t="str">
        <f>VLOOKUP(G155,'[1]Classification Tables'!$C$2:$D$5,2,FALSE)</f>
        <v>Critical</v>
      </c>
      <c r="I155" s="236" t="s">
        <v>970</v>
      </c>
      <c r="J155" s="236" t="str">
        <f>VLOOKUP(I155,'[1]Classification Tables'!$F$2:$G$7,2,FALSE)</f>
        <v>Occasional</v>
      </c>
      <c r="K155" s="237" t="str">
        <f t="shared" si="4"/>
        <v>2C</v>
      </c>
      <c r="L155" s="237" t="str">
        <f>VLOOKUP(K155,'[1]Classification Tables'!$I$2:$J$25,2,FALSE)</f>
        <v>Serious</v>
      </c>
      <c r="M155" s="235" t="s">
        <v>2200</v>
      </c>
      <c r="N155" s="236">
        <v>3</v>
      </c>
      <c r="O155" s="236" t="str">
        <f>VLOOKUP(N155,'[1]Classification Tables'!$C$2:$D$5,2,FALSE)</f>
        <v>Marginal</v>
      </c>
      <c r="P155" s="236" t="s">
        <v>984</v>
      </c>
      <c r="Q155" s="236" t="str">
        <f>VLOOKUP(P155,'[1]Classification Tables'!$F$2:$G$7,2,FALSE)</f>
        <v>Improbable</v>
      </c>
      <c r="R155" s="237" t="str">
        <f t="shared" si="5"/>
        <v>3E</v>
      </c>
      <c r="S155" s="237" t="str">
        <f>VLOOKUP(R155,'[1]Classification Tables'!$I$2:$J$25,2,FALSE)</f>
        <v>Medium</v>
      </c>
      <c r="T155" s="296"/>
      <c r="U155" s="238"/>
      <c r="V155" s="239"/>
      <c r="W155" s="289"/>
      <c r="X155" s="2"/>
      <c r="Y155" s="2"/>
      <c r="Z155" s="241" t="s">
        <v>1550</v>
      </c>
    </row>
    <row r="156" spans="1:26" ht="20.399999999999999" x14ac:dyDescent="0.3">
      <c r="A156" s="280" t="s">
        <v>2201</v>
      </c>
      <c r="B156" s="280"/>
      <c r="C156" s="235" t="s">
        <v>2202</v>
      </c>
      <c r="D156" s="235" t="s">
        <v>1561</v>
      </c>
      <c r="E156" s="235" t="s">
        <v>2203</v>
      </c>
      <c r="F156" s="235" t="s">
        <v>2190</v>
      </c>
      <c r="G156" s="236">
        <v>4</v>
      </c>
      <c r="H156" s="236" t="str">
        <f>VLOOKUP(G156,'[1]Classification Tables'!$C$2:$D$5,2,FALSE)</f>
        <v>Negligible</v>
      </c>
      <c r="I156" s="236" t="s">
        <v>970</v>
      </c>
      <c r="J156" s="236" t="str">
        <f>VLOOKUP(I156,'[1]Classification Tables'!$F$2:$G$7,2,FALSE)</f>
        <v>Occasional</v>
      </c>
      <c r="K156" s="237" t="str">
        <f t="shared" si="4"/>
        <v>4C</v>
      </c>
      <c r="L156" s="237" t="str">
        <f>VLOOKUP(K156,'[1]Classification Tables'!$I$2:$J$25,2,FALSE)</f>
        <v>Low</v>
      </c>
      <c r="M156" s="244" t="s">
        <v>2204</v>
      </c>
      <c r="N156" s="236">
        <v>4</v>
      </c>
      <c r="O156" s="236" t="str">
        <f>VLOOKUP(N156,'[1]Classification Tables'!$C$2:$D$5,2,FALSE)</f>
        <v>Negligible</v>
      </c>
      <c r="P156" s="236" t="s">
        <v>984</v>
      </c>
      <c r="Q156" s="236" t="str">
        <f>VLOOKUP(P156,'[1]Classification Tables'!$F$2:$G$7,2,FALSE)</f>
        <v>Improbable</v>
      </c>
      <c r="R156" s="237" t="str">
        <f t="shared" si="5"/>
        <v>4E</v>
      </c>
      <c r="S156" s="237" t="str">
        <f>VLOOKUP(R156,'[1]Classification Tables'!$I$2:$J$25,2,FALSE)</f>
        <v>Low</v>
      </c>
      <c r="T156" s="296"/>
      <c r="U156" s="238"/>
      <c r="V156" s="239"/>
      <c r="W156" s="289"/>
      <c r="X156" s="2"/>
      <c r="Y156" s="2"/>
      <c r="Z156" s="241" t="s">
        <v>1550</v>
      </c>
    </row>
    <row r="157" spans="1:26" ht="81" customHeight="1" x14ac:dyDescent="0.3">
      <c r="A157" s="290" t="s">
        <v>2205</v>
      </c>
      <c r="B157" s="247" t="s">
        <v>2206</v>
      </c>
      <c r="C157" s="247" t="s">
        <v>2207</v>
      </c>
      <c r="D157" s="235" t="s">
        <v>1561</v>
      </c>
      <c r="E157" s="247" t="s">
        <v>2208</v>
      </c>
      <c r="F157" s="235" t="s">
        <v>1654</v>
      </c>
      <c r="G157" s="236">
        <v>2</v>
      </c>
      <c r="H157" s="236" t="str">
        <f>VLOOKUP(G157,'[1]Classification Tables'!$C$2:$D$5,2,FALSE)</f>
        <v>Critical</v>
      </c>
      <c r="I157" s="236" t="s">
        <v>1238</v>
      </c>
      <c r="J157" s="236" t="str">
        <f>VLOOKUP(I157,'[1]Classification Tables'!$F$2:$G$7,2,FALSE)</f>
        <v>Frequent</v>
      </c>
      <c r="K157" s="237" t="str">
        <f t="shared" si="4"/>
        <v>2A</v>
      </c>
      <c r="L157" s="237" t="str">
        <f>VLOOKUP(K157,'[1]Classification Tables'!$I$2:$J$25,2,FALSE)</f>
        <v>High</v>
      </c>
      <c r="M157" s="247" t="s">
        <v>2209</v>
      </c>
      <c r="N157" s="236">
        <v>2</v>
      </c>
      <c r="O157" s="236" t="str">
        <f>VLOOKUP(N157,'[1]Classification Tables'!$C$2:$D$5,2,FALSE)</f>
        <v>Critical</v>
      </c>
      <c r="P157" s="236" t="s">
        <v>968</v>
      </c>
      <c r="Q157" s="236" t="str">
        <f>VLOOKUP(P157,'[1]Classification Tables'!$F$2:$G$7,2,FALSE)</f>
        <v>Remote</v>
      </c>
      <c r="R157" s="237" t="str">
        <f t="shared" si="5"/>
        <v>2D</v>
      </c>
      <c r="S157" s="237" t="str">
        <f>VLOOKUP(R157,'[1]Classification Tables'!$I$2:$J$25,2,FALSE)</f>
        <v>Medium</v>
      </c>
      <c r="T157" s="296"/>
      <c r="U157" s="296" t="s">
        <v>1548</v>
      </c>
      <c r="V157" s="297"/>
      <c r="W157" s="298" t="s">
        <v>2210</v>
      </c>
      <c r="X157" s="297"/>
      <c r="Y157" s="297"/>
      <c r="Z157" s="241" t="s">
        <v>1550</v>
      </c>
    </row>
  </sheetData>
  <mergeCells count="5">
    <mergeCell ref="E1:Z4"/>
    <mergeCell ref="C2:D2"/>
    <mergeCell ref="A6:F6"/>
    <mergeCell ref="G6:L6"/>
    <mergeCell ref="N6:S6"/>
  </mergeCells>
  <conditionalFormatting sqref="L8:L10 L42:L52 L72:L120 L14:L40 L54:L68 L122:L157">
    <cfRule type="cellIs" dxfId="339" priority="127" operator="equal">
      <formula>"Medium"</formula>
    </cfRule>
    <cfRule type="cellIs" dxfId="338" priority="128" operator="equal">
      <formula>"Low"</formula>
    </cfRule>
    <cfRule type="cellIs" dxfId="337" priority="129" operator="equal">
      <formula>"Serious"</formula>
    </cfRule>
    <cfRule type="cellIs" dxfId="336" priority="130" operator="equal">
      <formula>"High"</formula>
    </cfRule>
  </conditionalFormatting>
  <conditionalFormatting sqref="S8:S10 S42:S52 S72:S120 S14:S40 S54:S68 S122:S157">
    <cfRule type="cellIs" dxfId="335" priority="123" operator="equal">
      <formula>"Low"</formula>
    </cfRule>
    <cfRule type="cellIs" dxfId="334" priority="124" operator="equal">
      <formula>"Medium"</formula>
    </cfRule>
    <cfRule type="cellIs" dxfId="333" priority="125" operator="equal">
      <formula>"Serious"</formula>
    </cfRule>
    <cfRule type="cellIs" dxfId="332" priority="126" operator="equal">
      <formula>"High"</formula>
    </cfRule>
  </conditionalFormatting>
  <conditionalFormatting sqref="Z8:Z10 Z72:Z89 Z14:Z40 Z42:Z69 Z91:Z157">
    <cfRule type="cellIs" dxfId="331" priority="122" operator="equal">
      <formula>"proposed for closure"</formula>
    </cfRule>
  </conditionalFormatting>
  <conditionalFormatting sqref="Z8:Z10 Z72:Z89 Z14:Z40 Z42:Z69 Z91:Z157">
    <cfRule type="cellIs" dxfId="330" priority="119" operator="equal">
      <formula>"closed"</formula>
    </cfRule>
    <cfRule type="cellIs" dxfId="329" priority="121" operator="equal">
      <formula>"open"</formula>
    </cfRule>
  </conditionalFormatting>
  <conditionalFormatting sqref="Z9:Z10 Z72:Z89 Z14:Z40 Z42:Z69 Z91:Z157">
    <cfRule type="cellIs" dxfId="328" priority="120" operator="equal">
      <formula>"open"</formula>
    </cfRule>
  </conditionalFormatting>
  <conditionalFormatting sqref="T8:V10 W94 T127:V128 T41 T72:V72 T14:V40 T53 V73 T130:V131 U129:V129 U132:V132 T133:V157 T42:V52 T54:V69 T74:V89 T91:V125">
    <cfRule type="cellIs" dxfId="327" priority="117" operator="equal">
      <formula>"No"</formula>
    </cfRule>
    <cfRule type="cellIs" dxfId="326" priority="118" operator="equal">
      <formula>"Yes"</formula>
    </cfRule>
  </conditionalFormatting>
  <conditionalFormatting sqref="Z90">
    <cfRule type="cellIs" dxfId="325" priority="116" operator="equal">
      <formula>"proposed for closure"</formula>
    </cfRule>
  </conditionalFormatting>
  <conditionalFormatting sqref="Z90">
    <cfRule type="cellIs" dxfId="324" priority="113" operator="equal">
      <formula>"closed"</formula>
    </cfRule>
    <cfRule type="cellIs" dxfId="323" priority="115" operator="equal">
      <formula>"open"</formula>
    </cfRule>
  </conditionalFormatting>
  <conditionalFormatting sqref="Z90">
    <cfRule type="cellIs" dxfId="322" priority="114" operator="equal">
      <formula>"open"</formula>
    </cfRule>
  </conditionalFormatting>
  <conditionalFormatting sqref="T90:V90">
    <cfRule type="cellIs" dxfId="321" priority="111" operator="equal">
      <formula>"No"</formula>
    </cfRule>
    <cfRule type="cellIs" dxfId="320" priority="112" operator="equal">
      <formula>"Yes"</formula>
    </cfRule>
  </conditionalFormatting>
  <conditionalFormatting sqref="L121">
    <cfRule type="cellIs" dxfId="319" priority="107" operator="equal">
      <formula>"Medium"</formula>
    </cfRule>
    <cfRule type="cellIs" dxfId="318" priority="108" operator="equal">
      <formula>"Low"</formula>
    </cfRule>
    <cfRule type="cellIs" dxfId="317" priority="109" operator="equal">
      <formula>"Serious"</formula>
    </cfRule>
    <cfRule type="cellIs" dxfId="316" priority="110" operator="equal">
      <formula>"High"</formula>
    </cfRule>
  </conditionalFormatting>
  <conditionalFormatting sqref="S121">
    <cfRule type="cellIs" dxfId="315" priority="103" operator="equal">
      <formula>"Low"</formula>
    </cfRule>
    <cfRule type="cellIs" dxfId="314" priority="104" operator="equal">
      <formula>"Medium"</formula>
    </cfRule>
    <cfRule type="cellIs" dxfId="313" priority="105" operator="equal">
      <formula>"Serious"</formula>
    </cfRule>
    <cfRule type="cellIs" dxfId="312" priority="106" operator="equal">
      <formula>"High"</formula>
    </cfRule>
  </conditionalFormatting>
  <conditionalFormatting sqref="L11">
    <cfRule type="cellIs" dxfId="311" priority="99" operator="equal">
      <formula>"Medium"</formula>
    </cfRule>
    <cfRule type="cellIs" dxfId="310" priority="100" operator="equal">
      <formula>"Low"</formula>
    </cfRule>
    <cfRule type="cellIs" dxfId="309" priority="101" operator="equal">
      <formula>"Serious"</formula>
    </cfRule>
    <cfRule type="cellIs" dxfId="308" priority="102" operator="equal">
      <formula>"High"</formula>
    </cfRule>
  </conditionalFormatting>
  <conditionalFormatting sqref="S11">
    <cfRule type="cellIs" dxfId="307" priority="95" operator="equal">
      <formula>"Low"</formula>
    </cfRule>
    <cfRule type="cellIs" dxfId="306" priority="96" operator="equal">
      <formula>"Medium"</formula>
    </cfRule>
    <cfRule type="cellIs" dxfId="305" priority="97" operator="equal">
      <formula>"Serious"</formula>
    </cfRule>
    <cfRule type="cellIs" dxfId="304" priority="98" operator="equal">
      <formula>"High"</formula>
    </cfRule>
  </conditionalFormatting>
  <conditionalFormatting sqref="Z12">
    <cfRule type="cellIs" dxfId="303" priority="80" operator="equal">
      <formula>"proposed for closure"</formula>
    </cfRule>
  </conditionalFormatting>
  <conditionalFormatting sqref="Z12">
    <cfRule type="cellIs" dxfId="302" priority="77" operator="equal">
      <formula>"closed"</formula>
    </cfRule>
    <cfRule type="cellIs" dxfId="301" priority="79" operator="equal">
      <formula>"open"</formula>
    </cfRule>
  </conditionalFormatting>
  <conditionalFormatting sqref="Z12">
    <cfRule type="cellIs" dxfId="300" priority="78" operator="equal">
      <formula>"open"</formula>
    </cfRule>
  </conditionalFormatting>
  <conditionalFormatting sqref="T11:V11">
    <cfRule type="cellIs" dxfId="299" priority="93" operator="equal">
      <formula>"No"</formula>
    </cfRule>
    <cfRule type="cellIs" dxfId="298" priority="94" operator="equal">
      <formula>"Yes"</formula>
    </cfRule>
  </conditionalFormatting>
  <conditionalFormatting sqref="Z11">
    <cfRule type="cellIs" dxfId="297" priority="92" operator="equal">
      <formula>"proposed for closure"</formula>
    </cfRule>
  </conditionalFormatting>
  <conditionalFormatting sqref="Z11">
    <cfRule type="cellIs" dxfId="296" priority="89" operator="equal">
      <formula>"closed"</formula>
    </cfRule>
    <cfRule type="cellIs" dxfId="295" priority="91" operator="equal">
      <formula>"open"</formula>
    </cfRule>
  </conditionalFormatting>
  <conditionalFormatting sqref="Z11">
    <cfRule type="cellIs" dxfId="294" priority="90" operator="equal">
      <formula>"open"</formula>
    </cfRule>
  </conditionalFormatting>
  <conditionalFormatting sqref="L12">
    <cfRule type="cellIs" dxfId="293" priority="85" operator="equal">
      <formula>"Medium"</formula>
    </cfRule>
    <cfRule type="cellIs" dxfId="292" priority="86" operator="equal">
      <formula>"Low"</formula>
    </cfRule>
    <cfRule type="cellIs" dxfId="291" priority="87" operator="equal">
      <formula>"Serious"</formula>
    </cfRule>
    <cfRule type="cellIs" dxfId="290" priority="88" operator="equal">
      <formula>"High"</formula>
    </cfRule>
  </conditionalFormatting>
  <conditionalFormatting sqref="S12">
    <cfRule type="cellIs" dxfId="289" priority="81" operator="equal">
      <formula>"Low"</formula>
    </cfRule>
    <cfRule type="cellIs" dxfId="288" priority="82" operator="equal">
      <formula>"Medium"</formula>
    </cfRule>
    <cfRule type="cellIs" dxfId="287" priority="83" operator="equal">
      <formula>"Serious"</formula>
    </cfRule>
    <cfRule type="cellIs" dxfId="286" priority="84" operator="equal">
      <formula>"High"</formula>
    </cfRule>
  </conditionalFormatting>
  <conditionalFormatting sqref="V12">
    <cfRule type="cellIs" dxfId="285" priority="75" operator="equal">
      <formula>"No"</formula>
    </cfRule>
    <cfRule type="cellIs" dxfId="284" priority="76" operator="equal">
      <formula>"Yes"</formula>
    </cfRule>
  </conditionalFormatting>
  <conditionalFormatting sqref="L13">
    <cfRule type="cellIs" dxfId="283" priority="71" operator="equal">
      <formula>"Medium"</formula>
    </cfRule>
    <cfRule type="cellIs" dxfId="282" priority="72" operator="equal">
      <formula>"Low"</formula>
    </cfRule>
    <cfRule type="cellIs" dxfId="281" priority="73" operator="equal">
      <formula>"Serious"</formula>
    </cfRule>
    <cfRule type="cellIs" dxfId="280" priority="74" operator="equal">
      <formula>"High"</formula>
    </cfRule>
  </conditionalFormatting>
  <conditionalFormatting sqref="S13">
    <cfRule type="cellIs" dxfId="279" priority="67" operator="equal">
      <formula>"Low"</formula>
    </cfRule>
    <cfRule type="cellIs" dxfId="278" priority="68" operator="equal">
      <formula>"Medium"</formula>
    </cfRule>
    <cfRule type="cellIs" dxfId="277" priority="69" operator="equal">
      <formula>"Serious"</formula>
    </cfRule>
    <cfRule type="cellIs" dxfId="276" priority="70" operator="equal">
      <formula>"High"</formula>
    </cfRule>
  </conditionalFormatting>
  <conditionalFormatting sqref="Z13">
    <cfRule type="cellIs" dxfId="275" priority="66" operator="equal">
      <formula>"proposed for closure"</formula>
    </cfRule>
  </conditionalFormatting>
  <conditionalFormatting sqref="Z13">
    <cfRule type="cellIs" dxfId="274" priority="63" operator="equal">
      <formula>"closed"</formula>
    </cfRule>
    <cfRule type="cellIs" dxfId="273" priority="65" operator="equal">
      <formula>"open"</formula>
    </cfRule>
  </conditionalFormatting>
  <conditionalFormatting sqref="Z13">
    <cfRule type="cellIs" dxfId="272" priority="64" operator="equal">
      <formula>"open"</formula>
    </cfRule>
  </conditionalFormatting>
  <conditionalFormatting sqref="T13:V13">
    <cfRule type="cellIs" dxfId="271" priority="61" operator="equal">
      <formula>"No"</formula>
    </cfRule>
    <cfRule type="cellIs" dxfId="270" priority="62" operator="equal">
      <formula>"Yes"</formula>
    </cfRule>
  </conditionalFormatting>
  <conditionalFormatting sqref="L41">
    <cfRule type="cellIs" dxfId="269" priority="57" operator="equal">
      <formula>"Medium"</formula>
    </cfRule>
    <cfRule type="cellIs" dxfId="268" priority="58" operator="equal">
      <formula>"Low"</formula>
    </cfRule>
    <cfRule type="cellIs" dxfId="267" priority="59" operator="equal">
      <formula>"Serious"</formula>
    </cfRule>
    <cfRule type="cellIs" dxfId="266" priority="60" operator="equal">
      <formula>"High"</formula>
    </cfRule>
  </conditionalFormatting>
  <conditionalFormatting sqref="S41">
    <cfRule type="cellIs" dxfId="265" priority="53" operator="equal">
      <formula>"Low"</formula>
    </cfRule>
    <cfRule type="cellIs" dxfId="264" priority="54" operator="equal">
      <formula>"Medium"</formula>
    </cfRule>
    <cfRule type="cellIs" dxfId="263" priority="55" operator="equal">
      <formula>"Serious"</formula>
    </cfRule>
    <cfRule type="cellIs" dxfId="262" priority="56" operator="equal">
      <formula>"High"</formula>
    </cfRule>
  </conditionalFormatting>
  <conditionalFormatting sqref="Z41">
    <cfRule type="cellIs" dxfId="261" priority="52" operator="equal">
      <formula>"proposed for closure"</formula>
    </cfRule>
  </conditionalFormatting>
  <conditionalFormatting sqref="Z41">
    <cfRule type="cellIs" dxfId="260" priority="49" operator="equal">
      <formula>"closed"</formula>
    </cfRule>
    <cfRule type="cellIs" dxfId="259" priority="51" operator="equal">
      <formula>"open"</formula>
    </cfRule>
  </conditionalFormatting>
  <conditionalFormatting sqref="Z41">
    <cfRule type="cellIs" dxfId="258" priority="50" operator="equal">
      <formula>"open"</formula>
    </cfRule>
  </conditionalFormatting>
  <conditionalFormatting sqref="U41:V41">
    <cfRule type="cellIs" dxfId="257" priority="47" operator="equal">
      <formula>"No"</formula>
    </cfRule>
    <cfRule type="cellIs" dxfId="256" priority="48" operator="equal">
      <formula>"Yes"</formula>
    </cfRule>
  </conditionalFormatting>
  <conditionalFormatting sqref="L70:L71">
    <cfRule type="cellIs" dxfId="255" priority="43" operator="equal">
      <formula>"Medium"</formula>
    </cfRule>
    <cfRule type="cellIs" dxfId="254" priority="44" operator="equal">
      <formula>"Low"</formula>
    </cfRule>
    <cfRule type="cellIs" dxfId="253" priority="45" operator="equal">
      <formula>"Serious"</formula>
    </cfRule>
    <cfRule type="cellIs" dxfId="252" priority="46" operator="equal">
      <formula>"High"</formula>
    </cfRule>
  </conditionalFormatting>
  <conditionalFormatting sqref="S70:S71">
    <cfRule type="cellIs" dxfId="251" priority="39" operator="equal">
      <formula>"Low"</formula>
    </cfRule>
    <cfRule type="cellIs" dxfId="250" priority="40" operator="equal">
      <formula>"Medium"</formula>
    </cfRule>
    <cfRule type="cellIs" dxfId="249" priority="41" operator="equal">
      <formula>"Serious"</formula>
    </cfRule>
    <cfRule type="cellIs" dxfId="248" priority="42" operator="equal">
      <formula>"High"</formula>
    </cfRule>
  </conditionalFormatting>
  <conditionalFormatting sqref="Z70:Z71">
    <cfRule type="cellIs" dxfId="247" priority="38" operator="equal">
      <formula>"proposed for closure"</formula>
    </cfRule>
  </conditionalFormatting>
  <conditionalFormatting sqref="Z70:Z71">
    <cfRule type="cellIs" dxfId="246" priority="35" operator="equal">
      <formula>"closed"</formula>
    </cfRule>
    <cfRule type="cellIs" dxfId="245" priority="37" operator="equal">
      <formula>"open"</formula>
    </cfRule>
  </conditionalFormatting>
  <conditionalFormatting sqref="Z70:Z71">
    <cfRule type="cellIs" dxfId="244" priority="36" operator="equal">
      <formula>"open"</formula>
    </cfRule>
  </conditionalFormatting>
  <conditionalFormatting sqref="T70:V71">
    <cfRule type="cellIs" dxfId="243" priority="33" operator="equal">
      <formula>"No"</formula>
    </cfRule>
    <cfRule type="cellIs" dxfId="242" priority="34" operator="equal">
      <formula>"Yes"</formula>
    </cfRule>
  </conditionalFormatting>
  <conditionalFormatting sqref="T126:U126">
    <cfRule type="cellIs" dxfId="241" priority="31" operator="equal">
      <formula>"No"</formula>
    </cfRule>
    <cfRule type="cellIs" dxfId="240" priority="32" operator="equal">
      <formula>"Yes"</formula>
    </cfRule>
  </conditionalFormatting>
  <conditionalFormatting sqref="L53">
    <cfRule type="cellIs" dxfId="239" priority="27" operator="equal">
      <formula>"Medium"</formula>
    </cfRule>
    <cfRule type="cellIs" dxfId="238" priority="28" operator="equal">
      <formula>"Low"</formula>
    </cfRule>
    <cfRule type="cellIs" dxfId="237" priority="29" operator="equal">
      <formula>"Serious"</formula>
    </cfRule>
    <cfRule type="cellIs" dxfId="236" priority="30" operator="equal">
      <formula>"High"</formula>
    </cfRule>
  </conditionalFormatting>
  <conditionalFormatting sqref="S53">
    <cfRule type="cellIs" dxfId="235" priority="23" operator="equal">
      <formula>"Low"</formula>
    </cfRule>
    <cfRule type="cellIs" dxfId="234" priority="24" operator="equal">
      <formula>"Medium"</formula>
    </cfRule>
    <cfRule type="cellIs" dxfId="233" priority="25" operator="equal">
      <formula>"Serious"</formula>
    </cfRule>
    <cfRule type="cellIs" dxfId="232" priority="26" operator="equal">
      <formula>"High"</formula>
    </cfRule>
  </conditionalFormatting>
  <conditionalFormatting sqref="U53:V53">
    <cfRule type="cellIs" dxfId="231" priority="21" operator="equal">
      <formula>"No"</formula>
    </cfRule>
    <cfRule type="cellIs" dxfId="230" priority="22" operator="equal">
      <formula>"Yes"</formula>
    </cfRule>
  </conditionalFormatting>
  <conditionalFormatting sqref="L69">
    <cfRule type="cellIs" dxfId="229" priority="17" operator="equal">
      <formula>"Medium"</formula>
    </cfRule>
    <cfRule type="cellIs" dxfId="228" priority="18" operator="equal">
      <formula>"Low"</formula>
    </cfRule>
    <cfRule type="cellIs" dxfId="227" priority="19" operator="equal">
      <formula>"Serious"</formula>
    </cfRule>
    <cfRule type="cellIs" dxfId="226" priority="20" operator="equal">
      <formula>"High"</formula>
    </cfRule>
  </conditionalFormatting>
  <conditionalFormatting sqref="S69">
    <cfRule type="cellIs" dxfId="225" priority="13" operator="equal">
      <formula>"Low"</formula>
    </cfRule>
    <cfRule type="cellIs" dxfId="224" priority="14" operator="equal">
      <formula>"Medium"</formula>
    </cfRule>
    <cfRule type="cellIs" dxfId="223" priority="15" operator="equal">
      <formula>"Serious"</formula>
    </cfRule>
    <cfRule type="cellIs" dxfId="222" priority="16" operator="equal">
      <formula>"High"</formula>
    </cfRule>
  </conditionalFormatting>
  <conditionalFormatting sqref="U12">
    <cfRule type="cellIs" dxfId="221" priority="11" operator="equal">
      <formula>"No"</formula>
    </cfRule>
    <cfRule type="cellIs" dxfId="220" priority="12" operator="equal">
      <formula>"Yes"</formula>
    </cfRule>
  </conditionalFormatting>
  <conditionalFormatting sqref="T132">
    <cfRule type="cellIs" dxfId="219" priority="3" operator="equal">
      <formula>"No"</formula>
    </cfRule>
    <cfRule type="cellIs" dxfId="218" priority="4" operator="equal">
      <formula>"Yes"</formula>
    </cfRule>
  </conditionalFormatting>
  <conditionalFormatting sqref="U73">
    <cfRule type="cellIs" dxfId="217" priority="9" operator="equal">
      <formula>"No"</formula>
    </cfRule>
    <cfRule type="cellIs" dxfId="216" priority="10" operator="equal">
      <formula>"Yes"</formula>
    </cfRule>
  </conditionalFormatting>
  <conditionalFormatting sqref="T73">
    <cfRule type="cellIs" dxfId="215" priority="7" operator="equal">
      <formula>"No"</formula>
    </cfRule>
    <cfRule type="cellIs" dxfId="214" priority="8" operator="equal">
      <formula>"Yes"</formula>
    </cfRule>
  </conditionalFormatting>
  <conditionalFormatting sqref="T129">
    <cfRule type="cellIs" dxfId="213" priority="5" operator="equal">
      <formula>"No"</formula>
    </cfRule>
    <cfRule type="cellIs" dxfId="212" priority="6" operator="equal">
      <formula>"Yes"</formula>
    </cfRule>
  </conditionalFormatting>
  <conditionalFormatting sqref="T12">
    <cfRule type="cellIs" dxfId="211" priority="1" operator="equal">
      <formula>"No"</formula>
    </cfRule>
    <cfRule type="cellIs" dxfId="210" priority="2" operator="equal">
      <formula>"Yes"</formula>
    </cfRule>
  </conditionalFormatting>
  <printOptions horizontalCentered="1"/>
  <pageMargins left="0" right="0" top="0" bottom="0.59055118110236227" header="0.31496062992125984" footer="0.31496062992125984"/>
  <pageSetup paperSize="9" scale="93" orientation="landscape" r:id="rId1"/>
  <headerFooter>
    <oddFooter>&amp;LPage &amp;P of &amp;N&amp;CThis document is property of 
European Industrial Engineering Srl - Via Torino, 151A - 30172 Mestre-Venezia (ITALY)</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C00000"/>
    <pageSetUpPr fitToPage="1"/>
  </sheetPr>
  <dimension ref="A1:XFD67"/>
  <sheetViews>
    <sheetView showZeros="0" zoomScaleNormal="100" workbookViewId="0">
      <pane xSplit="3" ySplit="8" topLeftCell="E9" activePane="bottomRight" state="frozen"/>
      <selection pane="topRight" activeCell="D1" sqref="D1"/>
      <selection pane="bottomLeft" activeCell="A9" sqref="A9"/>
      <selection pane="bottomRight" activeCell="E9" sqref="E9"/>
    </sheetView>
  </sheetViews>
  <sheetFormatPr defaultColWidth="13.33203125" defaultRowHeight="10.199999999999999" outlineLevelRow="1" x14ac:dyDescent="0.2"/>
  <cols>
    <col min="1" max="1" width="5.6640625" style="299" customWidth="1"/>
    <col min="2" max="2" width="11.109375" style="423" customWidth="1"/>
    <col min="3" max="3" width="24.44140625" style="423" customWidth="1"/>
    <col min="4" max="4" width="26.88671875" style="308" customWidth="1"/>
    <col min="5" max="5" width="42.33203125" style="308" customWidth="1"/>
    <col min="6" max="7" width="4.109375" style="308" customWidth="1"/>
    <col min="8" max="8" width="4.33203125" style="308" customWidth="1"/>
    <col min="9" max="9" width="3.88671875" style="308" customWidth="1"/>
    <col min="10" max="10" width="4.6640625" style="308" customWidth="1"/>
    <col min="11" max="11" width="4.44140625" style="308" customWidth="1"/>
    <col min="12" max="12" width="6.109375" style="308" customWidth="1"/>
    <col min="13" max="13" width="20.6640625" style="302" hidden="1" customWidth="1"/>
    <col min="14" max="17" width="2.6640625" style="424" customWidth="1"/>
    <col min="18" max="18" width="4.6640625" style="424" customWidth="1"/>
    <col min="19" max="19" width="2.6640625" style="424" customWidth="1"/>
    <col min="20" max="20" width="8.33203125" style="424" customWidth="1"/>
    <col min="21" max="21" width="54.109375" style="424" customWidth="1"/>
    <col min="22" max="23" width="3.5546875" style="424" customWidth="1"/>
    <col min="24" max="27" width="2.6640625" style="424" customWidth="1"/>
    <col min="28" max="28" width="4.6640625" style="424" customWidth="1"/>
    <col min="29" max="29" width="10.5546875" style="424" customWidth="1"/>
    <col min="30" max="31" width="5.109375" style="424" customWidth="1"/>
    <col min="32" max="32" width="3.33203125" style="424" customWidth="1"/>
    <col min="33" max="33" width="5.44140625" style="424" customWidth="1"/>
    <col min="34" max="35" width="4.6640625" style="424" customWidth="1"/>
    <col min="36" max="36" width="3" style="424" customWidth="1"/>
    <col min="37" max="37" width="4.6640625" style="424" customWidth="1"/>
    <col min="38" max="38" width="5" style="424" customWidth="1"/>
    <col min="39" max="39" width="5.33203125" style="424" customWidth="1"/>
    <col min="40" max="40" width="4.5546875" style="424" customWidth="1"/>
    <col min="41" max="41" width="4.6640625" style="424" customWidth="1"/>
    <col min="42" max="42" width="44.44140625" style="424" customWidth="1"/>
    <col min="43" max="43" width="2.6640625" style="424" customWidth="1"/>
    <col min="44" max="44" width="7.109375" style="424" customWidth="1"/>
    <col min="45" max="45" width="60.6640625" style="424" customWidth="1"/>
    <col min="46" max="47" width="3.5546875" style="425" customWidth="1"/>
    <col min="48" max="49" width="2.6640625" style="425" customWidth="1"/>
    <col min="50" max="51" width="2.6640625" style="426" customWidth="1"/>
    <col min="52" max="52" width="4.6640625" style="425" customWidth="1"/>
    <col min="53" max="53" width="15.33203125" style="425" customWidth="1"/>
    <col min="54" max="54" width="5.33203125" style="425" customWidth="1"/>
    <col min="55" max="55" width="4.88671875" style="425" customWidth="1"/>
    <col min="56" max="56" width="3.88671875" style="425" customWidth="1"/>
    <col min="57" max="57" width="4.33203125" style="425" customWidth="1"/>
    <col min="58" max="58" width="4.44140625" style="425" customWidth="1"/>
    <col min="59" max="59" width="4.33203125" style="425" customWidth="1"/>
    <col min="60" max="60" width="4.109375" style="425" customWidth="1"/>
    <col min="61" max="61" width="4.6640625" style="425" customWidth="1"/>
    <col min="62" max="62" width="4.44140625" style="425" customWidth="1"/>
    <col min="63" max="63" width="2.6640625" style="425" customWidth="1"/>
    <col min="64" max="65" width="4.6640625" style="425" customWidth="1"/>
    <col min="66" max="66" width="40.6640625" style="308" customWidth="1"/>
    <col min="67" max="67" width="2.6640625" style="308" customWidth="1"/>
    <col min="68" max="68" width="15.6640625" style="425" customWidth="1"/>
    <col min="69" max="69" width="2.6640625" style="308" hidden="1" customWidth="1" collapsed="1"/>
    <col min="70" max="71" width="2.6640625" style="308" hidden="1" customWidth="1"/>
    <col min="72" max="72" width="10.6640625" style="308" hidden="1" customWidth="1"/>
    <col min="73" max="74" width="20.6640625" style="308" hidden="1" customWidth="1"/>
    <col min="75" max="75" width="143.5546875" style="308" hidden="1" customWidth="1"/>
    <col min="76" max="16384" width="13.33203125" style="308"/>
  </cols>
  <sheetData>
    <row r="1" spans="1:16384" ht="22.2" x14ac:dyDescent="0.2">
      <c r="B1" s="747" t="s">
        <v>2211</v>
      </c>
      <c r="C1" s="748"/>
      <c r="D1" s="300" t="s">
        <v>2212</v>
      </c>
      <c r="E1" s="301"/>
      <c r="F1" s="734" t="s">
        <v>2213</v>
      </c>
      <c r="G1" s="734"/>
      <c r="H1" s="734"/>
      <c r="I1" s="734"/>
      <c r="J1" s="734"/>
      <c r="K1" s="734"/>
      <c r="L1" s="734"/>
      <c r="N1" s="735" t="s">
        <v>2214</v>
      </c>
      <c r="O1" s="735"/>
      <c r="P1" s="735"/>
      <c r="Q1" s="735"/>
      <c r="R1" s="735"/>
      <c r="S1" s="735"/>
      <c r="T1" s="735"/>
      <c r="U1" s="304" t="s">
        <v>2215</v>
      </c>
      <c r="V1" s="305"/>
      <c r="W1" s="305"/>
      <c r="X1" s="305"/>
      <c r="Y1" s="305"/>
      <c r="Z1" s="305"/>
      <c r="AA1" s="305"/>
      <c r="AB1" s="305"/>
      <c r="AC1" s="306"/>
      <c r="AD1" s="306"/>
      <c r="AE1" s="306"/>
      <c r="AF1" s="306"/>
      <c r="AG1" s="306"/>
      <c r="AH1" s="306"/>
      <c r="AI1" s="306"/>
      <c r="AJ1" s="306"/>
      <c r="AK1" s="306"/>
      <c r="AL1" s="306"/>
      <c r="AM1" s="306"/>
      <c r="AN1" s="306"/>
      <c r="AO1" s="306"/>
      <c r="AP1" s="307"/>
      <c r="AQ1" s="307"/>
      <c r="AR1" s="306"/>
      <c r="AS1" s="304" t="s">
        <v>2216</v>
      </c>
      <c r="AT1" s="302"/>
      <c r="AU1" s="302"/>
      <c r="AV1" s="302"/>
      <c r="AW1" s="302"/>
      <c r="AX1" s="302"/>
      <c r="AY1" s="302"/>
      <c r="AZ1" s="302"/>
      <c r="BA1" s="302"/>
      <c r="BB1" s="302"/>
      <c r="BC1" s="302"/>
      <c r="BD1" s="302"/>
      <c r="BE1" s="302"/>
      <c r="BF1" s="302"/>
      <c r="BG1" s="302"/>
      <c r="BH1" s="302"/>
      <c r="BI1" s="302"/>
      <c r="BJ1" s="302"/>
      <c r="BK1" s="302"/>
      <c r="BL1" s="302"/>
      <c r="BM1" s="302"/>
      <c r="BP1" s="302"/>
      <c r="BQ1" s="749" t="s">
        <v>2217</v>
      </c>
      <c r="BR1" s="750"/>
      <c r="BS1" s="750"/>
      <c r="BT1" s="750"/>
      <c r="BU1" s="750"/>
      <c r="BV1" s="751"/>
    </row>
    <row r="2" spans="1:16384" ht="22.2" x14ac:dyDescent="0.2">
      <c r="B2" s="752" t="s">
        <v>2218</v>
      </c>
      <c r="C2" s="753"/>
      <c r="D2" s="309" t="s">
        <v>2219</v>
      </c>
      <c r="E2" s="301"/>
      <c r="F2" s="734" t="s">
        <v>2220</v>
      </c>
      <c r="G2" s="734"/>
      <c r="H2" s="734"/>
      <c r="I2" s="734"/>
      <c r="J2" s="734"/>
      <c r="K2" s="734"/>
      <c r="L2" s="734"/>
      <c r="N2" s="735" t="s">
        <v>2221</v>
      </c>
      <c r="O2" s="735"/>
      <c r="P2" s="735"/>
      <c r="Q2" s="735"/>
      <c r="R2" s="735"/>
      <c r="S2" s="735"/>
      <c r="T2" s="735"/>
      <c r="U2" s="310" t="s">
        <v>2222</v>
      </c>
      <c r="V2" s="305"/>
      <c r="W2" s="305"/>
      <c r="X2" s="305"/>
      <c r="Y2" s="305"/>
      <c r="Z2" s="305"/>
      <c r="AA2" s="305"/>
      <c r="AB2" s="305"/>
      <c r="AC2" s="306"/>
      <c r="AD2" s="306"/>
      <c r="AE2" s="306"/>
      <c r="AF2" s="306"/>
      <c r="AG2" s="306"/>
      <c r="AH2" s="306"/>
      <c r="AI2" s="306"/>
      <c r="AJ2" s="306"/>
      <c r="AK2" s="306"/>
      <c r="AL2" s="306"/>
      <c r="AM2" s="306"/>
      <c r="AN2" s="306"/>
      <c r="AO2" s="306"/>
      <c r="AP2" s="311"/>
      <c r="AQ2" s="311"/>
      <c r="AR2" s="306"/>
      <c r="AS2" s="310" t="s">
        <v>2223</v>
      </c>
      <c r="AT2" s="302"/>
      <c r="AU2" s="302"/>
      <c r="AV2" s="302"/>
      <c r="AW2" s="302"/>
      <c r="AX2" s="302"/>
      <c r="AY2" s="302"/>
      <c r="AZ2" s="302"/>
      <c r="BA2" s="302"/>
      <c r="BB2" s="302"/>
      <c r="BC2" s="302"/>
      <c r="BD2" s="302"/>
      <c r="BE2" s="302"/>
      <c r="BF2" s="302"/>
      <c r="BG2" s="302"/>
      <c r="BH2" s="302"/>
      <c r="BI2" s="302"/>
      <c r="BJ2" s="302"/>
      <c r="BK2" s="302"/>
      <c r="BL2" s="302"/>
      <c r="BM2" s="302"/>
      <c r="BP2" s="302"/>
      <c r="BQ2" s="752" t="s">
        <v>2222</v>
      </c>
      <c r="BR2" s="754"/>
      <c r="BS2" s="754"/>
      <c r="BT2" s="754"/>
      <c r="BU2" s="754"/>
      <c r="BV2" s="753"/>
    </row>
    <row r="3" spans="1:16384" ht="22.2" x14ac:dyDescent="0.2">
      <c r="B3" s="730"/>
      <c r="C3" s="731"/>
      <c r="D3" s="309" t="s">
        <v>2224</v>
      </c>
      <c r="E3" s="306"/>
      <c r="F3" s="734" t="s">
        <v>2225</v>
      </c>
      <c r="G3" s="734"/>
      <c r="H3" s="734"/>
      <c r="I3" s="734"/>
      <c r="J3" s="734"/>
      <c r="K3" s="734"/>
      <c r="L3" s="734"/>
      <c r="N3" s="735" t="s">
        <v>2226</v>
      </c>
      <c r="O3" s="735"/>
      <c r="P3" s="735"/>
      <c r="Q3" s="735"/>
      <c r="R3" s="735"/>
      <c r="S3" s="735"/>
      <c r="T3" s="735"/>
      <c r="U3" s="736">
        <f>(B3)</f>
        <v>0</v>
      </c>
      <c r="V3" s="305"/>
      <c r="W3" s="305"/>
      <c r="X3" s="305"/>
      <c r="Y3" s="305"/>
      <c r="Z3" s="305"/>
      <c r="AA3" s="305"/>
      <c r="AB3" s="305"/>
      <c r="AC3" s="306"/>
      <c r="AD3" s="306"/>
      <c r="AE3" s="306"/>
      <c r="AF3" s="306"/>
      <c r="AG3" s="306"/>
      <c r="AH3" s="306"/>
      <c r="AI3" s="306"/>
      <c r="AJ3" s="306"/>
      <c r="AK3" s="306"/>
      <c r="AL3" s="306"/>
      <c r="AM3" s="306"/>
      <c r="AN3" s="306"/>
      <c r="AO3" s="306"/>
      <c r="AP3" s="311"/>
      <c r="AQ3" s="311"/>
      <c r="AR3" s="306"/>
      <c r="AS3" s="736">
        <f>(B3)</f>
        <v>0</v>
      </c>
      <c r="AT3" s="302"/>
      <c r="AU3" s="302"/>
      <c r="AV3" s="302"/>
      <c r="AW3" s="302"/>
      <c r="AX3" s="302"/>
      <c r="AY3" s="302"/>
      <c r="AZ3" s="302"/>
      <c r="BA3" s="302"/>
      <c r="BB3" s="302"/>
      <c r="BC3" s="302"/>
      <c r="BD3" s="302"/>
      <c r="BE3" s="302"/>
      <c r="BF3" s="302"/>
      <c r="BG3" s="302"/>
      <c r="BH3" s="302"/>
      <c r="BI3" s="302"/>
      <c r="BJ3" s="302"/>
      <c r="BK3" s="302"/>
      <c r="BL3" s="302"/>
      <c r="BM3" s="302"/>
      <c r="BP3" s="302"/>
      <c r="BQ3" s="738">
        <f>(B3)</f>
        <v>0</v>
      </c>
      <c r="BR3" s="739"/>
      <c r="BS3" s="739"/>
      <c r="BT3" s="739"/>
      <c r="BU3" s="739"/>
      <c r="BV3" s="740"/>
    </row>
    <row r="4" spans="1:16384" ht="13.2" x14ac:dyDescent="0.2">
      <c r="B4" s="732"/>
      <c r="C4" s="733"/>
      <c r="D4" s="306"/>
      <c r="E4" s="306"/>
      <c r="F4" s="734" t="s">
        <v>2227</v>
      </c>
      <c r="G4" s="734"/>
      <c r="H4" s="734"/>
      <c r="I4" s="734"/>
      <c r="J4" s="734"/>
      <c r="K4" s="734"/>
      <c r="L4" s="734"/>
      <c r="N4" s="744" t="s">
        <v>2228</v>
      </c>
      <c r="O4" s="744"/>
      <c r="P4" s="745" t="s">
        <v>2229</v>
      </c>
      <c r="Q4" s="745"/>
      <c r="R4" s="312" t="s">
        <v>2230</v>
      </c>
      <c r="S4" s="744">
        <v>42922</v>
      </c>
      <c r="T4" s="746"/>
      <c r="U4" s="737"/>
      <c r="V4" s="305"/>
      <c r="W4" s="305"/>
      <c r="X4" s="305"/>
      <c r="Y4" s="305"/>
      <c r="Z4" s="305"/>
      <c r="AA4" s="305"/>
      <c r="AB4" s="305"/>
      <c r="AC4" s="306"/>
      <c r="AD4" s="306"/>
      <c r="AE4" s="306"/>
      <c r="AF4" s="306"/>
      <c r="AG4" s="306"/>
      <c r="AH4" s="306"/>
      <c r="AI4" s="306"/>
      <c r="AJ4" s="306"/>
      <c r="AK4" s="306"/>
      <c r="AL4" s="306"/>
      <c r="AM4" s="306"/>
      <c r="AN4" s="306"/>
      <c r="AO4" s="306"/>
      <c r="AP4" s="313"/>
      <c r="AQ4" s="313"/>
      <c r="AR4" s="306"/>
      <c r="AS4" s="737"/>
      <c r="AT4" s="302"/>
      <c r="AU4" s="302"/>
      <c r="AV4" s="302"/>
      <c r="AW4" s="302"/>
      <c r="AX4" s="302"/>
      <c r="AY4" s="302"/>
      <c r="AZ4" s="302"/>
      <c r="BA4" s="302"/>
      <c r="BB4" s="302"/>
      <c r="BC4" s="302"/>
      <c r="BD4" s="302"/>
      <c r="BE4" s="302"/>
      <c r="BF4" s="302"/>
      <c r="BG4" s="302"/>
      <c r="BH4" s="302"/>
      <c r="BI4" s="302"/>
      <c r="BJ4" s="302"/>
      <c r="BK4" s="302"/>
      <c r="BL4" s="302"/>
      <c r="BM4" s="302"/>
      <c r="BP4" s="302"/>
      <c r="BQ4" s="741"/>
      <c r="BR4" s="742"/>
      <c r="BS4" s="742"/>
      <c r="BT4" s="742"/>
      <c r="BU4" s="742"/>
      <c r="BV4" s="743"/>
    </row>
    <row r="5" spans="1:16384" ht="13.2" x14ac:dyDescent="0.2">
      <c r="A5" s="305"/>
      <c r="B5" s="314"/>
      <c r="C5" s="314"/>
      <c r="D5" s="315"/>
      <c r="E5" s="315"/>
      <c r="F5" s="718"/>
      <c r="G5" s="718"/>
      <c r="H5" s="718"/>
      <c r="I5" s="718"/>
      <c r="J5" s="718"/>
      <c r="K5" s="718"/>
      <c r="L5" s="718"/>
      <c r="M5" s="315"/>
      <c r="N5" s="718"/>
      <c r="O5" s="718"/>
      <c r="P5" s="718"/>
      <c r="Q5" s="718"/>
      <c r="R5" s="718"/>
      <c r="S5" s="718"/>
      <c r="T5" s="718"/>
      <c r="U5" s="316"/>
      <c r="V5" s="302"/>
      <c r="W5" s="302"/>
      <c r="X5" s="302"/>
      <c r="Y5" s="302"/>
      <c r="Z5" s="302"/>
      <c r="AA5" s="302"/>
      <c r="AB5" s="302"/>
      <c r="AC5" s="313"/>
      <c r="AD5" s="313"/>
      <c r="AE5" s="313"/>
      <c r="AF5" s="313"/>
      <c r="AG5" s="313"/>
      <c r="AH5" s="313"/>
      <c r="AI5" s="313"/>
      <c r="AJ5" s="313"/>
      <c r="AK5" s="313"/>
      <c r="AL5" s="313"/>
      <c r="AM5" s="313"/>
      <c r="AN5" s="313"/>
      <c r="AO5" s="313"/>
      <c r="AP5" s="313"/>
      <c r="AQ5" s="313"/>
      <c r="AR5" s="313"/>
      <c r="AS5" s="313"/>
      <c r="AT5" s="302"/>
      <c r="AU5" s="302"/>
      <c r="AV5" s="302"/>
      <c r="AW5" s="302"/>
      <c r="AX5" s="302"/>
      <c r="AY5" s="302"/>
      <c r="AZ5" s="302"/>
      <c r="BA5" s="302"/>
      <c r="BB5" s="302"/>
      <c r="BC5" s="302"/>
      <c r="BD5" s="302"/>
      <c r="BE5" s="302"/>
      <c r="BF5" s="302"/>
      <c r="BG5" s="302"/>
      <c r="BH5" s="302"/>
      <c r="BI5" s="302"/>
      <c r="BJ5" s="302"/>
      <c r="BK5" s="302"/>
      <c r="BL5" s="302"/>
      <c r="BM5" s="302"/>
      <c r="BP5" s="302"/>
    </row>
    <row r="6" spans="1:16384" ht="13.2" x14ac:dyDescent="0.2">
      <c r="A6" s="719" t="s">
        <v>2231</v>
      </c>
      <c r="B6" s="720" t="s">
        <v>2232</v>
      </c>
      <c r="C6" s="317"/>
      <c r="D6" s="704" t="s">
        <v>2233</v>
      </c>
      <c r="E6" s="704" t="s">
        <v>2234</v>
      </c>
      <c r="F6" s="722" t="s">
        <v>2235</v>
      </c>
      <c r="G6" s="723"/>
      <c r="H6" s="723"/>
      <c r="I6" s="723"/>
      <c r="J6" s="723"/>
      <c r="K6" s="723"/>
      <c r="L6" s="724"/>
      <c r="M6" s="725" t="s">
        <v>2236</v>
      </c>
      <c r="N6" s="727" t="s">
        <v>2237</v>
      </c>
      <c r="O6" s="727"/>
      <c r="P6" s="727"/>
      <c r="Q6" s="727"/>
      <c r="R6" s="727"/>
      <c r="S6" s="728" t="s">
        <v>2238</v>
      </c>
      <c r="T6" s="704" t="s">
        <v>2239</v>
      </c>
      <c r="U6" s="705" t="s">
        <v>2240</v>
      </c>
      <c r="V6" s="707" t="s">
        <v>2237</v>
      </c>
      <c r="W6" s="707"/>
      <c r="X6" s="707"/>
      <c r="Y6" s="707"/>
      <c r="Z6" s="707"/>
      <c r="AA6" s="707"/>
      <c r="AB6" s="707"/>
      <c r="AC6" s="708" t="s">
        <v>2241</v>
      </c>
      <c r="AD6" s="707" t="s">
        <v>2242</v>
      </c>
      <c r="AE6" s="707"/>
      <c r="AF6" s="707"/>
      <c r="AG6" s="707"/>
      <c r="AH6" s="707"/>
      <c r="AI6" s="707"/>
      <c r="AJ6" s="707"/>
      <c r="AK6" s="707"/>
      <c r="AL6" s="707"/>
      <c r="AM6" s="707"/>
      <c r="AN6" s="707"/>
      <c r="AO6" s="707"/>
      <c r="AP6" s="710" t="s">
        <v>2243</v>
      </c>
      <c r="AQ6" s="712" t="s">
        <v>2238</v>
      </c>
      <c r="AR6" s="710" t="s">
        <v>2239</v>
      </c>
      <c r="AS6" s="714" t="s">
        <v>2244</v>
      </c>
      <c r="AT6" s="703" t="s">
        <v>2245</v>
      </c>
      <c r="AU6" s="703"/>
      <c r="AV6" s="703"/>
      <c r="AW6" s="703"/>
      <c r="AX6" s="703"/>
      <c r="AY6" s="703"/>
      <c r="AZ6" s="703"/>
      <c r="BA6" s="716" t="s">
        <v>2246</v>
      </c>
      <c r="BB6" s="703" t="s">
        <v>2247</v>
      </c>
      <c r="BC6" s="703"/>
      <c r="BD6" s="703"/>
      <c r="BE6" s="703"/>
      <c r="BF6" s="703"/>
      <c r="BG6" s="703"/>
      <c r="BH6" s="703"/>
      <c r="BI6" s="703"/>
      <c r="BJ6" s="703"/>
      <c r="BK6" s="703"/>
      <c r="BL6" s="703"/>
      <c r="BM6" s="703"/>
      <c r="BN6" s="694" t="s">
        <v>2243</v>
      </c>
      <c r="BO6" s="696" t="s">
        <v>2238</v>
      </c>
      <c r="BP6" s="694" t="s">
        <v>2239</v>
      </c>
      <c r="BQ6" s="698" t="s">
        <v>2248</v>
      </c>
      <c r="BR6" s="699"/>
      <c r="BS6" s="700"/>
      <c r="BT6" s="701" t="s">
        <v>2249</v>
      </c>
      <c r="BU6" s="693" t="s">
        <v>2250</v>
      </c>
      <c r="BV6" s="693" t="s">
        <v>2251</v>
      </c>
      <c r="BW6" s="693" t="s">
        <v>2243</v>
      </c>
    </row>
    <row r="7" spans="1:16384" ht="110.4" x14ac:dyDescent="0.2">
      <c r="A7" s="719"/>
      <c r="B7" s="721"/>
      <c r="C7" s="318" t="s">
        <v>2252</v>
      </c>
      <c r="D7" s="704"/>
      <c r="E7" s="704"/>
      <c r="F7" s="319" t="s">
        <v>2253</v>
      </c>
      <c r="G7" s="319" t="s">
        <v>2254</v>
      </c>
      <c r="H7" s="319" t="s">
        <v>2255</v>
      </c>
      <c r="I7" s="319" t="s">
        <v>2256</v>
      </c>
      <c r="J7" s="319" t="s">
        <v>2257</v>
      </c>
      <c r="K7" s="319" t="s">
        <v>2258</v>
      </c>
      <c r="L7" s="319" t="s">
        <v>2259</v>
      </c>
      <c r="M7" s="726"/>
      <c r="N7" s="320" t="s">
        <v>2260</v>
      </c>
      <c r="O7" s="320" t="s">
        <v>1352</v>
      </c>
      <c r="P7" s="320" t="s">
        <v>2261</v>
      </c>
      <c r="Q7" s="320" t="s">
        <v>2262</v>
      </c>
      <c r="R7" s="320" t="s">
        <v>2263</v>
      </c>
      <c r="S7" s="729"/>
      <c r="T7" s="704"/>
      <c r="U7" s="706"/>
      <c r="V7" s="321" t="s">
        <v>2264</v>
      </c>
      <c r="W7" s="321" t="s">
        <v>2265</v>
      </c>
      <c r="X7" s="322" t="s">
        <v>2260</v>
      </c>
      <c r="Y7" s="322" t="s">
        <v>1352</v>
      </c>
      <c r="Z7" s="322" t="s">
        <v>2261</v>
      </c>
      <c r="AA7" s="322" t="s">
        <v>2262</v>
      </c>
      <c r="AB7" s="322" t="s">
        <v>2263</v>
      </c>
      <c r="AC7" s="709"/>
      <c r="AD7" s="323" t="s">
        <v>2266</v>
      </c>
      <c r="AE7" s="323" t="s">
        <v>2267</v>
      </c>
      <c r="AF7" s="323" t="s">
        <v>2268</v>
      </c>
      <c r="AG7" s="323" t="s">
        <v>2269</v>
      </c>
      <c r="AH7" s="323" t="s">
        <v>2270</v>
      </c>
      <c r="AI7" s="323" t="s">
        <v>2271</v>
      </c>
      <c r="AJ7" s="323" t="s">
        <v>2272</v>
      </c>
      <c r="AK7" s="323" t="s">
        <v>2273</v>
      </c>
      <c r="AL7" s="323" t="s">
        <v>2274</v>
      </c>
      <c r="AM7" s="323" t="s">
        <v>2275</v>
      </c>
      <c r="AN7" s="323" t="s">
        <v>2276</v>
      </c>
      <c r="AO7" s="323" t="s">
        <v>2277</v>
      </c>
      <c r="AP7" s="711"/>
      <c r="AQ7" s="713"/>
      <c r="AR7" s="711"/>
      <c r="AS7" s="715"/>
      <c r="AT7" s="324" t="s">
        <v>2264</v>
      </c>
      <c r="AU7" s="324" t="s">
        <v>2265</v>
      </c>
      <c r="AV7" s="325" t="s">
        <v>2260</v>
      </c>
      <c r="AW7" s="325" t="s">
        <v>1352</v>
      </c>
      <c r="AX7" s="325" t="s">
        <v>2261</v>
      </c>
      <c r="AY7" s="325" t="s">
        <v>2262</v>
      </c>
      <c r="AZ7" s="325" t="s">
        <v>2263</v>
      </c>
      <c r="BA7" s="717"/>
      <c r="BB7" s="326" t="s">
        <v>2266</v>
      </c>
      <c r="BC7" s="326" t="s">
        <v>2267</v>
      </c>
      <c r="BD7" s="326" t="s">
        <v>2268</v>
      </c>
      <c r="BE7" s="326" t="s">
        <v>2269</v>
      </c>
      <c r="BF7" s="326" t="s">
        <v>2270</v>
      </c>
      <c r="BG7" s="326" t="s">
        <v>2271</v>
      </c>
      <c r="BH7" s="326" t="s">
        <v>2272</v>
      </c>
      <c r="BI7" s="326" t="s">
        <v>2273</v>
      </c>
      <c r="BJ7" s="326" t="s">
        <v>2274</v>
      </c>
      <c r="BK7" s="326" t="s">
        <v>2275</v>
      </c>
      <c r="BL7" s="326" t="s">
        <v>2276</v>
      </c>
      <c r="BM7" s="326" t="s">
        <v>2277</v>
      </c>
      <c r="BN7" s="695"/>
      <c r="BO7" s="697"/>
      <c r="BP7" s="695"/>
      <c r="BQ7" s="327" t="s">
        <v>2278</v>
      </c>
      <c r="BR7" s="328" t="s">
        <v>2279</v>
      </c>
      <c r="BS7" s="328" t="s">
        <v>2280</v>
      </c>
      <c r="BT7" s="702"/>
      <c r="BU7" s="693"/>
      <c r="BV7" s="693"/>
      <c r="BW7" s="693"/>
    </row>
    <row r="8" spans="1:16384" x14ac:dyDescent="0.2">
      <c r="A8" s="329">
        <v>1</v>
      </c>
      <c r="B8" s="329">
        <v>2</v>
      </c>
      <c r="C8" s="330">
        <v>3</v>
      </c>
      <c r="D8" s="330">
        <v>4</v>
      </c>
      <c r="E8" s="330">
        <v>5</v>
      </c>
      <c r="F8" s="330">
        <v>6</v>
      </c>
      <c r="G8" s="330">
        <v>7</v>
      </c>
      <c r="H8" s="330">
        <v>8</v>
      </c>
      <c r="I8" s="330">
        <v>9</v>
      </c>
      <c r="J8" s="330">
        <v>10</v>
      </c>
      <c r="K8" s="330">
        <v>11</v>
      </c>
      <c r="L8" s="330">
        <v>12</v>
      </c>
      <c r="M8" s="330">
        <v>6</v>
      </c>
      <c r="N8" s="330">
        <v>13</v>
      </c>
      <c r="O8" s="330">
        <v>14</v>
      </c>
      <c r="P8" s="330">
        <v>15</v>
      </c>
      <c r="Q8" s="330">
        <v>16</v>
      </c>
      <c r="R8" s="330">
        <v>17</v>
      </c>
      <c r="S8" s="330">
        <v>18</v>
      </c>
      <c r="T8" s="329">
        <v>19</v>
      </c>
      <c r="U8" s="331">
        <v>20</v>
      </c>
      <c r="V8" s="331">
        <v>21</v>
      </c>
      <c r="W8" s="331">
        <v>22</v>
      </c>
      <c r="X8" s="331">
        <v>23</v>
      </c>
      <c r="Y8" s="331">
        <v>24</v>
      </c>
      <c r="Z8" s="331">
        <v>25</v>
      </c>
      <c r="AA8" s="331">
        <v>26</v>
      </c>
      <c r="AB8" s="331">
        <v>27</v>
      </c>
      <c r="AC8" s="331">
        <v>28</v>
      </c>
      <c r="AD8" s="331">
        <v>29</v>
      </c>
      <c r="AE8" s="331">
        <v>30</v>
      </c>
      <c r="AF8" s="331">
        <v>31</v>
      </c>
      <c r="AG8" s="331">
        <v>32</v>
      </c>
      <c r="AH8" s="331">
        <v>33</v>
      </c>
      <c r="AI8" s="331">
        <v>34</v>
      </c>
      <c r="AJ8" s="331">
        <v>35</v>
      </c>
      <c r="AK8" s="331">
        <v>36</v>
      </c>
      <c r="AL8" s="331">
        <v>37</v>
      </c>
      <c r="AM8" s="331">
        <v>38</v>
      </c>
      <c r="AN8" s="331">
        <v>39</v>
      </c>
      <c r="AO8" s="331">
        <v>40</v>
      </c>
      <c r="AP8" s="331">
        <v>41</v>
      </c>
      <c r="AQ8" s="331">
        <v>42</v>
      </c>
      <c r="AR8" s="331">
        <v>43</v>
      </c>
      <c r="AS8" s="332">
        <v>44</v>
      </c>
      <c r="AT8" s="332">
        <v>45</v>
      </c>
      <c r="AU8" s="332">
        <v>46</v>
      </c>
      <c r="AV8" s="332">
        <v>47</v>
      </c>
      <c r="AW8" s="332">
        <v>48</v>
      </c>
      <c r="AX8" s="332">
        <v>49</v>
      </c>
      <c r="AY8" s="332">
        <v>50</v>
      </c>
      <c r="AZ8" s="332">
        <v>51</v>
      </c>
      <c r="BA8" s="332">
        <v>52</v>
      </c>
      <c r="BB8" s="332">
        <v>53</v>
      </c>
      <c r="BC8" s="332">
        <v>54</v>
      </c>
      <c r="BD8" s="332">
        <v>55</v>
      </c>
      <c r="BE8" s="332">
        <v>56</v>
      </c>
      <c r="BF8" s="332">
        <v>57</v>
      </c>
      <c r="BG8" s="332">
        <v>58</v>
      </c>
      <c r="BH8" s="332">
        <v>59</v>
      </c>
      <c r="BI8" s="332">
        <v>60</v>
      </c>
      <c r="BJ8" s="332">
        <v>61</v>
      </c>
      <c r="BK8" s="332">
        <v>62</v>
      </c>
      <c r="BL8" s="332">
        <v>63</v>
      </c>
      <c r="BM8" s="332">
        <v>64</v>
      </c>
      <c r="BN8" s="333">
        <v>65</v>
      </c>
      <c r="BO8" s="333">
        <v>66</v>
      </c>
      <c r="BP8" s="332">
        <v>67</v>
      </c>
      <c r="BQ8" s="334">
        <v>68</v>
      </c>
      <c r="BR8" s="334">
        <v>69</v>
      </c>
      <c r="BS8" s="334">
        <v>70</v>
      </c>
      <c r="BT8" s="334">
        <v>71</v>
      </c>
      <c r="BU8" s="334">
        <v>72</v>
      </c>
      <c r="BV8" s="334">
        <v>73</v>
      </c>
      <c r="BW8" s="334">
        <v>74</v>
      </c>
    </row>
    <row r="9" spans="1:16384" s="355" customFormat="1" ht="102" x14ac:dyDescent="0.3">
      <c r="A9" s="335">
        <v>1</v>
      </c>
      <c r="B9" s="336" t="s">
        <v>2281</v>
      </c>
      <c r="C9" s="337" t="s">
        <v>2282</v>
      </c>
      <c r="D9" s="338" t="s">
        <v>2283</v>
      </c>
      <c r="E9" s="339" t="s">
        <v>2284</v>
      </c>
      <c r="F9" s="340"/>
      <c r="G9" s="341"/>
      <c r="H9" s="341" t="s">
        <v>364</v>
      </c>
      <c r="I9" s="341" t="s">
        <v>364</v>
      </c>
      <c r="J9" s="341" t="s">
        <v>364</v>
      </c>
      <c r="K9" s="341" t="s">
        <v>364</v>
      </c>
      <c r="L9" s="341" t="s">
        <v>364</v>
      </c>
      <c r="M9" s="342">
        <v>8</v>
      </c>
      <c r="N9" s="335">
        <v>9</v>
      </c>
      <c r="O9" s="343">
        <v>1</v>
      </c>
      <c r="P9" s="342">
        <v>3</v>
      </c>
      <c r="Q9" s="342">
        <v>2</v>
      </c>
      <c r="R9" s="344">
        <f t="shared" ref="R9:R54" si="0">N9*(O9+P9+Q9)</f>
        <v>54</v>
      </c>
      <c r="S9" s="335"/>
      <c r="T9" s="345" t="s">
        <v>2285</v>
      </c>
      <c r="U9" s="346" t="s">
        <v>2286</v>
      </c>
      <c r="V9" s="347"/>
      <c r="W9" s="347"/>
      <c r="X9" s="345">
        <v>6</v>
      </c>
      <c r="Y9" s="343">
        <v>1</v>
      </c>
      <c r="Z9" s="345">
        <v>1</v>
      </c>
      <c r="AA9" s="345">
        <v>2</v>
      </c>
      <c r="AB9" s="348">
        <f t="shared" ref="AB9:AB54" si="1">X9*(Y9+Z9+AA9)</f>
        <v>24</v>
      </c>
      <c r="AC9" s="349" t="s">
        <v>2287</v>
      </c>
      <c r="AD9" s="348"/>
      <c r="AE9" s="348" t="s">
        <v>364</v>
      </c>
      <c r="AF9" s="348"/>
      <c r="AG9" s="348" t="s">
        <v>364</v>
      </c>
      <c r="AH9" s="348"/>
      <c r="AI9" s="348"/>
      <c r="AJ9" s="348"/>
      <c r="AK9" s="348"/>
      <c r="AL9" s="348" t="s">
        <v>364</v>
      </c>
      <c r="AM9" s="348" t="s">
        <v>364</v>
      </c>
      <c r="AN9" s="348"/>
      <c r="AO9" s="350"/>
      <c r="AP9" s="348"/>
      <c r="AQ9" s="340"/>
      <c r="AR9" s="351"/>
      <c r="AS9" s="346" t="s">
        <v>2286</v>
      </c>
      <c r="AT9" s="347"/>
      <c r="AU9" s="347"/>
      <c r="AV9" s="345">
        <v>6</v>
      </c>
      <c r="AW9" s="343">
        <v>1</v>
      </c>
      <c r="AX9" s="345">
        <v>1</v>
      </c>
      <c r="AY9" s="345">
        <v>2</v>
      </c>
      <c r="AZ9" s="348">
        <f t="shared" ref="AZ9:AZ18" si="2">AV9*(AW9+AX9+AY9)</f>
        <v>24</v>
      </c>
      <c r="BA9" s="349" t="s">
        <v>2287</v>
      </c>
      <c r="BB9" s="335">
        <v>0</v>
      </c>
      <c r="BC9" s="335"/>
      <c r="BD9" s="352"/>
      <c r="BE9" s="335"/>
      <c r="BF9" s="335"/>
      <c r="BG9" s="335"/>
      <c r="BH9" s="335"/>
      <c r="BI9" s="335"/>
      <c r="BJ9" s="335"/>
      <c r="BK9" s="335"/>
      <c r="BL9" s="335"/>
      <c r="BM9" s="335"/>
      <c r="BN9" s="335"/>
      <c r="BO9" s="335"/>
      <c r="BP9" s="341"/>
      <c r="BQ9" s="341"/>
      <c r="BR9" s="340"/>
      <c r="BS9" s="353"/>
      <c r="BT9" s="341"/>
      <c r="BU9" s="341"/>
      <c r="BV9" s="341"/>
      <c r="BW9" s="341"/>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4"/>
      <c r="DU9" s="354"/>
      <c r="DV9" s="354"/>
      <c r="DW9" s="354"/>
      <c r="DX9" s="354"/>
      <c r="DY9" s="354"/>
      <c r="DZ9" s="354"/>
      <c r="EA9" s="354"/>
      <c r="EB9" s="354"/>
      <c r="EC9" s="354"/>
      <c r="ED9" s="354"/>
      <c r="EE9" s="354"/>
      <c r="EF9" s="354"/>
      <c r="EG9" s="354"/>
      <c r="EH9" s="354"/>
      <c r="EI9" s="354"/>
      <c r="EJ9" s="354"/>
      <c r="EK9" s="354"/>
      <c r="EL9" s="354"/>
      <c r="EM9" s="354"/>
      <c r="EN9" s="354"/>
      <c r="EO9" s="354"/>
      <c r="EP9" s="354"/>
      <c r="EQ9" s="354"/>
      <c r="ER9" s="354"/>
      <c r="ES9" s="354"/>
      <c r="ET9" s="354"/>
      <c r="EU9" s="354"/>
      <c r="EV9" s="354"/>
      <c r="EW9" s="354"/>
      <c r="EX9" s="354"/>
      <c r="EY9" s="354"/>
      <c r="EZ9" s="354"/>
      <c r="FA9" s="354"/>
      <c r="FB9" s="354"/>
      <c r="FC9" s="354"/>
      <c r="FD9" s="354"/>
      <c r="FE9" s="354"/>
      <c r="FF9" s="354"/>
      <c r="FG9" s="354"/>
      <c r="FH9" s="354"/>
      <c r="FI9" s="354"/>
      <c r="FJ9" s="354"/>
      <c r="FK9" s="354"/>
      <c r="FL9" s="354"/>
      <c r="FM9" s="354"/>
      <c r="FN9" s="354"/>
      <c r="FO9" s="354"/>
      <c r="FP9" s="354"/>
      <c r="FQ9" s="354"/>
      <c r="FR9" s="354"/>
      <c r="FS9" s="354"/>
      <c r="FT9" s="354"/>
      <c r="FU9" s="354"/>
      <c r="FV9" s="354"/>
      <c r="FW9" s="354"/>
      <c r="FX9" s="354"/>
      <c r="FY9" s="354"/>
      <c r="FZ9" s="354"/>
      <c r="GA9" s="354"/>
      <c r="GB9" s="354"/>
      <c r="GC9" s="354"/>
      <c r="GD9" s="354"/>
      <c r="GE9" s="354"/>
      <c r="GF9" s="354"/>
      <c r="GG9" s="354"/>
      <c r="GH9" s="354"/>
      <c r="GI9" s="354"/>
      <c r="GJ9" s="354"/>
      <c r="GK9" s="354"/>
      <c r="GL9" s="354"/>
      <c r="GM9" s="354"/>
      <c r="GN9" s="354"/>
      <c r="GO9" s="354"/>
      <c r="GP9" s="354"/>
      <c r="GQ9" s="354"/>
      <c r="GR9" s="354"/>
      <c r="GS9" s="354"/>
      <c r="GT9" s="354"/>
      <c r="GU9" s="354"/>
      <c r="GV9" s="354"/>
      <c r="GW9" s="354"/>
      <c r="GX9" s="354"/>
      <c r="GY9" s="354"/>
      <c r="GZ9" s="354"/>
      <c r="HA9" s="354"/>
      <c r="HB9" s="354"/>
      <c r="HC9" s="354"/>
      <c r="HD9" s="354"/>
      <c r="HE9" s="354"/>
      <c r="HF9" s="354"/>
      <c r="HG9" s="354"/>
      <c r="HH9" s="354"/>
      <c r="HI9" s="354"/>
      <c r="HJ9" s="354"/>
      <c r="HK9" s="354"/>
      <c r="HL9" s="354"/>
      <c r="HM9" s="354"/>
      <c r="HN9" s="354"/>
      <c r="HO9" s="354"/>
      <c r="HP9" s="354"/>
      <c r="HQ9" s="354"/>
      <c r="HR9" s="354"/>
      <c r="HS9" s="354"/>
      <c r="HT9" s="354"/>
      <c r="HU9" s="354"/>
      <c r="HV9" s="354"/>
      <c r="HW9" s="354"/>
      <c r="HX9" s="354"/>
      <c r="HY9" s="354"/>
      <c r="HZ9" s="354"/>
      <c r="IA9" s="354"/>
      <c r="IB9" s="354"/>
      <c r="IC9" s="354"/>
      <c r="ID9" s="354"/>
      <c r="IE9" s="354"/>
      <c r="IF9" s="354"/>
      <c r="IG9" s="354"/>
      <c r="IH9" s="354"/>
      <c r="II9" s="354"/>
      <c r="IJ9" s="354"/>
      <c r="IK9" s="354"/>
      <c r="IL9" s="354"/>
      <c r="IM9" s="354"/>
      <c r="IN9" s="354"/>
      <c r="IO9" s="354"/>
      <c r="IP9" s="354"/>
      <c r="IQ9" s="354"/>
      <c r="IR9" s="354"/>
      <c r="IS9" s="354"/>
      <c r="IT9" s="354"/>
      <c r="IU9" s="354"/>
      <c r="IV9" s="354"/>
      <c r="IW9" s="354"/>
      <c r="IX9" s="354"/>
      <c r="IY9" s="354"/>
      <c r="IZ9" s="354"/>
      <c r="JA9" s="354"/>
      <c r="JB9" s="354"/>
      <c r="JC9" s="354"/>
      <c r="JD9" s="354"/>
      <c r="JE9" s="354"/>
      <c r="JF9" s="354"/>
      <c r="JG9" s="354"/>
      <c r="JH9" s="354"/>
      <c r="JI9" s="354"/>
      <c r="JJ9" s="354"/>
      <c r="JK9" s="354"/>
      <c r="JL9" s="354"/>
      <c r="JM9" s="354"/>
      <c r="JN9" s="354"/>
      <c r="JO9" s="354"/>
      <c r="JP9" s="354"/>
      <c r="JQ9" s="354"/>
      <c r="JR9" s="354"/>
      <c r="JS9" s="354"/>
      <c r="JT9" s="354"/>
      <c r="JU9" s="354"/>
      <c r="JV9" s="354"/>
      <c r="JW9" s="354"/>
      <c r="JX9" s="354"/>
      <c r="JY9" s="354"/>
      <c r="JZ9" s="354"/>
      <c r="KA9" s="354"/>
      <c r="KB9" s="354"/>
      <c r="KC9" s="354"/>
      <c r="KD9" s="354"/>
      <c r="KE9" s="354"/>
      <c r="KF9" s="354"/>
      <c r="KG9" s="354"/>
      <c r="KH9" s="354"/>
      <c r="KI9" s="354"/>
      <c r="KJ9" s="354"/>
      <c r="KK9" s="354"/>
      <c r="KL9" s="354"/>
      <c r="KM9" s="354"/>
      <c r="KN9" s="354"/>
      <c r="KO9" s="354"/>
      <c r="KP9" s="354"/>
      <c r="KQ9" s="354"/>
      <c r="KR9" s="354"/>
      <c r="KS9" s="354"/>
      <c r="KT9" s="354"/>
      <c r="KU9" s="354"/>
      <c r="KV9" s="354"/>
      <c r="KW9" s="354"/>
      <c r="KX9" s="354"/>
      <c r="KY9" s="354"/>
      <c r="KZ9" s="354"/>
      <c r="LA9" s="354"/>
      <c r="LB9" s="354"/>
      <c r="LC9" s="354"/>
      <c r="LD9" s="354"/>
      <c r="LE9" s="354"/>
      <c r="LF9" s="354"/>
      <c r="LG9" s="354"/>
      <c r="LH9" s="354"/>
      <c r="LI9" s="354"/>
      <c r="LJ9" s="354"/>
      <c r="LK9" s="354"/>
      <c r="LL9" s="354"/>
      <c r="LM9" s="354"/>
      <c r="LN9" s="354"/>
      <c r="LO9" s="354"/>
      <c r="LP9" s="354"/>
      <c r="LQ9" s="354"/>
      <c r="LR9" s="354"/>
      <c r="LS9" s="354"/>
      <c r="LT9" s="354"/>
      <c r="LU9" s="354"/>
      <c r="LV9" s="354"/>
      <c r="LW9" s="354"/>
      <c r="LX9" s="354"/>
      <c r="LY9" s="354"/>
      <c r="LZ9" s="354"/>
      <c r="MA9" s="354"/>
      <c r="MB9" s="354"/>
      <c r="MC9" s="354"/>
      <c r="MD9" s="354"/>
      <c r="ME9" s="354"/>
      <c r="MF9" s="354"/>
      <c r="MG9" s="354"/>
      <c r="MH9" s="354"/>
      <c r="MI9" s="354"/>
      <c r="MJ9" s="354"/>
      <c r="MK9" s="354"/>
      <c r="ML9" s="354"/>
      <c r="MM9" s="354"/>
      <c r="MN9" s="354"/>
      <c r="MO9" s="354"/>
      <c r="MP9" s="354"/>
      <c r="MQ9" s="354"/>
      <c r="MR9" s="354"/>
      <c r="MS9" s="354"/>
      <c r="MT9" s="354"/>
      <c r="MU9" s="354"/>
      <c r="MV9" s="354"/>
      <c r="MW9" s="354"/>
      <c r="MX9" s="354"/>
      <c r="MY9" s="354"/>
      <c r="MZ9" s="354"/>
      <c r="NA9" s="354"/>
      <c r="NB9" s="354"/>
      <c r="NC9" s="354"/>
      <c r="ND9" s="354"/>
      <c r="NE9" s="354"/>
      <c r="NF9" s="354"/>
      <c r="NG9" s="354"/>
      <c r="NH9" s="354"/>
      <c r="NI9" s="354"/>
      <c r="NJ9" s="354"/>
      <c r="NK9" s="354"/>
      <c r="NL9" s="354"/>
      <c r="NM9" s="354"/>
      <c r="NN9" s="354"/>
      <c r="NO9" s="354"/>
      <c r="NP9" s="354"/>
      <c r="NQ9" s="354"/>
      <c r="NR9" s="354"/>
      <c r="NS9" s="354"/>
      <c r="NT9" s="354"/>
      <c r="NU9" s="354"/>
      <c r="NV9" s="354"/>
      <c r="NW9" s="354"/>
      <c r="NX9" s="354"/>
      <c r="NY9" s="354"/>
      <c r="NZ9" s="354"/>
      <c r="OA9" s="354"/>
      <c r="OB9" s="354"/>
      <c r="OC9" s="354"/>
      <c r="OD9" s="354"/>
      <c r="OE9" s="354"/>
      <c r="OF9" s="354"/>
      <c r="OG9" s="354"/>
      <c r="OH9" s="354"/>
      <c r="OI9" s="354"/>
      <c r="OJ9" s="354"/>
      <c r="OK9" s="354"/>
      <c r="OL9" s="354"/>
      <c r="OM9" s="354"/>
      <c r="ON9" s="354"/>
      <c r="OO9" s="354"/>
      <c r="OP9" s="354"/>
      <c r="OQ9" s="354"/>
      <c r="OR9" s="354"/>
      <c r="OS9" s="354"/>
      <c r="OT9" s="354"/>
      <c r="OU9" s="354"/>
      <c r="OV9" s="354"/>
      <c r="OW9" s="354"/>
      <c r="OX9" s="354"/>
      <c r="OY9" s="354"/>
      <c r="OZ9" s="354"/>
      <c r="PA9" s="354"/>
      <c r="PB9" s="354"/>
      <c r="PC9" s="354"/>
      <c r="PD9" s="354"/>
      <c r="PE9" s="354"/>
      <c r="PF9" s="354"/>
      <c r="PG9" s="354"/>
      <c r="PH9" s="354"/>
      <c r="PI9" s="354"/>
      <c r="PJ9" s="354"/>
      <c r="PK9" s="354"/>
      <c r="PL9" s="354"/>
      <c r="PM9" s="354"/>
      <c r="PN9" s="354"/>
      <c r="PO9" s="354"/>
      <c r="PP9" s="354"/>
      <c r="PQ9" s="354"/>
      <c r="PR9" s="354"/>
      <c r="PS9" s="354"/>
      <c r="PT9" s="354"/>
      <c r="PU9" s="354"/>
      <c r="PV9" s="354"/>
      <c r="PW9" s="354"/>
      <c r="PX9" s="354"/>
      <c r="PY9" s="354"/>
      <c r="PZ9" s="354"/>
      <c r="QA9" s="354"/>
      <c r="QB9" s="354"/>
      <c r="QC9" s="354"/>
      <c r="QD9" s="354"/>
      <c r="QE9" s="354"/>
      <c r="QF9" s="354"/>
      <c r="QG9" s="354"/>
      <c r="QH9" s="354"/>
      <c r="QI9" s="354"/>
      <c r="QJ9" s="354"/>
      <c r="QK9" s="354"/>
      <c r="QL9" s="354"/>
      <c r="QM9" s="354"/>
      <c r="QN9" s="354"/>
      <c r="QO9" s="354"/>
      <c r="QP9" s="354"/>
      <c r="QQ9" s="354"/>
      <c r="QR9" s="354"/>
      <c r="QS9" s="354"/>
      <c r="QT9" s="354"/>
      <c r="QU9" s="354"/>
      <c r="QV9" s="354"/>
      <c r="QW9" s="354"/>
      <c r="QX9" s="354"/>
      <c r="QY9" s="354"/>
      <c r="QZ9" s="354"/>
      <c r="RA9" s="354"/>
      <c r="RB9" s="354"/>
      <c r="RC9" s="354"/>
      <c r="RD9" s="354"/>
      <c r="RE9" s="354"/>
      <c r="RF9" s="354"/>
      <c r="RG9" s="354"/>
      <c r="RH9" s="354"/>
      <c r="RI9" s="354"/>
      <c r="RJ9" s="354"/>
      <c r="RK9" s="354"/>
      <c r="RL9" s="354"/>
      <c r="RM9" s="354"/>
      <c r="RN9" s="354"/>
      <c r="RO9" s="354"/>
      <c r="RP9" s="354"/>
      <c r="RQ9" s="354"/>
      <c r="RR9" s="354"/>
      <c r="RS9" s="354"/>
      <c r="RT9" s="354"/>
      <c r="RU9" s="354"/>
      <c r="RV9" s="354"/>
      <c r="RW9" s="354"/>
      <c r="RX9" s="354"/>
      <c r="RY9" s="354"/>
      <c r="RZ9" s="354"/>
      <c r="SA9" s="354"/>
      <c r="SB9" s="354"/>
      <c r="SC9" s="354"/>
      <c r="SD9" s="354"/>
      <c r="SE9" s="354"/>
      <c r="SF9" s="354"/>
      <c r="SG9" s="354"/>
      <c r="SH9" s="354"/>
      <c r="SI9" s="354"/>
      <c r="SJ9" s="354"/>
      <c r="SK9" s="354"/>
      <c r="SL9" s="354"/>
      <c r="SM9" s="354"/>
      <c r="SN9" s="354"/>
      <c r="SO9" s="354"/>
      <c r="SP9" s="354"/>
      <c r="SQ9" s="354"/>
      <c r="SR9" s="354"/>
      <c r="SS9" s="354"/>
      <c r="ST9" s="354"/>
      <c r="SU9" s="354"/>
      <c r="SV9" s="354"/>
      <c r="SW9" s="354"/>
      <c r="SX9" s="354"/>
      <c r="SY9" s="354"/>
      <c r="SZ9" s="354"/>
      <c r="TA9" s="354"/>
      <c r="TB9" s="354"/>
      <c r="TC9" s="354"/>
      <c r="TD9" s="354"/>
      <c r="TE9" s="354"/>
      <c r="TF9" s="354"/>
      <c r="TG9" s="354"/>
      <c r="TH9" s="354"/>
      <c r="TI9" s="354"/>
      <c r="TJ9" s="354"/>
      <c r="TK9" s="354"/>
      <c r="TL9" s="354"/>
      <c r="TM9" s="354"/>
      <c r="TN9" s="354"/>
      <c r="TO9" s="354"/>
      <c r="TP9" s="354"/>
      <c r="TQ9" s="354"/>
      <c r="TR9" s="354"/>
      <c r="TS9" s="354"/>
      <c r="TT9" s="354"/>
      <c r="TU9" s="354"/>
      <c r="TV9" s="354"/>
      <c r="TW9" s="354"/>
      <c r="TX9" s="354"/>
      <c r="TY9" s="354"/>
      <c r="TZ9" s="354"/>
      <c r="UA9" s="354"/>
      <c r="UB9" s="354"/>
      <c r="UC9" s="354"/>
      <c r="UD9" s="354"/>
      <c r="UE9" s="354"/>
      <c r="UF9" s="354"/>
      <c r="UG9" s="354"/>
      <c r="UH9" s="354"/>
      <c r="UI9" s="354"/>
      <c r="UJ9" s="354"/>
      <c r="UK9" s="354"/>
      <c r="UL9" s="354"/>
      <c r="UM9" s="354"/>
      <c r="UN9" s="354"/>
      <c r="UO9" s="354"/>
      <c r="UP9" s="354"/>
      <c r="UQ9" s="354"/>
      <c r="UR9" s="354"/>
      <c r="US9" s="354"/>
      <c r="UT9" s="354"/>
      <c r="UU9" s="354"/>
      <c r="UV9" s="354"/>
      <c r="UW9" s="354"/>
      <c r="UX9" s="354"/>
      <c r="UY9" s="354"/>
      <c r="UZ9" s="354"/>
      <c r="VA9" s="354"/>
      <c r="VB9" s="354"/>
      <c r="VC9" s="354"/>
      <c r="VD9" s="354"/>
      <c r="VE9" s="354"/>
      <c r="VF9" s="354"/>
      <c r="VG9" s="354"/>
      <c r="VH9" s="354"/>
      <c r="VI9" s="354"/>
      <c r="VJ9" s="354"/>
      <c r="VK9" s="354"/>
      <c r="VL9" s="354"/>
      <c r="VM9" s="354"/>
      <c r="VN9" s="354"/>
      <c r="VO9" s="354"/>
      <c r="VP9" s="354"/>
      <c r="VQ9" s="354"/>
      <c r="VR9" s="354"/>
      <c r="VS9" s="354"/>
      <c r="VT9" s="354"/>
      <c r="VU9" s="354"/>
      <c r="VV9" s="354"/>
      <c r="VW9" s="354"/>
      <c r="VX9" s="354"/>
      <c r="VY9" s="354"/>
      <c r="VZ9" s="354"/>
      <c r="WA9" s="354"/>
      <c r="WB9" s="354"/>
      <c r="WC9" s="354"/>
      <c r="WD9" s="354"/>
      <c r="WE9" s="354"/>
      <c r="WF9" s="354"/>
      <c r="WG9" s="354"/>
      <c r="WH9" s="354"/>
      <c r="WI9" s="354"/>
      <c r="WJ9" s="354"/>
      <c r="WK9" s="354"/>
      <c r="WL9" s="354"/>
      <c r="WM9" s="354"/>
      <c r="WN9" s="354"/>
      <c r="WO9" s="354"/>
      <c r="WP9" s="354"/>
      <c r="WQ9" s="354"/>
      <c r="WR9" s="354"/>
      <c r="WS9" s="354"/>
      <c r="WT9" s="354"/>
      <c r="WU9" s="354"/>
      <c r="WV9" s="354"/>
      <c r="WW9" s="354"/>
      <c r="WX9" s="354"/>
      <c r="WY9" s="354"/>
      <c r="WZ9" s="354"/>
      <c r="XA9" s="354"/>
      <c r="XB9" s="354"/>
      <c r="XC9" s="354"/>
      <c r="XD9" s="354"/>
      <c r="XE9" s="354"/>
      <c r="XF9" s="354"/>
      <c r="XG9" s="354"/>
      <c r="XH9" s="354"/>
      <c r="XI9" s="354"/>
      <c r="XJ9" s="354"/>
      <c r="XK9" s="354"/>
      <c r="XL9" s="354"/>
      <c r="XM9" s="354"/>
      <c r="XN9" s="354"/>
      <c r="XO9" s="354"/>
      <c r="XP9" s="354"/>
      <c r="XQ9" s="354"/>
      <c r="XR9" s="354"/>
      <c r="XS9" s="354"/>
      <c r="XT9" s="354"/>
      <c r="XU9" s="354"/>
      <c r="XV9" s="354"/>
      <c r="XW9" s="354"/>
      <c r="XX9" s="354"/>
      <c r="XY9" s="354"/>
      <c r="XZ9" s="354"/>
      <c r="YA9" s="354"/>
      <c r="YB9" s="354"/>
      <c r="YC9" s="354"/>
      <c r="YD9" s="354"/>
      <c r="YE9" s="354"/>
      <c r="YF9" s="354"/>
      <c r="YG9" s="354"/>
      <c r="YH9" s="354"/>
      <c r="YI9" s="354"/>
      <c r="YJ9" s="354"/>
      <c r="YK9" s="354"/>
      <c r="YL9" s="354"/>
      <c r="YM9" s="354"/>
      <c r="YN9" s="354"/>
      <c r="YO9" s="354"/>
      <c r="YP9" s="354"/>
      <c r="YQ9" s="354"/>
      <c r="YR9" s="354"/>
      <c r="YS9" s="354"/>
      <c r="YT9" s="354"/>
      <c r="YU9" s="354"/>
      <c r="YV9" s="354"/>
      <c r="YW9" s="354"/>
      <c r="YX9" s="354"/>
      <c r="YY9" s="354"/>
      <c r="YZ9" s="354"/>
      <c r="ZA9" s="354"/>
      <c r="ZB9" s="354"/>
      <c r="ZC9" s="354"/>
      <c r="ZD9" s="354"/>
      <c r="ZE9" s="354"/>
      <c r="ZF9" s="354"/>
      <c r="ZG9" s="354"/>
      <c r="ZH9" s="354"/>
      <c r="ZI9" s="354"/>
      <c r="ZJ9" s="354"/>
      <c r="ZK9" s="354"/>
      <c r="ZL9" s="354"/>
      <c r="ZM9" s="354"/>
      <c r="ZN9" s="354"/>
      <c r="ZO9" s="354"/>
      <c r="ZP9" s="354"/>
      <c r="ZQ9" s="354"/>
      <c r="ZR9" s="354"/>
      <c r="ZS9" s="354"/>
      <c r="ZT9" s="354"/>
      <c r="ZU9" s="354"/>
      <c r="ZV9" s="354"/>
      <c r="ZW9" s="354"/>
      <c r="ZX9" s="354"/>
      <c r="ZY9" s="354"/>
      <c r="ZZ9" s="354"/>
      <c r="AAA9" s="354"/>
      <c r="AAB9" s="354"/>
      <c r="AAC9" s="354"/>
      <c r="AAD9" s="354"/>
      <c r="AAE9" s="354"/>
      <c r="AAF9" s="354"/>
      <c r="AAG9" s="354"/>
      <c r="AAH9" s="354"/>
      <c r="AAI9" s="354"/>
      <c r="AAJ9" s="354"/>
      <c r="AAK9" s="354"/>
      <c r="AAL9" s="354"/>
      <c r="AAM9" s="354"/>
      <c r="AAN9" s="354"/>
      <c r="AAO9" s="354"/>
      <c r="AAP9" s="354"/>
      <c r="AAQ9" s="354"/>
      <c r="AAR9" s="354"/>
      <c r="AAS9" s="354"/>
      <c r="AAT9" s="354"/>
      <c r="AAU9" s="354"/>
      <c r="AAV9" s="354"/>
      <c r="AAW9" s="354"/>
      <c r="AAX9" s="354"/>
      <c r="AAY9" s="354"/>
      <c r="AAZ9" s="354"/>
      <c r="ABA9" s="354"/>
      <c r="ABB9" s="354"/>
      <c r="ABC9" s="354"/>
      <c r="ABD9" s="354"/>
      <c r="ABE9" s="354"/>
      <c r="ABF9" s="354"/>
      <c r="ABG9" s="354"/>
      <c r="ABH9" s="354"/>
      <c r="ABI9" s="354"/>
      <c r="ABJ9" s="354"/>
      <c r="ABK9" s="354"/>
      <c r="ABL9" s="354"/>
      <c r="ABM9" s="354"/>
      <c r="ABN9" s="354"/>
      <c r="ABO9" s="354"/>
      <c r="ABP9" s="354"/>
      <c r="ABQ9" s="354"/>
      <c r="ABR9" s="354"/>
      <c r="ABS9" s="354"/>
      <c r="ABT9" s="354"/>
      <c r="ABU9" s="354"/>
      <c r="ABV9" s="354"/>
      <c r="ABW9" s="354"/>
      <c r="ABX9" s="354"/>
      <c r="ABY9" s="354"/>
      <c r="ABZ9" s="354"/>
      <c r="ACA9" s="354"/>
      <c r="ACB9" s="354"/>
      <c r="ACC9" s="354"/>
      <c r="ACD9" s="354"/>
      <c r="ACE9" s="354"/>
      <c r="ACF9" s="354"/>
      <c r="ACG9" s="354"/>
      <c r="ACH9" s="354"/>
      <c r="ACI9" s="354"/>
      <c r="ACJ9" s="354"/>
      <c r="ACK9" s="354"/>
      <c r="ACL9" s="354"/>
      <c r="ACM9" s="354"/>
      <c r="ACN9" s="354"/>
      <c r="ACO9" s="354"/>
      <c r="ACP9" s="354"/>
      <c r="ACQ9" s="354"/>
      <c r="ACR9" s="354"/>
      <c r="ACS9" s="354"/>
      <c r="ACT9" s="354"/>
      <c r="ACU9" s="354"/>
      <c r="ACV9" s="354"/>
      <c r="ACW9" s="354"/>
      <c r="ACX9" s="354"/>
      <c r="ACY9" s="354"/>
      <c r="ACZ9" s="354"/>
      <c r="ADA9" s="354"/>
      <c r="ADB9" s="354"/>
      <c r="ADC9" s="354"/>
      <c r="ADD9" s="354"/>
      <c r="ADE9" s="354"/>
      <c r="ADF9" s="354"/>
      <c r="ADG9" s="354"/>
      <c r="ADH9" s="354"/>
      <c r="ADI9" s="354"/>
      <c r="ADJ9" s="354"/>
      <c r="ADK9" s="354"/>
      <c r="ADL9" s="354"/>
      <c r="ADM9" s="354"/>
      <c r="ADN9" s="354"/>
      <c r="ADO9" s="354"/>
      <c r="ADP9" s="354"/>
      <c r="ADQ9" s="354"/>
      <c r="ADR9" s="354"/>
      <c r="ADS9" s="354"/>
      <c r="ADT9" s="354"/>
      <c r="ADU9" s="354"/>
      <c r="ADV9" s="354"/>
      <c r="ADW9" s="354"/>
      <c r="ADX9" s="354"/>
      <c r="ADY9" s="354"/>
      <c r="ADZ9" s="354"/>
      <c r="AEA9" s="354"/>
      <c r="AEB9" s="354"/>
      <c r="AEC9" s="354"/>
      <c r="AED9" s="354"/>
      <c r="AEE9" s="354"/>
      <c r="AEF9" s="354"/>
      <c r="AEG9" s="354"/>
      <c r="AEH9" s="354"/>
      <c r="AEI9" s="354"/>
      <c r="AEJ9" s="354"/>
      <c r="AEK9" s="354"/>
      <c r="AEL9" s="354"/>
      <c r="AEM9" s="354"/>
      <c r="AEN9" s="354"/>
      <c r="AEO9" s="354"/>
      <c r="AEP9" s="354"/>
      <c r="AEQ9" s="354"/>
      <c r="AER9" s="354"/>
      <c r="AES9" s="354"/>
      <c r="AET9" s="354"/>
      <c r="AEU9" s="354"/>
      <c r="AEV9" s="354"/>
      <c r="AEW9" s="354"/>
      <c r="AEX9" s="354"/>
      <c r="AEY9" s="354"/>
      <c r="AEZ9" s="354"/>
      <c r="AFA9" s="354"/>
      <c r="AFB9" s="354"/>
      <c r="AFC9" s="354"/>
      <c r="AFD9" s="354"/>
      <c r="AFE9" s="354"/>
      <c r="AFF9" s="354"/>
      <c r="AFG9" s="354"/>
      <c r="AFH9" s="354"/>
      <c r="AFI9" s="354"/>
      <c r="AFJ9" s="354"/>
      <c r="AFK9" s="354"/>
      <c r="AFL9" s="354"/>
      <c r="AFM9" s="354"/>
      <c r="AFN9" s="354"/>
      <c r="AFO9" s="354"/>
      <c r="AFP9" s="354"/>
      <c r="AFQ9" s="354"/>
      <c r="AFR9" s="354"/>
      <c r="AFS9" s="354"/>
      <c r="AFT9" s="354"/>
      <c r="AFU9" s="354"/>
      <c r="AFV9" s="354"/>
      <c r="AFW9" s="354"/>
      <c r="AFX9" s="354"/>
      <c r="AFY9" s="354"/>
      <c r="AFZ9" s="354"/>
      <c r="AGA9" s="354"/>
      <c r="AGB9" s="354"/>
      <c r="AGC9" s="354"/>
      <c r="AGD9" s="354"/>
      <c r="AGE9" s="354"/>
      <c r="AGF9" s="354"/>
      <c r="AGG9" s="354"/>
      <c r="AGH9" s="354"/>
      <c r="AGI9" s="354"/>
      <c r="AGJ9" s="354"/>
      <c r="AGK9" s="354"/>
      <c r="AGL9" s="354"/>
      <c r="AGM9" s="354"/>
      <c r="AGN9" s="354"/>
      <c r="AGO9" s="354"/>
      <c r="AGP9" s="354"/>
      <c r="AGQ9" s="354"/>
      <c r="AGR9" s="354"/>
      <c r="AGS9" s="354"/>
      <c r="AGT9" s="354"/>
      <c r="AGU9" s="354"/>
      <c r="AGV9" s="354"/>
      <c r="AGW9" s="354"/>
      <c r="AGX9" s="354"/>
      <c r="AGY9" s="354"/>
      <c r="AGZ9" s="354"/>
      <c r="AHA9" s="354"/>
      <c r="AHB9" s="354"/>
      <c r="AHC9" s="354"/>
      <c r="AHD9" s="354"/>
      <c r="AHE9" s="354"/>
      <c r="AHF9" s="354"/>
      <c r="AHG9" s="354"/>
      <c r="AHH9" s="354"/>
      <c r="AHI9" s="354"/>
      <c r="AHJ9" s="354"/>
      <c r="AHK9" s="354"/>
      <c r="AHL9" s="354"/>
      <c r="AHM9" s="354"/>
      <c r="AHN9" s="354"/>
      <c r="AHO9" s="354"/>
      <c r="AHP9" s="354"/>
      <c r="AHQ9" s="354"/>
      <c r="AHR9" s="354"/>
      <c r="AHS9" s="354"/>
      <c r="AHT9" s="354"/>
      <c r="AHU9" s="354"/>
      <c r="AHV9" s="354"/>
      <c r="AHW9" s="354"/>
      <c r="AHX9" s="354"/>
      <c r="AHY9" s="354"/>
      <c r="AHZ9" s="354"/>
      <c r="AIA9" s="354"/>
      <c r="AIB9" s="354"/>
      <c r="AIC9" s="354"/>
      <c r="AID9" s="354"/>
      <c r="AIE9" s="354"/>
      <c r="AIF9" s="354"/>
      <c r="AIG9" s="354"/>
      <c r="AIH9" s="354"/>
      <c r="AII9" s="354"/>
      <c r="AIJ9" s="354"/>
      <c r="AIK9" s="354"/>
      <c r="AIL9" s="354"/>
      <c r="AIM9" s="354"/>
      <c r="AIN9" s="354"/>
      <c r="AIO9" s="354"/>
      <c r="AIP9" s="354"/>
      <c r="AIQ9" s="354"/>
      <c r="AIR9" s="354"/>
      <c r="AIS9" s="354"/>
      <c r="AIT9" s="354"/>
      <c r="AIU9" s="354"/>
      <c r="AIV9" s="354"/>
      <c r="AIW9" s="354"/>
      <c r="AIX9" s="354"/>
      <c r="AIY9" s="354"/>
      <c r="AIZ9" s="354"/>
      <c r="AJA9" s="354"/>
      <c r="AJB9" s="354"/>
      <c r="AJC9" s="354"/>
      <c r="AJD9" s="354"/>
      <c r="AJE9" s="354"/>
      <c r="AJF9" s="354"/>
      <c r="AJG9" s="354"/>
      <c r="AJH9" s="354"/>
      <c r="AJI9" s="354"/>
      <c r="AJJ9" s="354"/>
      <c r="AJK9" s="354"/>
      <c r="AJL9" s="354"/>
      <c r="AJM9" s="354"/>
      <c r="AJN9" s="354"/>
      <c r="AJO9" s="354"/>
      <c r="AJP9" s="354"/>
      <c r="AJQ9" s="354"/>
      <c r="AJR9" s="354"/>
      <c r="AJS9" s="354"/>
      <c r="AJT9" s="354"/>
      <c r="AJU9" s="354"/>
      <c r="AJV9" s="354"/>
      <c r="AJW9" s="354"/>
      <c r="AJX9" s="354"/>
      <c r="AJY9" s="354"/>
      <c r="AJZ9" s="354"/>
      <c r="AKA9" s="354"/>
      <c r="AKB9" s="354"/>
      <c r="AKC9" s="354"/>
      <c r="AKD9" s="354"/>
      <c r="AKE9" s="354"/>
      <c r="AKF9" s="354"/>
      <c r="AKG9" s="354"/>
      <c r="AKH9" s="354"/>
      <c r="AKI9" s="354"/>
      <c r="AKJ9" s="354"/>
      <c r="AKK9" s="354"/>
      <c r="AKL9" s="354"/>
      <c r="AKM9" s="354"/>
      <c r="AKN9" s="354"/>
      <c r="AKO9" s="354"/>
      <c r="AKP9" s="354"/>
      <c r="AKQ9" s="354"/>
      <c r="AKR9" s="354"/>
      <c r="AKS9" s="354"/>
      <c r="AKT9" s="354"/>
      <c r="AKU9" s="354"/>
      <c r="AKV9" s="354"/>
      <c r="AKW9" s="354"/>
      <c r="AKX9" s="354"/>
      <c r="AKY9" s="354"/>
      <c r="AKZ9" s="354"/>
      <c r="ALA9" s="354"/>
      <c r="ALB9" s="354"/>
      <c r="ALC9" s="354"/>
      <c r="ALD9" s="354"/>
      <c r="ALE9" s="354"/>
      <c r="ALF9" s="354"/>
      <c r="ALG9" s="354"/>
      <c r="ALH9" s="354"/>
      <c r="ALI9" s="354"/>
      <c r="ALJ9" s="354"/>
      <c r="ALK9" s="354"/>
      <c r="ALL9" s="354"/>
      <c r="ALM9" s="354"/>
      <c r="ALN9" s="354"/>
      <c r="ALO9" s="354"/>
      <c r="ALP9" s="354"/>
      <c r="ALQ9" s="354"/>
      <c r="ALR9" s="354"/>
      <c r="ALS9" s="354"/>
      <c r="ALT9" s="354"/>
      <c r="ALU9" s="354"/>
      <c r="ALV9" s="354"/>
      <c r="ALW9" s="354"/>
      <c r="ALX9" s="354"/>
      <c r="ALY9" s="354"/>
      <c r="ALZ9" s="354"/>
      <c r="AMA9" s="354"/>
      <c r="AMB9" s="354"/>
      <c r="AMC9" s="354"/>
      <c r="AMD9" s="354"/>
      <c r="AME9" s="354"/>
      <c r="AMF9" s="354"/>
      <c r="AMG9" s="354"/>
      <c r="AMH9" s="354"/>
      <c r="AMI9" s="354"/>
      <c r="AMJ9" s="354"/>
      <c r="AMK9" s="354"/>
      <c r="AML9" s="354"/>
      <c r="AMM9" s="354"/>
      <c r="AMN9" s="354"/>
      <c r="AMO9" s="354"/>
      <c r="AMP9" s="354"/>
      <c r="AMQ9" s="354"/>
      <c r="AMR9" s="354"/>
      <c r="AMS9" s="354"/>
      <c r="AMT9" s="354"/>
      <c r="AMU9" s="354"/>
      <c r="AMV9" s="354"/>
      <c r="AMW9" s="354"/>
      <c r="AMX9" s="354"/>
      <c r="AMY9" s="354"/>
      <c r="AMZ9" s="354"/>
      <c r="ANA9" s="354"/>
      <c r="ANB9" s="354"/>
      <c r="ANC9" s="354"/>
      <c r="AND9" s="354"/>
      <c r="ANE9" s="354"/>
      <c r="ANF9" s="354"/>
      <c r="ANG9" s="354"/>
      <c r="ANH9" s="354"/>
      <c r="ANI9" s="354"/>
      <c r="ANJ9" s="354"/>
      <c r="ANK9" s="354"/>
      <c r="ANL9" s="354"/>
      <c r="ANM9" s="354"/>
      <c r="ANN9" s="354"/>
      <c r="ANO9" s="354"/>
      <c r="ANP9" s="354"/>
      <c r="ANQ9" s="354"/>
      <c r="ANR9" s="354"/>
      <c r="ANS9" s="354"/>
      <c r="ANT9" s="354"/>
      <c r="ANU9" s="354"/>
      <c r="ANV9" s="354"/>
      <c r="ANW9" s="354"/>
      <c r="ANX9" s="354"/>
      <c r="ANY9" s="354"/>
      <c r="ANZ9" s="354"/>
      <c r="AOA9" s="354"/>
      <c r="AOB9" s="354"/>
      <c r="AOC9" s="354"/>
      <c r="AOD9" s="354"/>
      <c r="AOE9" s="354"/>
      <c r="AOF9" s="354"/>
      <c r="AOG9" s="354"/>
      <c r="AOH9" s="354"/>
      <c r="AOI9" s="354"/>
      <c r="AOJ9" s="354"/>
      <c r="AOK9" s="354"/>
      <c r="AOL9" s="354"/>
      <c r="AOM9" s="354"/>
      <c r="AON9" s="354"/>
      <c r="AOO9" s="354"/>
      <c r="AOP9" s="354"/>
      <c r="AOQ9" s="354"/>
      <c r="AOR9" s="354"/>
      <c r="AOS9" s="354"/>
      <c r="AOT9" s="354"/>
      <c r="AOU9" s="354"/>
      <c r="AOV9" s="354"/>
      <c r="AOW9" s="354"/>
      <c r="AOX9" s="354"/>
      <c r="AOY9" s="354"/>
      <c r="AOZ9" s="354"/>
      <c r="APA9" s="354"/>
      <c r="APB9" s="354"/>
      <c r="APC9" s="354"/>
      <c r="APD9" s="354"/>
      <c r="APE9" s="354"/>
      <c r="APF9" s="354"/>
      <c r="APG9" s="354"/>
      <c r="APH9" s="354"/>
      <c r="API9" s="354"/>
      <c r="APJ9" s="354"/>
      <c r="APK9" s="354"/>
      <c r="APL9" s="354"/>
      <c r="APM9" s="354"/>
      <c r="APN9" s="354"/>
      <c r="APO9" s="354"/>
      <c r="APP9" s="354"/>
      <c r="APQ9" s="354"/>
      <c r="APR9" s="354"/>
      <c r="APS9" s="354"/>
      <c r="APT9" s="354"/>
      <c r="APU9" s="354"/>
      <c r="APV9" s="354"/>
      <c r="APW9" s="354"/>
      <c r="APX9" s="354"/>
      <c r="APY9" s="354"/>
      <c r="APZ9" s="354"/>
      <c r="AQA9" s="354"/>
      <c r="AQB9" s="354"/>
      <c r="AQC9" s="354"/>
      <c r="AQD9" s="354"/>
      <c r="AQE9" s="354"/>
      <c r="AQF9" s="354"/>
      <c r="AQG9" s="354"/>
      <c r="AQH9" s="354"/>
      <c r="AQI9" s="354"/>
      <c r="AQJ9" s="354"/>
      <c r="AQK9" s="354"/>
      <c r="AQL9" s="354"/>
      <c r="AQM9" s="354"/>
      <c r="AQN9" s="354"/>
      <c r="AQO9" s="354"/>
      <c r="AQP9" s="354"/>
      <c r="AQQ9" s="354"/>
      <c r="AQR9" s="354"/>
      <c r="AQS9" s="354"/>
      <c r="AQT9" s="354"/>
      <c r="AQU9" s="354"/>
      <c r="AQV9" s="354"/>
      <c r="AQW9" s="354"/>
      <c r="AQX9" s="354"/>
      <c r="AQY9" s="354"/>
      <c r="AQZ9" s="354"/>
      <c r="ARA9" s="354"/>
      <c r="ARB9" s="354"/>
      <c r="ARC9" s="354"/>
      <c r="ARD9" s="354"/>
      <c r="ARE9" s="354"/>
      <c r="ARF9" s="354"/>
      <c r="ARG9" s="354"/>
      <c r="ARH9" s="354"/>
      <c r="ARI9" s="354"/>
      <c r="ARJ9" s="354"/>
      <c r="ARK9" s="354"/>
      <c r="ARL9" s="354"/>
      <c r="ARM9" s="354"/>
      <c r="ARN9" s="354"/>
      <c r="ARO9" s="354"/>
      <c r="ARP9" s="354"/>
      <c r="ARQ9" s="354"/>
      <c r="ARR9" s="354"/>
      <c r="ARS9" s="354"/>
      <c r="ART9" s="354"/>
      <c r="ARU9" s="354"/>
      <c r="ARV9" s="354"/>
      <c r="ARW9" s="354"/>
      <c r="ARX9" s="354"/>
      <c r="ARY9" s="354"/>
      <c r="ARZ9" s="354"/>
      <c r="ASA9" s="354"/>
      <c r="ASB9" s="354"/>
      <c r="ASC9" s="354"/>
      <c r="ASD9" s="354"/>
      <c r="ASE9" s="354"/>
      <c r="ASF9" s="354"/>
      <c r="ASG9" s="354"/>
      <c r="ASH9" s="354"/>
      <c r="ASI9" s="354"/>
      <c r="ASJ9" s="354"/>
      <c r="ASK9" s="354"/>
      <c r="ASL9" s="354"/>
      <c r="ASM9" s="354"/>
      <c r="ASN9" s="354"/>
      <c r="ASO9" s="354"/>
      <c r="ASP9" s="354"/>
      <c r="ASQ9" s="354"/>
      <c r="ASR9" s="354"/>
      <c r="ASS9" s="354"/>
      <c r="AST9" s="354"/>
      <c r="ASU9" s="354"/>
      <c r="ASV9" s="354"/>
      <c r="ASW9" s="354"/>
      <c r="ASX9" s="354"/>
      <c r="ASY9" s="354"/>
      <c r="ASZ9" s="354"/>
      <c r="ATA9" s="354"/>
      <c r="ATB9" s="354"/>
      <c r="ATC9" s="354"/>
      <c r="ATD9" s="354"/>
      <c r="ATE9" s="354"/>
      <c r="ATF9" s="354"/>
      <c r="ATG9" s="354"/>
      <c r="ATH9" s="354"/>
      <c r="ATI9" s="354"/>
      <c r="ATJ9" s="354"/>
      <c r="ATK9" s="354"/>
      <c r="ATL9" s="354"/>
      <c r="ATM9" s="354"/>
      <c r="ATN9" s="354"/>
      <c r="ATO9" s="354"/>
      <c r="ATP9" s="354"/>
      <c r="ATQ9" s="354"/>
      <c r="ATR9" s="354"/>
      <c r="ATS9" s="354"/>
      <c r="ATT9" s="354"/>
      <c r="ATU9" s="354"/>
      <c r="ATV9" s="354"/>
      <c r="ATW9" s="354"/>
      <c r="ATX9" s="354"/>
      <c r="ATY9" s="354"/>
      <c r="ATZ9" s="354"/>
      <c r="AUA9" s="354"/>
      <c r="AUB9" s="354"/>
      <c r="AUC9" s="354"/>
      <c r="AUD9" s="354"/>
      <c r="AUE9" s="354"/>
      <c r="AUF9" s="354"/>
      <c r="AUG9" s="354"/>
      <c r="AUH9" s="354"/>
      <c r="AUI9" s="354"/>
      <c r="AUJ9" s="354"/>
      <c r="AUK9" s="354"/>
      <c r="AUL9" s="354"/>
      <c r="AUM9" s="354"/>
      <c r="AUN9" s="354"/>
      <c r="AUO9" s="354"/>
      <c r="AUP9" s="354"/>
      <c r="AUQ9" s="354"/>
      <c r="AUR9" s="354"/>
      <c r="AUS9" s="354"/>
      <c r="AUT9" s="354"/>
      <c r="AUU9" s="354"/>
      <c r="AUV9" s="354"/>
      <c r="AUW9" s="354"/>
      <c r="AUX9" s="354"/>
      <c r="AUY9" s="354"/>
      <c r="AUZ9" s="354"/>
      <c r="AVA9" s="354"/>
      <c r="AVB9" s="354"/>
      <c r="AVC9" s="354"/>
      <c r="AVD9" s="354"/>
      <c r="AVE9" s="354"/>
      <c r="AVF9" s="354"/>
      <c r="AVG9" s="354"/>
      <c r="AVH9" s="354"/>
      <c r="AVI9" s="354"/>
      <c r="AVJ9" s="354"/>
      <c r="AVK9" s="354"/>
      <c r="AVL9" s="354"/>
      <c r="AVM9" s="354"/>
      <c r="AVN9" s="354"/>
      <c r="AVO9" s="354"/>
      <c r="AVP9" s="354"/>
      <c r="AVQ9" s="354"/>
      <c r="AVR9" s="354"/>
      <c r="AVS9" s="354"/>
      <c r="AVT9" s="354"/>
      <c r="AVU9" s="354"/>
      <c r="AVV9" s="354"/>
      <c r="AVW9" s="354"/>
      <c r="AVX9" s="354"/>
      <c r="AVY9" s="354"/>
      <c r="AVZ9" s="354"/>
      <c r="AWA9" s="354"/>
      <c r="AWB9" s="354"/>
      <c r="AWC9" s="354"/>
      <c r="AWD9" s="354"/>
      <c r="AWE9" s="354"/>
      <c r="AWF9" s="354"/>
      <c r="AWG9" s="354"/>
      <c r="AWH9" s="354"/>
      <c r="AWI9" s="354"/>
      <c r="AWJ9" s="354"/>
      <c r="AWK9" s="354"/>
      <c r="AWL9" s="354"/>
      <c r="AWM9" s="354"/>
      <c r="AWN9" s="354"/>
      <c r="AWO9" s="354"/>
      <c r="AWP9" s="354"/>
      <c r="AWQ9" s="354"/>
      <c r="AWR9" s="354"/>
      <c r="AWS9" s="354"/>
      <c r="AWT9" s="354"/>
      <c r="AWU9" s="354"/>
      <c r="AWV9" s="354"/>
      <c r="AWW9" s="354"/>
      <c r="AWX9" s="354"/>
      <c r="AWY9" s="354"/>
      <c r="AWZ9" s="354"/>
      <c r="AXA9" s="354"/>
      <c r="AXB9" s="354"/>
      <c r="AXC9" s="354"/>
      <c r="AXD9" s="354"/>
      <c r="AXE9" s="354"/>
      <c r="AXF9" s="354"/>
      <c r="AXG9" s="354"/>
      <c r="AXH9" s="354"/>
      <c r="AXI9" s="354"/>
      <c r="AXJ9" s="354"/>
      <c r="AXK9" s="354"/>
      <c r="AXL9" s="354"/>
      <c r="AXM9" s="354"/>
      <c r="AXN9" s="354"/>
      <c r="AXO9" s="354"/>
      <c r="AXP9" s="354"/>
      <c r="AXQ9" s="354"/>
      <c r="AXR9" s="354"/>
      <c r="AXS9" s="354"/>
      <c r="AXT9" s="354"/>
      <c r="AXU9" s="354"/>
      <c r="AXV9" s="354"/>
      <c r="AXW9" s="354"/>
      <c r="AXX9" s="354"/>
      <c r="AXY9" s="354"/>
      <c r="AXZ9" s="354"/>
      <c r="AYA9" s="354"/>
      <c r="AYB9" s="354"/>
      <c r="AYC9" s="354"/>
      <c r="AYD9" s="354"/>
      <c r="AYE9" s="354"/>
      <c r="AYF9" s="354"/>
      <c r="AYG9" s="354"/>
      <c r="AYH9" s="354"/>
      <c r="AYI9" s="354"/>
      <c r="AYJ9" s="354"/>
      <c r="AYK9" s="354"/>
      <c r="AYL9" s="354"/>
      <c r="AYM9" s="354"/>
      <c r="AYN9" s="354"/>
      <c r="AYO9" s="354"/>
      <c r="AYP9" s="354"/>
      <c r="AYQ9" s="354"/>
      <c r="AYR9" s="354"/>
      <c r="AYS9" s="354"/>
      <c r="AYT9" s="354"/>
      <c r="AYU9" s="354"/>
      <c r="AYV9" s="354"/>
      <c r="AYW9" s="354"/>
      <c r="AYX9" s="354"/>
      <c r="AYY9" s="354"/>
      <c r="AYZ9" s="354"/>
      <c r="AZA9" s="354"/>
      <c r="AZB9" s="354"/>
      <c r="AZC9" s="354"/>
      <c r="AZD9" s="354"/>
      <c r="AZE9" s="354"/>
      <c r="AZF9" s="354"/>
      <c r="AZG9" s="354"/>
      <c r="AZH9" s="354"/>
      <c r="AZI9" s="354"/>
      <c r="AZJ9" s="354"/>
      <c r="AZK9" s="354"/>
      <c r="AZL9" s="354"/>
      <c r="AZM9" s="354"/>
      <c r="AZN9" s="354"/>
      <c r="AZO9" s="354"/>
      <c r="AZP9" s="354"/>
      <c r="AZQ9" s="354"/>
      <c r="AZR9" s="354"/>
      <c r="AZS9" s="354"/>
      <c r="AZT9" s="354"/>
      <c r="AZU9" s="354"/>
      <c r="AZV9" s="354"/>
      <c r="AZW9" s="354"/>
      <c r="AZX9" s="354"/>
      <c r="AZY9" s="354"/>
      <c r="AZZ9" s="354"/>
      <c r="BAA9" s="354"/>
      <c r="BAB9" s="354"/>
      <c r="BAC9" s="354"/>
      <c r="BAD9" s="354"/>
      <c r="BAE9" s="354"/>
      <c r="BAF9" s="354"/>
      <c r="BAG9" s="354"/>
      <c r="BAH9" s="354"/>
      <c r="BAI9" s="354"/>
      <c r="BAJ9" s="354"/>
      <c r="BAK9" s="354"/>
      <c r="BAL9" s="354"/>
      <c r="BAM9" s="354"/>
      <c r="BAN9" s="354"/>
      <c r="BAO9" s="354"/>
      <c r="BAP9" s="354"/>
      <c r="BAQ9" s="354"/>
      <c r="BAR9" s="354"/>
      <c r="BAS9" s="354"/>
      <c r="BAT9" s="354"/>
      <c r="BAU9" s="354"/>
      <c r="BAV9" s="354"/>
      <c r="BAW9" s="354"/>
      <c r="BAX9" s="354"/>
      <c r="BAY9" s="354"/>
      <c r="BAZ9" s="354"/>
      <c r="BBA9" s="354"/>
      <c r="BBB9" s="354"/>
      <c r="BBC9" s="354"/>
      <c r="BBD9" s="354"/>
      <c r="BBE9" s="354"/>
      <c r="BBF9" s="354"/>
      <c r="BBG9" s="354"/>
      <c r="BBH9" s="354"/>
      <c r="BBI9" s="354"/>
      <c r="BBJ9" s="354"/>
      <c r="BBK9" s="354"/>
      <c r="BBL9" s="354"/>
      <c r="BBM9" s="354"/>
      <c r="BBN9" s="354"/>
      <c r="BBO9" s="354"/>
      <c r="BBP9" s="354"/>
      <c r="BBQ9" s="354"/>
      <c r="BBR9" s="354"/>
      <c r="BBS9" s="354"/>
      <c r="BBT9" s="354"/>
      <c r="BBU9" s="354"/>
      <c r="BBV9" s="354"/>
      <c r="BBW9" s="354"/>
      <c r="BBX9" s="354"/>
      <c r="BBY9" s="354"/>
      <c r="BBZ9" s="354"/>
      <c r="BCA9" s="354"/>
      <c r="BCB9" s="354"/>
      <c r="BCC9" s="354"/>
      <c r="BCD9" s="354"/>
      <c r="BCE9" s="354"/>
      <c r="BCF9" s="354"/>
      <c r="BCG9" s="354"/>
      <c r="BCH9" s="354"/>
      <c r="BCI9" s="354"/>
      <c r="BCJ9" s="354"/>
      <c r="BCK9" s="354"/>
      <c r="BCL9" s="354"/>
      <c r="BCM9" s="354"/>
      <c r="BCN9" s="354"/>
      <c r="BCO9" s="354"/>
      <c r="BCP9" s="354"/>
      <c r="BCQ9" s="354"/>
      <c r="BCR9" s="354"/>
      <c r="BCS9" s="354"/>
      <c r="BCT9" s="354"/>
      <c r="BCU9" s="354"/>
      <c r="BCV9" s="354"/>
      <c r="BCW9" s="354"/>
      <c r="BCX9" s="354"/>
      <c r="BCY9" s="354"/>
      <c r="BCZ9" s="354"/>
      <c r="BDA9" s="354"/>
      <c r="BDB9" s="354"/>
      <c r="BDC9" s="354"/>
      <c r="BDD9" s="354"/>
      <c r="BDE9" s="354"/>
      <c r="BDF9" s="354"/>
      <c r="BDG9" s="354"/>
      <c r="BDH9" s="354"/>
      <c r="BDI9" s="354"/>
      <c r="BDJ9" s="354"/>
      <c r="BDK9" s="354"/>
      <c r="BDL9" s="354"/>
      <c r="BDM9" s="354"/>
      <c r="BDN9" s="354"/>
      <c r="BDO9" s="354"/>
      <c r="BDP9" s="354"/>
      <c r="BDQ9" s="354"/>
      <c r="BDR9" s="354"/>
      <c r="BDS9" s="354"/>
      <c r="BDT9" s="354"/>
      <c r="BDU9" s="354"/>
      <c r="BDV9" s="354"/>
      <c r="BDW9" s="354"/>
      <c r="BDX9" s="354"/>
      <c r="BDY9" s="354"/>
      <c r="BDZ9" s="354"/>
      <c r="BEA9" s="354"/>
      <c r="BEB9" s="354"/>
      <c r="BEC9" s="354"/>
      <c r="BED9" s="354"/>
      <c r="BEE9" s="354"/>
      <c r="BEF9" s="354"/>
      <c r="BEG9" s="354"/>
      <c r="BEH9" s="354"/>
      <c r="BEI9" s="354"/>
      <c r="BEJ9" s="354"/>
      <c r="BEK9" s="354"/>
      <c r="BEL9" s="354"/>
      <c r="BEM9" s="354"/>
      <c r="BEN9" s="354"/>
      <c r="BEO9" s="354"/>
      <c r="BEP9" s="354"/>
      <c r="BEQ9" s="354"/>
      <c r="BER9" s="354"/>
      <c r="BES9" s="354"/>
      <c r="BET9" s="354"/>
      <c r="BEU9" s="354"/>
      <c r="BEV9" s="354"/>
      <c r="BEW9" s="354"/>
      <c r="BEX9" s="354"/>
      <c r="BEY9" s="354"/>
      <c r="BEZ9" s="354"/>
      <c r="BFA9" s="354"/>
      <c r="BFB9" s="354"/>
      <c r="BFC9" s="354"/>
      <c r="BFD9" s="354"/>
      <c r="BFE9" s="354"/>
      <c r="BFF9" s="354"/>
      <c r="BFG9" s="354"/>
      <c r="BFH9" s="354"/>
      <c r="BFI9" s="354"/>
      <c r="BFJ9" s="354"/>
      <c r="BFK9" s="354"/>
      <c r="BFL9" s="354"/>
      <c r="BFM9" s="354"/>
      <c r="BFN9" s="354"/>
      <c r="BFO9" s="354"/>
      <c r="BFP9" s="354"/>
      <c r="BFQ9" s="354"/>
      <c r="BFR9" s="354"/>
      <c r="BFS9" s="354"/>
      <c r="BFT9" s="354"/>
      <c r="BFU9" s="354"/>
      <c r="BFV9" s="354"/>
      <c r="BFW9" s="354"/>
      <c r="BFX9" s="354"/>
      <c r="BFY9" s="354"/>
      <c r="BFZ9" s="354"/>
      <c r="BGA9" s="354"/>
      <c r="BGB9" s="354"/>
      <c r="BGC9" s="354"/>
      <c r="BGD9" s="354"/>
      <c r="BGE9" s="354"/>
      <c r="BGF9" s="354"/>
      <c r="BGG9" s="354"/>
      <c r="BGH9" s="354"/>
      <c r="BGI9" s="354"/>
      <c r="BGJ9" s="354"/>
      <c r="BGK9" s="354"/>
      <c r="BGL9" s="354"/>
      <c r="BGM9" s="354"/>
      <c r="BGN9" s="354"/>
      <c r="BGO9" s="354"/>
      <c r="BGP9" s="354"/>
      <c r="BGQ9" s="354"/>
      <c r="BGR9" s="354"/>
      <c r="BGS9" s="354"/>
      <c r="BGT9" s="354"/>
      <c r="BGU9" s="354"/>
      <c r="BGV9" s="354"/>
      <c r="BGW9" s="354"/>
      <c r="BGX9" s="354"/>
      <c r="BGY9" s="354"/>
      <c r="BGZ9" s="354"/>
      <c r="BHA9" s="354"/>
      <c r="BHB9" s="354"/>
      <c r="BHC9" s="354"/>
      <c r="BHD9" s="354"/>
      <c r="BHE9" s="354"/>
      <c r="BHF9" s="354"/>
      <c r="BHG9" s="354"/>
      <c r="BHH9" s="354"/>
      <c r="BHI9" s="354"/>
      <c r="BHJ9" s="354"/>
      <c r="BHK9" s="354"/>
      <c r="BHL9" s="354"/>
      <c r="BHM9" s="354"/>
      <c r="BHN9" s="354"/>
      <c r="BHO9" s="354"/>
      <c r="BHP9" s="354"/>
      <c r="BHQ9" s="354"/>
      <c r="BHR9" s="354"/>
      <c r="BHS9" s="354"/>
      <c r="BHT9" s="354"/>
      <c r="BHU9" s="354"/>
      <c r="BHV9" s="354"/>
      <c r="BHW9" s="354"/>
      <c r="BHX9" s="354"/>
      <c r="BHY9" s="354"/>
      <c r="BHZ9" s="354"/>
      <c r="BIA9" s="354"/>
      <c r="BIB9" s="354"/>
      <c r="BIC9" s="354"/>
      <c r="BID9" s="354"/>
      <c r="BIE9" s="354"/>
      <c r="BIF9" s="354"/>
      <c r="BIG9" s="354"/>
      <c r="BIH9" s="354"/>
      <c r="BII9" s="354"/>
      <c r="BIJ9" s="354"/>
      <c r="BIK9" s="354"/>
      <c r="BIL9" s="354"/>
      <c r="BIM9" s="354"/>
      <c r="BIN9" s="354"/>
      <c r="BIO9" s="354"/>
      <c r="BIP9" s="354"/>
      <c r="BIQ9" s="354"/>
      <c r="BIR9" s="354"/>
      <c r="BIS9" s="354"/>
      <c r="BIT9" s="354"/>
      <c r="BIU9" s="354"/>
      <c r="BIV9" s="354"/>
      <c r="BIW9" s="354"/>
      <c r="BIX9" s="354"/>
      <c r="BIY9" s="354"/>
      <c r="BIZ9" s="354"/>
      <c r="BJA9" s="354"/>
      <c r="BJB9" s="354"/>
      <c r="BJC9" s="354"/>
      <c r="BJD9" s="354"/>
      <c r="BJE9" s="354"/>
      <c r="BJF9" s="354"/>
      <c r="BJG9" s="354"/>
      <c r="BJH9" s="354"/>
      <c r="BJI9" s="354"/>
      <c r="BJJ9" s="354"/>
      <c r="BJK9" s="354"/>
      <c r="BJL9" s="354"/>
      <c r="BJM9" s="354"/>
      <c r="BJN9" s="354"/>
      <c r="BJO9" s="354"/>
      <c r="BJP9" s="354"/>
      <c r="BJQ9" s="354"/>
      <c r="BJR9" s="354"/>
      <c r="BJS9" s="354"/>
      <c r="BJT9" s="354"/>
      <c r="BJU9" s="354"/>
      <c r="BJV9" s="354"/>
      <c r="BJW9" s="354"/>
      <c r="BJX9" s="354"/>
      <c r="BJY9" s="354"/>
      <c r="BJZ9" s="354"/>
      <c r="BKA9" s="354"/>
      <c r="BKB9" s="354"/>
      <c r="BKC9" s="354"/>
      <c r="BKD9" s="354"/>
      <c r="BKE9" s="354"/>
      <c r="BKF9" s="354"/>
      <c r="BKG9" s="354"/>
      <c r="BKH9" s="354"/>
      <c r="BKI9" s="354"/>
      <c r="BKJ9" s="354"/>
      <c r="BKK9" s="354"/>
      <c r="BKL9" s="354"/>
      <c r="BKM9" s="354"/>
      <c r="BKN9" s="354"/>
      <c r="BKO9" s="354"/>
      <c r="BKP9" s="354"/>
      <c r="BKQ9" s="354"/>
      <c r="BKR9" s="354"/>
      <c r="BKS9" s="354"/>
      <c r="BKT9" s="354"/>
      <c r="BKU9" s="354"/>
      <c r="BKV9" s="354"/>
      <c r="BKW9" s="354"/>
      <c r="BKX9" s="354"/>
      <c r="BKY9" s="354"/>
      <c r="BKZ9" s="354"/>
      <c r="BLA9" s="354"/>
      <c r="BLB9" s="354"/>
      <c r="BLC9" s="354"/>
      <c r="BLD9" s="354"/>
      <c r="BLE9" s="354"/>
      <c r="BLF9" s="354"/>
      <c r="BLG9" s="354"/>
      <c r="BLH9" s="354"/>
      <c r="BLI9" s="354"/>
      <c r="BLJ9" s="354"/>
      <c r="BLK9" s="354"/>
      <c r="BLL9" s="354"/>
      <c r="BLM9" s="354"/>
      <c r="BLN9" s="354"/>
      <c r="BLO9" s="354"/>
      <c r="BLP9" s="354"/>
      <c r="BLQ9" s="354"/>
      <c r="BLR9" s="354"/>
      <c r="BLS9" s="354"/>
      <c r="BLT9" s="354"/>
      <c r="BLU9" s="354"/>
      <c r="BLV9" s="354"/>
      <c r="BLW9" s="354"/>
      <c r="BLX9" s="354"/>
      <c r="BLY9" s="354"/>
      <c r="BLZ9" s="354"/>
      <c r="BMA9" s="354"/>
      <c r="BMB9" s="354"/>
      <c r="BMC9" s="354"/>
      <c r="BMD9" s="354"/>
      <c r="BME9" s="354"/>
      <c r="BMF9" s="354"/>
      <c r="BMG9" s="354"/>
      <c r="BMH9" s="354"/>
      <c r="BMI9" s="354"/>
      <c r="BMJ9" s="354"/>
      <c r="BMK9" s="354"/>
      <c r="BML9" s="354"/>
      <c r="BMM9" s="354"/>
      <c r="BMN9" s="354"/>
      <c r="BMO9" s="354"/>
      <c r="BMP9" s="354"/>
      <c r="BMQ9" s="354"/>
      <c r="BMR9" s="354"/>
      <c r="BMS9" s="354"/>
      <c r="BMT9" s="354"/>
      <c r="BMU9" s="354"/>
      <c r="BMV9" s="354"/>
      <c r="BMW9" s="354"/>
      <c r="BMX9" s="354"/>
      <c r="BMY9" s="354"/>
      <c r="BMZ9" s="354"/>
      <c r="BNA9" s="354"/>
      <c r="BNB9" s="354"/>
      <c r="BNC9" s="354"/>
      <c r="BND9" s="354"/>
      <c r="BNE9" s="354"/>
      <c r="BNF9" s="354"/>
      <c r="BNG9" s="354"/>
      <c r="BNH9" s="354"/>
      <c r="BNI9" s="354"/>
      <c r="BNJ9" s="354"/>
      <c r="BNK9" s="354"/>
      <c r="BNL9" s="354"/>
      <c r="BNM9" s="354"/>
      <c r="BNN9" s="354"/>
      <c r="BNO9" s="354"/>
      <c r="BNP9" s="354"/>
      <c r="BNQ9" s="354"/>
      <c r="BNR9" s="354"/>
      <c r="BNS9" s="354"/>
      <c r="BNT9" s="354"/>
      <c r="BNU9" s="354"/>
      <c r="BNV9" s="354"/>
      <c r="BNW9" s="354"/>
      <c r="BNX9" s="354"/>
      <c r="BNY9" s="354"/>
      <c r="BNZ9" s="354"/>
      <c r="BOA9" s="354"/>
      <c r="BOB9" s="354"/>
      <c r="BOC9" s="354"/>
      <c r="BOD9" s="354"/>
      <c r="BOE9" s="354"/>
      <c r="BOF9" s="354"/>
      <c r="BOG9" s="354"/>
      <c r="BOH9" s="354"/>
      <c r="BOI9" s="354"/>
      <c r="BOJ9" s="354"/>
      <c r="BOK9" s="354"/>
      <c r="BOL9" s="354"/>
      <c r="BOM9" s="354"/>
      <c r="BON9" s="354"/>
      <c r="BOO9" s="354"/>
      <c r="BOP9" s="354"/>
      <c r="BOQ9" s="354"/>
      <c r="BOR9" s="354"/>
      <c r="BOS9" s="354"/>
      <c r="BOT9" s="354"/>
      <c r="BOU9" s="354"/>
      <c r="BOV9" s="354"/>
      <c r="BOW9" s="354"/>
      <c r="BOX9" s="354"/>
      <c r="BOY9" s="354"/>
      <c r="BOZ9" s="354"/>
      <c r="BPA9" s="354"/>
      <c r="BPB9" s="354"/>
      <c r="BPC9" s="354"/>
      <c r="BPD9" s="354"/>
      <c r="BPE9" s="354"/>
      <c r="BPF9" s="354"/>
      <c r="BPG9" s="354"/>
      <c r="BPH9" s="354"/>
      <c r="BPI9" s="354"/>
      <c r="BPJ9" s="354"/>
      <c r="BPK9" s="354"/>
      <c r="BPL9" s="354"/>
      <c r="BPM9" s="354"/>
      <c r="BPN9" s="354"/>
      <c r="BPO9" s="354"/>
      <c r="BPP9" s="354"/>
      <c r="BPQ9" s="354"/>
      <c r="BPR9" s="354"/>
      <c r="BPS9" s="354"/>
      <c r="BPT9" s="354"/>
      <c r="BPU9" s="354"/>
      <c r="BPV9" s="354"/>
      <c r="BPW9" s="354"/>
      <c r="BPX9" s="354"/>
      <c r="BPY9" s="354"/>
      <c r="BPZ9" s="354"/>
      <c r="BQA9" s="354"/>
      <c r="BQB9" s="354"/>
      <c r="BQC9" s="354"/>
      <c r="BQD9" s="354"/>
      <c r="BQE9" s="354"/>
      <c r="BQF9" s="354"/>
      <c r="BQG9" s="354"/>
      <c r="BQH9" s="354"/>
      <c r="BQI9" s="354"/>
      <c r="BQJ9" s="354"/>
      <c r="BQK9" s="354"/>
      <c r="BQL9" s="354"/>
      <c r="BQM9" s="354"/>
      <c r="BQN9" s="354"/>
      <c r="BQO9" s="354"/>
      <c r="BQP9" s="354"/>
      <c r="BQQ9" s="354"/>
      <c r="BQR9" s="354"/>
      <c r="BQS9" s="354"/>
      <c r="BQT9" s="354"/>
      <c r="BQU9" s="354"/>
      <c r="BQV9" s="354"/>
      <c r="BQW9" s="354"/>
      <c r="BQX9" s="354"/>
      <c r="BQY9" s="354"/>
      <c r="BQZ9" s="354"/>
      <c r="BRA9" s="354"/>
      <c r="BRB9" s="354"/>
      <c r="BRC9" s="354"/>
      <c r="BRD9" s="354"/>
      <c r="BRE9" s="354"/>
      <c r="BRF9" s="354"/>
      <c r="BRG9" s="354"/>
      <c r="BRH9" s="354"/>
      <c r="BRI9" s="354"/>
      <c r="BRJ9" s="354"/>
      <c r="BRK9" s="354"/>
      <c r="BRL9" s="354"/>
      <c r="BRM9" s="354"/>
      <c r="BRN9" s="354"/>
      <c r="BRO9" s="354"/>
      <c r="BRP9" s="354"/>
      <c r="BRQ9" s="354"/>
      <c r="BRR9" s="354"/>
      <c r="BRS9" s="354"/>
      <c r="BRT9" s="354"/>
      <c r="BRU9" s="354"/>
      <c r="BRV9" s="354"/>
      <c r="BRW9" s="354"/>
      <c r="BRX9" s="354"/>
      <c r="BRY9" s="354"/>
      <c r="BRZ9" s="354"/>
      <c r="BSA9" s="354"/>
      <c r="BSB9" s="354"/>
      <c r="BSC9" s="354"/>
      <c r="BSD9" s="354"/>
      <c r="BSE9" s="354"/>
      <c r="BSF9" s="354"/>
      <c r="BSG9" s="354"/>
      <c r="BSH9" s="354"/>
      <c r="BSI9" s="354"/>
      <c r="BSJ9" s="354"/>
      <c r="BSK9" s="354"/>
      <c r="BSL9" s="354"/>
      <c r="BSM9" s="354"/>
      <c r="BSN9" s="354"/>
      <c r="BSO9" s="354"/>
      <c r="BSP9" s="354"/>
      <c r="BSQ9" s="354"/>
      <c r="BSR9" s="354"/>
      <c r="BSS9" s="354"/>
      <c r="BST9" s="354"/>
      <c r="BSU9" s="354"/>
      <c r="BSV9" s="354"/>
      <c r="BSW9" s="354"/>
      <c r="BSX9" s="354"/>
      <c r="BSY9" s="354"/>
      <c r="BSZ9" s="354"/>
      <c r="BTA9" s="354"/>
      <c r="BTB9" s="354"/>
      <c r="BTC9" s="354"/>
      <c r="BTD9" s="354"/>
      <c r="BTE9" s="354"/>
      <c r="BTF9" s="354"/>
      <c r="BTG9" s="354"/>
      <c r="BTH9" s="354"/>
      <c r="BTI9" s="354"/>
      <c r="BTJ9" s="354"/>
      <c r="BTK9" s="354"/>
      <c r="BTL9" s="354"/>
      <c r="BTM9" s="354"/>
      <c r="BTN9" s="354"/>
      <c r="BTO9" s="354"/>
      <c r="BTP9" s="354"/>
      <c r="BTQ9" s="354"/>
      <c r="BTR9" s="354"/>
      <c r="BTS9" s="354"/>
      <c r="BTT9" s="354"/>
      <c r="BTU9" s="354"/>
      <c r="BTV9" s="354"/>
      <c r="BTW9" s="354"/>
      <c r="BTX9" s="354"/>
      <c r="BTY9" s="354"/>
      <c r="BTZ9" s="354"/>
      <c r="BUA9" s="354"/>
      <c r="BUB9" s="354"/>
      <c r="BUC9" s="354"/>
      <c r="BUD9" s="354"/>
      <c r="BUE9" s="354"/>
      <c r="BUF9" s="354"/>
      <c r="BUG9" s="354"/>
      <c r="BUH9" s="354"/>
      <c r="BUI9" s="354"/>
      <c r="BUJ9" s="354"/>
      <c r="BUK9" s="354"/>
      <c r="BUL9" s="354"/>
      <c r="BUM9" s="354"/>
      <c r="BUN9" s="354"/>
      <c r="BUO9" s="354"/>
      <c r="BUP9" s="354"/>
      <c r="BUQ9" s="354"/>
      <c r="BUR9" s="354"/>
      <c r="BUS9" s="354"/>
      <c r="BUT9" s="354"/>
      <c r="BUU9" s="354"/>
      <c r="BUV9" s="354"/>
      <c r="BUW9" s="354"/>
      <c r="BUX9" s="354"/>
      <c r="BUY9" s="354"/>
      <c r="BUZ9" s="354"/>
      <c r="BVA9" s="354"/>
      <c r="BVB9" s="354"/>
      <c r="BVC9" s="354"/>
      <c r="BVD9" s="354"/>
      <c r="BVE9" s="354"/>
      <c r="BVF9" s="354"/>
      <c r="BVG9" s="354"/>
      <c r="BVH9" s="354"/>
      <c r="BVI9" s="354"/>
      <c r="BVJ9" s="354"/>
      <c r="BVK9" s="354"/>
      <c r="BVL9" s="354"/>
      <c r="BVM9" s="354"/>
      <c r="BVN9" s="354"/>
      <c r="BVO9" s="354"/>
      <c r="BVP9" s="354"/>
      <c r="BVQ9" s="354"/>
      <c r="BVR9" s="354"/>
      <c r="BVS9" s="354"/>
      <c r="BVT9" s="354"/>
      <c r="BVU9" s="354"/>
      <c r="BVV9" s="354"/>
      <c r="BVW9" s="354"/>
      <c r="BVX9" s="354"/>
      <c r="BVY9" s="354"/>
      <c r="BVZ9" s="354"/>
      <c r="BWA9" s="354"/>
      <c r="BWB9" s="354"/>
      <c r="BWC9" s="354"/>
      <c r="BWD9" s="354"/>
      <c r="BWE9" s="354"/>
      <c r="BWF9" s="354"/>
      <c r="BWG9" s="354"/>
      <c r="BWH9" s="354"/>
      <c r="BWI9" s="354"/>
      <c r="BWJ9" s="354"/>
      <c r="BWK9" s="354"/>
      <c r="BWL9" s="354"/>
      <c r="BWM9" s="354"/>
      <c r="BWN9" s="354"/>
      <c r="BWO9" s="354"/>
      <c r="BWP9" s="354"/>
      <c r="BWQ9" s="354"/>
      <c r="BWR9" s="354"/>
      <c r="BWS9" s="354"/>
      <c r="BWT9" s="354"/>
      <c r="BWU9" s="354"/>
      <c r="BWV9" s="354"/>
      <c r="BWW9" s="354"/>
      <c r="BWX9" s="354"/>
      <c r="BWY9" s="354"/>
      <c r="BWZ9" s="354"/>
      <c r="BXA9" s="354"/>
      <c r="BXB9" s="354"/>
      <c r="BXC9" s="354"/>
      <c r="BXD9" s="354"/>
      <c r="BXE9" s="354"/>
      <c r="BXF9" s="354"/>
      <c r="BXG9" s="354"/>
      <c r="BXH9" s="354"/>
      <c r="BXI9" s="354"/>
      <c r="BXJ9" s="354"/>
      <c r="BXK9" s="354"/>
      <c r="BXL9" s="354"/>
      <c r="BXM9" s="354"/>
      <c r="BXN9" s="354"/>
      <c r="BXO9" s="354"/>
      <c r="BXP9" s="354"/>
      <c r="BXQ9" s="354"/>
      <c r="BXR9" s="354"/>
      <c r="BXS9" s="354"/>
      <c r="BXT9" s="354"/>
      <c r="BXU9" s="354"/>
      <c r="BXV9" s="354"/>
      <c r="BXW9" s="354"/>
      <c r="BXX9" s="354"/>
      <c r="BXY9" s="354"/>
      <c r="BXZ9" s="354"/>
      <c r="BYA9" s="354"/>
      <c r="BYB9" s="354"/>
      <c r="BYC9" s="354"/>
      <c r="BYD9" s="354"/>
      <c r="BYE9" s="354"/>
      <c r="BYF9" s="354"/>
      <c r="BYG9" s="354"/>
      <c r="BYH9" s="354"/>
      <c r="BYI9" s="354"/>
      <c r="BYJ9" s="354"/>
      <c r="BYK9" s="354"/>
      <c r="BYL9" s="354"/>
      <c r="BYM9" s="354"/>
      <c r="BYN9" s="354"/>
      <c r="BYO9" s="354"/>
      <c r="BYP9" s="354"/>
      <c r="BYQ9" s="354"/>
      <c r="BYR9" s="354"/>
      <c r="BYS9" s="354"/>
      <c r="BYT9" s="354"/>
      <c r="BYU9" s="354"/>
      <c r="BYV9" s="354"/>
      <c r="BYW9" s="354"/>
      <c r="BYX9" s="354"/>
      <c r="BYY9" s="354"/>
      <c r="BYZ9" s="354"/>
      <c r="BZA9" s="354"/>
      <c r="BZB9" s="354"/>
      <c r="BZC9" s="354"/>
      <c r="BZD9" s="354"/>
      <c r="BZE9" s="354"/>
      <c r="BZF9" s="354"/>
      <c r="BZG9" s="354"/>
      <c r="BZH9" s="354"/>
      <c r="BZI9" s="354"/>
      <c r="BZJ9" s="354"/>
      <c r="BZK9" s="354"/>
      <c r="BZL9" s="354"/>
      <c r="BZM9" s="354"/>
      <c r="BZN9" s="354"/>
      <c r="BZO9" s="354"/>
      <c r="BZP9" s="354"/>
      <c r="BZQ9" s="354"/>
      <c r="BZR9" s="354"/>
      <c r="BZS9" s="354"/>
      <c r="BZT9" s="354"/>
      <c r="BZU9" s="354"/>
      <c r="BZV9" s="354"/>
      <c r="BZW9" s="354"/>
      <c r="BZX9" s="354"/>
      <c r="BZY9" s="354"/>
      <c r="BZZ9" s="354"/>
      <c r="CAA9" s="354"/>
      <c r="CAB9" s="354"/>
      <c r="CAC9" s="354"/>
      <c r="CAD9" s="354"/>
      <c r="CAE9" s="354"/>
      <c r="CAF9" s="354"/>
      <c r="CAG9" s="354"/>
      <c r="CAH9" s="354"/>
      <c r="CAI9" s="354"/>
      <c r="CAJ9" s="354"/>
      <c r="CAK9" s="354"/>
      <c r="CAL9" s="354"/>
      <c r="CAM9" s="354"/>
      <c r="CAN9" s="354"/>
      <c r="CAO9" s="354"/>
      <c r="CAP9" s="354"/>
      <c r="CAQ9" s="354"/>
      <c r="CAR9" s="354"/>
      <c r="CAS9" s="354"/>
      <c r="CAT9" s="354"/>
      <c r="CAU9" s="354"/>
      <c r="CAV9" s="354"/>
      <c r="CAW9" s="354"/>
      <c r="CAX9" s="354"/>
      <c r="CAY9" s="354"/>
      <c r="CAZ9" s="354"/>
      <c r="CBA9" s="354"/>
      <c r="CBB9" s="354"/>
      <c r="CBC9" s="354"/>
      <c r="CBD9" s="354"/>
      <c r="CBE9" s="354"/>
      <c r="CBF9" s="354"/>
      <c r="CBG9" s="354"/>
      <c r="CBH9" s="354"/>
      <c r="CBI9" s="354"/>
      <c r="CBJ9" s="354"/>
      <c r="CBK9" s="354"/>
      <c r="CBL9" s="354"/>
      <c r="CBM9" s="354"/>
      <c r="CBN9" s="354"/>
      <c r="CBO9" s="354"/>
      <c r="CBP9" s="354"/>
      <c r="CBQ9" s="354"/>
      <c r="CBR9" s="354"/>
      <c r="CBS9" s="354"/>
      <c r="CBT9" s="354"/>
      <c r="CBU9" s="354"/>
      <c r="CBV9" s="354"/>
      <c r="CBW9" s="354"/>
      <c r="CBX9" s="354"/>
      <c r="CBY9" s="354"/>
      <c r="CBZ9" s="354"/>
      <c r="CCA9" s="354"/>
      <c r="CCB9" s="354"/>
      <c r="CCC9" s="354"/>
      <c r="CCD9" s="354"/>
      <c r="CCE9" s="354"/>
      <c r="CCF9" s="354"/>
      <c r="CCG9" s="354"/>
      <c r="CCH9" s="354"/>
      <c r="CCI9" s="354"/>
      <c r="CCJ9" s="354"/>
      <c r="CCK9" s="354"/>
      <c r="CCL9" s="354"/>
      <c r="CCM9" s="354"/>
      <c r="CCN9" s="354"/>
      <c r="CCO9" s="354"/>
      <c r="CCP9" s="354"/>
      <c r="CCQ9" s="354"/>
      <c r="CCR9" s="354"/>
      <c r="CCS9" s="354"/>
      <c r="CCT9" s="354"/>
      <c r="CCU9" s="354"/>
      <c r="CCV9" s="354"/>
      <c r="CCW9" s="354"/>
      <c r="CCX9" s="354"/>
      <c r="CCY9" s="354"/>
      <c r="CCZ9" s="354"/>
      <c r="CDA9" s="354"/>
      <c r="CDB9" s="354"/>
      <c r="CDC9" s="354"/>
      <c r="CDD9" s="354"/>
      <c r="CDE9" s="354"/>
      <c r="CDF9" s="354"/>
      <c r="CDG9" s="354"/>
      <c r="CDH9" s="354"/>
      <c r="CDI9" s="354"/>
      <c r="CDJ9" s="354"/>
      <c r="CDK9" s="354"/>
      <c r="CDL9" s="354"/>
      <c r="CDM9" s="354"/>
      <c r="CDN9" s="354"/>
      <c r="CDO9" s="354"/>
      <c r="CDP9" s="354"/>
      <c r="CDQ9" s="354"/>
      <c r="CDR9" s="354"/>
      <c r="CDS9" s="354"/>
      <c r="CDT9" s="354"/>
      <c r="CDU9" s="354"/>
      <c r="CDV9" s="354"/>
      <c r="CDW9" s="354"/>
      <c r="CDX9" s="354"/>
      <c r="CDY9" s="354"/>
      <c r="CDZ9" s="354"/>
      <c r="CEA9" s="354"/>
      <c r="CEB9" s="354"/>
      <c r="CEC9" s="354"/>
      <c r="CED9" s="354"/>
      <c r="CEE9" s="354"/>
      <c r="CEF9" s="354"/>
      <c r="CEG9" s="354"/>
      <c r="CEH9" s="354"/>
      <c r="CEI9" s="354"/>
      <c r="CEJ9" s="354"/>
      <c r="CEK9" s="354"/>
      <c r="CEL9" s="354"/>
      <c r="CEM9" s="354"/>
      <c r="CEN9" s="354"/>
      <c r="CEO9" s="354"/>
      <c r="CEP9" s="354"/>
      <c r="CEQ9" s="354"/>
      <c r="CER9" s="354"/>
      <c r="CES9" s="354"/>
      <c r="CET9" s="354"/>
      <c r="CEU9" s="354"/>
      <c r="CEV9" s="354"/>
      <c r="CEW9" s="354"/>
      <c r="CEX9" s="354"/>
      <c r="CEY9" s="354"/>
      <c r="CEZ9" s="354"/>
      <c r="CFA9" s="354"/>
      <c r="CFB9" s="354"/>
      <c r="CFC9" s="354"/>
      <c r="CFD9" s="354"/>
      <c r="CFE9" s="354"/>
      <c r="CFF9" s="354"/>
      <c r="CFG9" s="354"/>
      <c r="CFH9" s="354"/>
      <c r="CFI9" s="354"/>
      <c r="CFJ9" s="354"/>
      <c r="CFK9" s="354"/>
      <c r="CFL9" s="354"/>
      <c r="CFM9" s="354"/>
      <c r="CFN9" s="354"/>
      <c r="CFO9" s="354"/>
      <c r="CFP9" s="354"/>
      <c r="CFQ9" s="354"/>
      <c r="CFR9" s="354"/>
      <c r="CFS9" s="354"/>
      <c r="CFT9" s="354"/>
      <c r="CFU9" s="354"/>
      <c r="CFV9" s="354"/>
      <c r="CFW9" s="354"/>
      <c r="CFX9" s="354"/>
      <c r="CFY9" s="354"/>
      <c r="CFZ9" s="354"/>
      <c r="CGA9" s="354"/>
      <c r="CGB9" s="354"/>
      <c r="CGC9" s="354"/>
      <c r="CGD9" s="354"/>
      <c r="CGE9" s="354"/>
      <c r="CGF9" s="354"/>
      <c r="CGG9" s="354"/>
      <c r="CGH9" s="354"/>
      <c r="CGI9" s="354"/>
      <c r="CGJ9" s="354"/>
      <c r="CGK9" s="354"/>
      <c r="CGL9" s="354"/>
      <c r="CGM9" s="354"/>
      <c r="CGN9" s="354"/>
      <c r="CGO9" s="354"/>
      <c r="CGP9" s="354"/>
      <c r="CGQ9" s="354"/>
      <c r="CGR9" s="354"/>
      <c r="CGS9" s="354"/>
      <c r="CGT9" s="354"/>
      <c r="CGU9" s="354"/>
      <c r="CGV9" s="354"/>
      <c r="CGW9" s="354"/>
      <c r="CGX9" s="354"/>
      <c r="CGY9" s="354"/>
      <c r="CGZ9" s="354"/>
      <c r="CHA9" s="354"/>
      <c r="CHB9" s="354"/>
      <c r="CHC9" s="354"/>
      <c r="CHD9" s="354"/>
      <c r="CHE9" s="354"/>
      <c r="CHF9" s="354"/>
      <c r="CHG9" s="354"/>
      <c r="CHH9" s="354"/>
      <c r="CHI9" s="354"/>
      <c r="CHJ9" s="354"/>
      <c r="CHK9" s="354"/>
      <c r="CHL9" s="354"/>
      <c r="CHM9" s="354"/>
      <c r="CHN9" s="354"/>
      <c r="CHO9" s="354"/>
      <c r="CHP9" s="354"/>
      <c r="CHQ9" s="354"/>
      <c r="CHR9" s="354"/>
      <c r="CHS9" s="354"/>
      <c r="CHT9" s="354"/>
      <c r="CHU9" s="354"/>
      <c r="CHV9" s="354"/>
      <c r="CHW9" s="354"/>
      <c r="CHX9" s="354"/>
      <c r="CHY9" s="354"/>
      <c r="CHZ9" s="354"/>
      <c r="CIA9" s="354"/>
      <c r="CIB9" s="354"/>
      <c r="CIC9" s="354"/>
      <c r="CID9" s="354"/>
      <c r="CIE9" s="354"/>
      <c r="CIF9" s="354"/>
      <c r="CIG9" s="354"/>
      <c r="CIH9" s="354"/>
      <c r="CII9" s="354"/>
      <c r="CIJ9" s="354"/>
      <c r="CIK9" s="354"/>
      <c r="CIL9" s="354"/>
      <c r="CIM9" s="354"/>
      <c r="CIN9" s="354"/>
      <c r="CIO9" s="354"/>
      <c r="CIP9" s="354"/>
      <c r="CIQ9" s="354"/>
      <c r="CIR9" s="354"/>
      <c r="CIS9" s="354"/>
      <c r="CIT9" s="354"/>
      <c r="CIU9" s="354"/>
      <c r="CIV9" s="354"/>
      <c r="CIW9" s="354"/>
      <c r="CIX9" s="354"/>
      <c r="CIY9" s="354"/>
      <c r="CIZ9" s="354"/>
      <c r="CJA9" s="354"/>
      <c r="CJB9" s="354"/>
      <c r="CJC9" s="354"/>
      <c r="CJD9" s="354"/>
      <c r="CJE9" s="354"/>
      <c r="CJF9" s="354"/>
      <c r="CJG9" s="354"/>
      <c r="CJH9" s="354"/>
      <c r="CJI9" s="354"/>
      <c r="CJJ9" s="354"/>
      <c r="CJK9" s="354"/>
      <c r="CJL9" s="354"/>
      <c r="CJM9" s="354"/>
      <c r="CJN9" s="354"/>
      <c r="CJO9" s="354"/>
      <c r="CJP9" s="354"/>
      <c r="CJQ9" s="354"/>
      <c r="CJR9" s="354"/>
      <c r="CJS9" s="354"/>
      <c r="CJT9" s="354"/>
      <c r="CJU9" s="354"/>
      <c r="CJV9" s="354"/>
      <c r="CJW9" s="354"/>
      <c r="CJX9" s="354"/>
      <c r="CJY9" s="354"/>
      <c r="CJZ9" s="354"/>
      <c r="CKA9" s="354"/>
      <c r="CKB9" s="354"/>
      <c r="CKC9" s="354"/>
      <c r="CKD9" s="354"/>
      <c r="CKE9" s="354"/>
      <c r="CKF9" s="354"/>
      <c r="CKG9" s="354"/>
      <c r="CKH9" s="354"/>
      <c r="CKI9" s="354"/>
      <c r="CKJ9" s="354"/>
      <c r="CKK9" s="354"/>
      <c r="CKL9" s="354"/>
      <c r="CKM9" s="354"/>
      <c r="CKN9" s="354"/>
      <c r="CKO9" s="354"/>
      <c r="CKP9" s="354"/>
      <c r="CKQ9" s="354"/>
      <c r="CKR9" s="354"/>
      <c r="CKS9" s="354"/>
      <c r="CKT9" s="354"/>
      <c r="CKU9" s="354"/>
      <c r="CKV9" s="354"/>
      <c r="CKW9" s="354"/>
      <c r="CKX9" s="354"/>
      <c r="CKY9" s="354"/>
      <c r="CKZ9" s="354"/>
      <c r="CLA9" s="354"/>
      <c r="CLB9" s="354"/>
      <c r="CLC9" s="354"/>
      <c r="CLD9" s="354"/>
      <c r="CLE9" s="354"/>
      <c r="CLF9" s="354"/>
      <c r="CLG9" s="354"/>
      <c r="CLH9" s="354"/>
      <c r="CLI9" s="354"/>
      <c r="CLJ9" s="354"/>
      <c r="CLK9" s="354"/>
      <c r="CLL9" s="354"/>
      <c r="CLM9" s="354"/>
      <c r="CLN9" s="354"/>
      <c r="CLO9" s="354"/>
      <c r="CLP9" s="354"/>
      <c r="CLQ9" s="354"/>
      <c r="CLR9" s="354"/>
      <c r="CLS9" s="354"/>
      <c r="CLT9" s="354"/>
      <c r="CLU9" s="354"/>
      <c r="CLV9" s="354"/>
      <c r="CLW9" s="354"/>
      <c r="CLX9" s="354"/>
      <c r="CLY9" s="354"/>
      <c r="CLZ9" s="354"/>
      <c r="CMA9" s="354"/>
      <c r="CMB9" s="354"/>
      <c r="CMC9" s="354"/>
      <c r="CMD9" s="354"/>
      <c r="CME9" s="354"/>
      <c r="CMF9" s="354"/>
      <c r="CMG9" s="354"/>
      <c r="CMH9" s="354"/>
      <c r="CMI9" s="354"/>
      <c r="CMJ9" s="354"/>
      <c r="CMK9" s="354"/>
      <c r="CML9" s="354"/>
      <c r="CMM9" s="354"/>
      <c r="CMN9" s="354"/>
      <c r="CMO9" s="354"/>
      <c r="CMP9" s="354"/>
      <c r="CMQ9" s="354"/>
      <c r="CMR9" s="354"/>
      <c r="CMS9" s="354"/>
      <c r="CMT9" s="354"/>
      <c r="CMU9" s="354"/>
      <c r="CMV9" s="354"/>
      <c r="CMW9" s="354"/>
      <c r="CMX9" s="354"/>
      <c r="CMY9" s="354"/>
      <c r="CMZ9" s="354"/>
      <c r="CNA9" s="354"/>
      <c r="CNB9" s="354"/>
      <c r="CNC9" s="354"/>
      <c r="CND9" s="354"/>
      <c r="CNE9" s="354"/>
      <c r="CNF9" s="354"/>
      <c r="CNG9" s="354"/>
      <c r="CNH9" s="354"/>
      <c r="CNI9" s="354"/>
      <c r="CNJ9" s="354"/>
      <c r="CNK9" s="354"/>
      <c r="CNL9" s="354"/>
      <c r="CNM9" s="354"/>
      <c r="CNN9" s="354"/>
      <c r="CNO9" s="354"/>
      <c r="CNP9" s="354"/>
      <c r="CNQ9" s="354"/>
      <c r="CNR9" s="354"/>
      <c r="CNS9" s="354"/>
      <c r="CNT9" s="354"/>
      <c r="CNU9" s="354"/>
      <c r="CNV9" s="354"/>
      <c r="CNW9" s="354"/>
      <c r="CNX9" s="354"/>
      <c r="CNY9" s="354"/>
      <c r="CNZ9" s="354"/>
      <c r="COA9" s="354"/>
      <c r="COB9" s="354"/>
      <c r="COC9" s="354"/>
      <c r="COD9" s="354"/>
      <c r="COE9" s="354"/>
      <c r="COF9" s="354"/>
      <c r="COG9" s="354"/>
      <c r="COH9" s="354"/>
      <c r="COI9" s="354"/>
      <c r="COJ9" s="354"/>
      <c r="COK9" s="354"/>
      <c r="COL9" s="354"/>
      <c r="COM9" s="354"/>
      <c r="CON9" s="354"/>
      <c r="COO9" s="354"/>
      <c r="COP9" s="354"/>
      <c r="COQ9" s="354"/>
      <c r="COR9" s="354"/>
      <c r="COS9" s="354"/>
      <c r="COT9" s="354"/>
      <c r="COU9" s="354"/>
      <c r="COV9" s="354"/>
      <c r="COW9" s="354"/>
      <c r="COX9" s="354"/>
      <c r="COY9" s="354"/>
      <c r="COZ9" s="354"/>
      <c r="CPA9" s="354"/>
      <c r="CPB9" s="354"/>
      <c r="CPC9" s="354"/>
      <c r="CPD9" s="354"/>
      <c r="CPE9" s="354"/>
      <c r="CPF9" s="354"/>
      <c r="CPG9" s="354"/>
      <c r="CPH9" s="354"/>
      <c r="CPI9" s="354"/>
      <c r="CPJ9" s="354"/>
      <c r="CPK9" s="354"/>
      <c r="CPL9" s="354"/>
      <c r="CPM9" s="354"/>
      <c r="CPN9" s="354"/>
      <c r="CPO9" s="354"/>
      <c r="CPP9" s="354"/>
      <c r="CPQ9" s="354"/>
      <c r="CPR9" s="354"/>
      <c r="CPS9" s="354"/>
      <c r="CPT9" s="354"/>
      <c r="CPU9" s="354"/>
      <c r="CPV9" s="354"/>
      <c r="CPW9" s="354"/>
      <c r="CPX9" s="354"/>
      <c r="CPY9" s="354"/>
      <c r="CPZ9" s="354"/>
      <c r="CQA9" s="354"/>
      <c r="CQB9" s="354"/>
      <c r="CQC9" s="354"/>
      <c r="CQD9" s="354"/>
      <c r="CQE9" s="354"/>
      <c r="CQF9" s="354"/>
      <c r="CQG9" s="354"/>
      <c r="CQH9" s="354"/>
      <c r="CQI9" s="354"/>
      <c r="CQJ9" s="354"/>
      <c r="CQK9" s="354"/>
      <c r="CQL9" s="354"/>
      <c r="CQM9" s="354"/>
      <c r="CQN9" s="354"/>
      <c r="CQO9" s="354"/>
      <c r="CQP9" s="354"/>
      <c r="CQQ9" s="354"/>
      <c r="CQR9" s="354"/>
      <c r="CQS9" s="354"/>
      <c r="CQT9" s="354"/>
      <c r="CQU9" s="354"/>
      <c r="CQV9" s="354"/>
      <c r="CQW9" s="354"/>
      <c r="CQX9" s="354"/>
      <c r="CQY9" s="354"/>
      <c r="CQZ9" s="354"/>
      <c r="CRA9" s="354"/>
      <c r="CRB9" s="354"/>
      <c r="CRC9" s="354"/>
      <c r="CRD9" s="354"/>
      <c r="CRE9" s="354"/>
      <c r="CRF9" s="354"/>
      <c r="CRG9" s="354"/>
      <c r="CRH9" s="354"/>
      <c r="CRI9" s="354"/>
      <c r="CRJ9" s="354"/>
      <c r="CRK9" s="354"/>
      <c r="CRL9" s="354"/>
      <c r="CRM9" s="354"/>
      <c r="CRN9" s="354"/>
      <c r="CRO9" s="354"/>
      <c r="CRP9" s="354"/>
      <c r="CRQ9" s="354"/>
      <c r="CRR9" s="354"/>
      <c r="CRS9" s="354"/>
      <c r="CRT9" s="354"/>
      <c r="CRU9" s="354"/>
      <c r="CRV9" s="354"/>
      <c r="CRW9" s="354"/>
      <c r="CRX9" s="354"/>
      <c r="CRY9" s="354"/>
      <c r="CRZ9" s="354"/>
      <c r="CSA9" s="354"/>
      <c r="CSB9" s="354"/>
      <c r="CSC9" s="354"/>
      <c r="CSD9" s="354"/>
      <c r="CSE9" s="354"/>
      <c r="CSF9" s="354"/>
      <c r="CSG9" s="354"/>
      <c r="CSH9" s="354"/>
      <c r="CSI9" s="354"/>
      <c r="CSJ9" s="354"/>
      <c r="CSK9" s="354"/>
      <c r="CSL9" s="354"/>
      <c r="CSM9" s="354"/>
      <c r="CSN9" s="354"/>
      <c r="CSO9" s="354"/>
      <c r="CSP9" s="354"/>
      <c r="CSQ9" s="354"/>
      <c r="CSR9" s="354"/>
      <c r="CSS9" s="354"/>
      <c r="CST9" s="354"/>
      <c r="CSU9" s="354"/>
      <c r="CSV9" s="354"/>
      <c r="CSW9" s="354"/>
      <c r="CSX9" s="354"/>
      <c r="CSY9" s="354"/>
      <c r="CSZ9" s="354"/>
      <c r="CTA9" s="354"/>
      <c r="CTB9" s="354"/>
      <c r="CTC9" s="354"/>
      <c r="CTD9" s="354"/>
      <c r="CTE9" s="354"/>
      <c r="CTF9" s="354"/>
      <c r="CTG9" s="354"/>
      <c r="CTH9" s="354"/>
      <c r="CTI9" s="354"/>
      <c r="CTJ9" s="354"/>
      <c r="CTK9" s="354"/>
      <c r="CTL9" s="354"/>
      <c r="CTM9" s="354"/>
      <c r="CTN9" s="354"/>
      <c r="CTO9" s="354"/>
      <c r="CTP9" s="354"/>
      <c r="CTQ9" s="354"/>
      <c r="CTR9" s="354"/>
      <c r="CTS9" s="354"/>
      <c r="CTT9" s="354"/>
      <c r="CTU9" s="354"/>
      <c r="CTV9" s="354"/>
      <c r="CTW9" s="354"/>
      <c r="CTX9" s="354"/>
      <c r="CTY9" s="354"/>
      <c r="CTZ9" s="354"/>
      <c r="CUA9" s="354"/>
      <c r="CUB9" s="354"/>
      <c r="CUC9" s="354"/>
      <c r="CUD9" s="354"/>
      <c r="CUE9" s="354"/>
      <c r="CUF9" s="354"/>
      <c r="CUG9" s="354"/>
      <c r="CUH9" s="354"/>
      <c r="CUI9" s="354"/>
      <c r="CUJ9" s="354"/>
      <c r="CUK9" s="354"/>
      <c r="CUL9" s="354"/>
      <c r="CUM9" s="354"/>
      <c r="CUN9" s="354"/>
      <c r="CUO9" s="354"/>
      <c r="CUP9" s="354"/>
      <c r="CUQ9" s="354"/>
      <c r="CUR9" s="354"/>
      <c r="CUS9" s="354"/>
      <c r="CUT9" s="354"/>
      <c r="CUU9" s="354"/>
      <c r="CUV9" s="354"/>
      <c r="CUW9" s="354"/>
      <c r="CUX9" s="354"/>
      <c r="CUY9" s="354"/>
      <c r="CUZ9" s="354"/>
      <c r="CVA9" s="354"/>
      <c r="CVB9" s="354"/>
      <c r="CVC9" s="354"/>
      <c r="CVD9" s="354"/>
      <c r="CVE9" s="354"/>
      <c r="CVF9" s="354"/>
      <c r="CVG9" s="354"/>
      <c r="CVH9" s="354"/>
      <c r="CVI9" s="354"/>
      <c r="CVJ9" s="354"/>
      <c r="CVK9" s="354"/>
      <c r="CVL9" s="354"/>
      <c r="CVM9" s="354"/>
      <c r="CVN9" s="354"/>
      <c r="CVO9" s="354"/>
      <c r="CVP9" s="354"/>
      <c r="CVQ9" s="354"/>
      <c r="CVR9" s="354"/>
      <c r="CVS9" s="354"/>
      <c r="CVT9" s="354"/>
      <c r="CVU9" s="354"/>
      <c r="CVV9" s="354"/>
      <c r="CVW9" s="354"/>
      <c r="CVX9" s="354"/>
      <c r="CVY9" s="354"/>
      <c r="CVZ9" s="354"/>
      <c r="CWA9" s="354"/>
      <c r="CWB9" s="354"/>
      <c r="CWC9" s="354"/>
      <c r="CWD9" s="354"/>
      <c r="CWE9" s="354"/>
      <c r="CWF9" s="354"/>
      <c r="CWG9" s="354"/>
      <c r="CWH9" s="354"/>
      <c r="CWI9" s="354"/>
      <c r="CWJ9" s="354"/>
      <c r="CWK9" s="354"/>
      <c r="CWL9" s="354"/>
      <c r="CWM9" s="354"/>
      <c r="CWN9" s="354"/>
      <c r="CWO9" s="354"/>
      <c r="CWP9" s="354"/>
      <c r="CWQ9" s="354"/>
      <c r="CWR9" s="354"/>
      <c r="CWS9" s="354"/>
      <c r="CWT9" s="354"/>
      <c r="CWU9" s="354"/>
      <c r="CWV9" s="354"/>
      <c r="CWW9" s="354"/>
      <c r="CWX9" s="354"/>
      <c r="CWY9" s="354"/>
      <c r="CWZ9" s="354"/>
      <c r="CXA9" s="354"/>
      <c r="CXB9" s="354"/>
      <c r="CXC9" s="354"/>
      <c r="CXD9" s="354"/>
      <c r="CXE9" s="354"/>
      <c r="CXF9" s="354"/>
      <c r="CXG9" s="354"/>
      <c r="CXH9" s="354"/>
      <c r="CXI9" s="354"/>
      <c r="CXJ9" s="354"/>
      <c r="CXK9" s="354"/>
      <c r="CXL9" s="354"/>
      <c r="CXM9" s="354"/>
      <c r="CXN9" s="354"/>
      <c r="CXO9" s="354"/>
      <c r="CXP9" s="354"/>
      <c r="CXQ9" s="354"/>
      <c r="CXR9" s="354"/>
      <c r="CXS9" s="354"/>
      <c r="CXT9" s="354"/>
      <c r="CXU9" s="354"/>
      <c r="CXV9" s="354"/>
      <c r="CXW9" s="354"/>
      <c r="CXX9" s="354"/>
      <c r="CXY9" s="354"/>
      <c r="CXZ9" s="354"/>
      <c r="CYA9" s="354"/>
      <c r="CYB9" s="354"/>
      <c r="CYC9" s="354"/>
      <c r="CYD9" s="354"/>
      <c r="CYE9" s="354"/>
      <c r="CYF9" s="354"/>
      <c r="CYG9" s="354"/>
      <c r="CYH9" s="354"/>
      <c r="CYI9" s="354"/>
      <c r="CYJ9" s="354"/>
      <c r="CYK9" s="354"/>
      <c r="CYL9" s="354"/>
      <c r="CYM9" s="354"/>
      <c r="CYN9" s="354"/>
      <c r="CYO9" s="354"/>
      <c r="CYP9" s="354"/>
      <c r="CYQ9" s="354"/>
      <c r="CYR9" s="354"/>
      <c r="CYS9" s="354"/>
      <c r="CYT9" s="354"/>
      <c r="CYU9" s="354"/>
      <c r="CYV9" s="354"/>
      <c r="CYW9" s="354"/>
      <c r="CYX9" s="354"/>
      <c r="CYY9" s="354"/>
      <c r="CYZ9" s="354"/>
      <c r="CZA9" s="354"/>
      <c r="CZB9" s="354"/>
      <c r="CZC9" s="354"/>
      <c r="CZD9" s="354"/>
      <c r="CZE9" s="354"/>
      <c r="CZF9" s="354"/>
      <c r="CZG9" s="354"/>
      <c r="CZH9" s="354"/>
      <c r="CZI9" s="354"/>
      <c r="CZJ9" s="354"/>
      <c r="CZK9" s="354"/>
      <c r="CZL9" s="354"/>
      <c r="CZM9" s="354"/>
      <c r="CZN9" s="354"/>
      <c r="CZO9" s="354"/>
      <c r="CZP9" s="354"/>
      <c r="CZQ9" s="354"/>
      <c r="CZR9" s="354"/>
      <c r="CZS9" s="354"/>
      <c r="CZT9" s="354"/>
      <c r="CZU9" s="354"/>
      <c r="CZV9" s="354"/>
      <c r="CZW9" s="354"/>
      <c r="CZX9" s="354"/>
      <c r="CZY9" s="354"/>
      <c r="CZZ9" s="354"/>
      <c r="DAA9" s="354"/>
      <c r="DAB9" s="354"/>
      <c r="DAC9" s="354"/>
      <c r="DAD9" s="354"/>
      <c r="DAE9" s="354"/>
      <c r="DAF9" s="354"/>
      <c r="DAG9" s="354"/>
      <c r="DAH9" s="354"/>
      <c r="DAI9" s="354"/>
      <c r="DAJ9" s="354"/>
      <c r="DAK9" s="354"/>
      <c r="DAL9" s="354"/>
      <c r="DAM9" s="354"/>
      <c r="DAN9" s="354"/>
      <c r="DAO9" s="354"/>
      <c r="DAP9" s="354"/>
      <c r="DAQ9" s="354"/>
      <c r="DAR9" s="354"/>
      <c r="DAS9" s="354"/>
      <c r="DAT9" s="354"/>
      <c r="DAU9" s="354"/>
      <c r="DAV9" s="354"/>
      <c r="DAW9" s="354"/>
      <c r="DAX9" s="354"/>
      <c r="DAY9" s="354"/>
      <c r="DAZ9" s="354"/>
      <c r="DBA9" s="354"/>
      <c r="DBB9" s="354"/>
      <c r="DBC9" s="354"/>
      <c r="DBD9" s="354"/>
      <c r="DBE9" s="354"/>
      <c r="DBF9" s="354"/>
      <c r="DBG9" s="354"/>
      <c r="DBH9" s="354"/>
      <c r="DBI9" s="354"/>
      <c r="DBJ9" s="354"/>
      <c r="DBK9" s="354"/>
      <c r="DBL9" s="354"/>
      <c r="DBM9" s="354"/>
      <c r="DBN9" s="354"/>
      <c r="DBO9" s="354"/>
      <c r="DBP9" s="354"/>
      <c r="DBQ9" s="354"/>
      <c r="DBR9" s="354"/>
      <c r="DBS9" s="354"/>
      <c r="DBT9" s="354"/>
      <c r="DBU9" s="354"/>
      <c r="DBV9" s="354"/>
      <c r="DBW9" s="354"/>
      <c r="DBX9" s="354"/>
      <c r="DBY9" s="354"/>
      <c r="DBZ9" s="354"/>
      <c r="DCA9" s="354"/>
      <c r="DCB9" s="354"/>
      <c r="DCC9" s="354"/>
      <c r="DCD9" s="354"/>
      <c r="DCE9" s="354"/>
      <c r="DCF9" s="354"/>
      <c r="DCG9" s="354"/>
      <c r="DCH9" s="354"/>
      <c r="DCI9" s="354"/>
      <c r="DCJ9" s="354"/>
      <c r="DCK9" s="354"/>
      <c r="DCL9" s="354"/>
      <c r="DCM9" s="354"/>
      <c r="DCN9" s="354"/>
      <c r="DCO9" s="354"/>
      <c r="DCP9" s="354"/>
      <c r="DCQ9" s="354"/>
      <c r="DCR9" s="354"/>
      <c r="DCS9" s="354"/>
      <c r="DCT9" s="354"/>
      <c r="DCU9" s="354"/>
      <c r="DCV9" s="354"/>
      <c r="DCW9" s="354"/>
      <c r="DCX9" s="354"/>
      <c r="DCY9" s="354"/>
      <c r="DCZ9" s="354"/>
      <c r="DDA9" s="354"/>
      <c r="DDB9" s="354"/>
      <c r="DDC9" s="354"/>
      <c r="DDD9" s="354"/>
      <c r="DDE9" s="354"/>
      <c r="DDF9" s="354"/>
      <c r="DDG9" s="354"/>
      <c r="DDH9" s="354"/>
      <c r="DDI9" s="354"/>
      <c r="DDJ9" s="354"/>
      <c r="DDK9" s="354"/>
      <c r="DDL9" s="354"/>
      <c r="DDM9" s="354"/>
      <c r="DDN9" s="354"/>
      <c r="DDO9" s="354"/>
      <c r="DDP9" s="354"/>
      <c r="DDQ9" s="354"/>
      <c r="DDR9" s="354"/>
      <c r="DDS9" s="354"/>
      <c r="DDT9" s="354"/>
      <c r="DDU9" s="354"/>
      <c r="DDV9" s="354"/>
      <c r="DDW9" s="354"/>
      <c r="DDX9" s="354"/>
      <c r="DDY9" s="354"/>
      <c r="DDZ9" s="354"/>
      <c r="DEA9" s="354"/>
      <c r="DEB9" s="354"/>
      <c r="DEC9" s="354"/>
      <c r="DED9" s="354"/>
      <c r="DEE9" s="354"/>
      <c r="DEF9" s="354"/>
      <c r="DEG9" s="354"/>
      <c r="DEH9" s="354"/>
      <c r="DEI9" s="354"/>
      <c r="DEJ9" s="354"/>
      <c r="DEK9" s="354"/>
      <c r="DEL9" s="354"/>
      <c r="DEM9" s="354"/>
      <c r="DEN9" s="354"/>
      <c r="DEO9" s="354"/>
      <c r="DEP9" s="354"/>
      <c r="DEQ9" s="354"/>
      <c r="DER9" s="354"/>
      <c r="DES9" s="354"/>
      <c r="DET9" s="354"/>
      <c r="DEU9" s="354"/>
      <c r="DEV9" s="354"/>
      <c r="DEW9" s="354"/>
      <c r="DEX9" s="354"/>
      <c r="DEY9" s="354"/>
      <c r="DEZ9" s="354"/>
      <c r="DFA9" s="354"/>
      <c r="DFB9" s="354"/>
      <c r="DFC9" s="354"/>
      <c r="DFD9" s="354"/>
      <c r="DFE9" s="354"/>
      <c r="DFF9" s="354"/>
      <c r="DFG9" s="354"/>
      <c r="DFH9" s="354"/>
      <c r="DFI9" s="354"/>
      <c r="DFJ9" s="354"/>
      <c r="DFK9" s="354"/>
      <c r="DFL9" s="354"/>
      <c r="DFM9" s="354"/>
      <c r="DFN9" s="354"/>
      <c r="DFO9" s="354"/>
      <c r="DFP9" s="354"/>
      <c r="DFQ9" s="354"/>
      <c r="DFR9" s="354"/>
      <c r="DFS9" s="354"/>
      <c r="DFT9" s="354"/>
      <c r="DFU9" s="354"/>
      <c r="DFV9" s="354"/>
      <c r="DFW9" s="354"/>
      <c r="DFX9" s="354"/>
      <c r="DFY9" s="354"/>
      <c r="DFZ9" s="354"/>
      <c r="DGA9" s="354"/>
      <c r="DGB9" s="354"/>
      <c r="DGC9" s="354"/>
      <c r="DGD9" s="354"/>
      <c r="DGE9" s="354"/>
      <c r="DGF9" s="354"/>
      <c r="DGG9" s="354"/>
      <c r="DGH9" s="354"/>
      <c r="DGI9" s="354"/>
      <c r="DGJ9" s="354"/>
      <c r="DGK9" s="354"/>
      <c r="DGL9" s="354"/>
      <c r="DGM9" s="354"/>
      <c r="DGN9" s="354"/>
      <c r="DGO9" s="354"/>
      <c r="DGP9" s="354"/>
      <c r="DGQ9" s="354"/>
      <c r="DGR9" s="354"/>
      <c r="DGS9" s="354"/>
      <c r="DGT9" s="354"/>
      <c r="DGU9" s="354"/>
      <c r="DGV9" s="354"/>
      <c r="DGW9" s="354"/>
      <c r="DGX9" s="354"/>
      <c r="DGY9" s="354"/>
      <c r="DGZ9" s="354"/>
      <c r="DHA9" s="354"/>
      <c r="DHB9" s="354"/>
      <c r="DHC9" s="354"/>
      <c r="DHD9" s="354"/>
      <c r="DHE9" s="354"/>
      <c r="DHF9" s="354"/>
      <c r="DHG9" s="354"/>
      <c r="DHH9" s="354"/>
      <c r="DHI9" s="354"/>
      <c r="DHJ9" s="354"/>
      <c r="DHK9" s="354"/>
      <c r="DHL9" s="354"/>
      <c r="DHM9" s="354"/>
      <c r="DHN9" s="354"/>
      <c r="DHO9" s="354"/>
      <c r="DHP9" s="354"/>
      <c r="DHQ9" s="354"/>
      <c r="DHR9" s="354"/>
      <c r="DHS9" s="354"/>
      <c r="DHT9" s="354"/>
      <c r="DHU9" s="354"/>
      <c r="DHV9" s="354"/>
      <c r="DHW9" s="354"/>
      <c r="DHX9" s="354"/>
      <c r="DHY9" s="354"/>
      <c r="DHZ9" s="354"/>
      <c r="DIA9" s="354"/>
      <c r="DIB9" s="354"/>
      <c r="DIC9" s="354"/>
      <c r="DID9" s="354"/>
      <c r="DIE9" s="354"/>
      <c r="DIF9" s="354"/>
      <c r="DIG9" s="354"/>
      <c r="DIH9" s="354"/>
      <c r="DII9" s="354"/>
      <c r="DIJ9" s="354"/>
      <c r="DIK9" s="354"/>
      <c r="DIL9" s="354"/>
      <c r="DIM9" s="354"/>
      <c r="DIN9" s="354"/>
      <c r="DIO9" s="354"/>
      <c r="DIP9" s="354"/>
      <c r="DIQ9" s="354"/>
      <c r="DIR9" s="354"/>
      <c r="DIS9" s="354"/>
      <c r="DIT9" s="354"/>
      <c r="DIU9" s="354"/>
      <c r="DIV9" s="354"/>
      <c r="DIW9" s="354"/>
      <c r="DIX9" s="354"/>
      <c r="DIY9" s="354"/>
      <c r="DIZ9" s="354"/>
      <c r="DJA9" s="354"/>
      <c r="DJB9" s="354"/>
      <c r="DJC9" s="354"/>
      <c r="DJD9" s="354"/>
      <c r="DJE9" s="354"/>
      <c r="DJF9" s="354"/>
      <c r="DJG9" s="354"/>
      <c r="DJH9" s="354"/>
      <c r="DJI9" s="354"/>
      <c r="DJJ9" s="354"/>
      <c r="DJK9" s="354"/>
      <c r="DJL9" s="354"/>
      <c r="DJM9" s="354"/>
      <c r="DJN9" s="354"/>
      <c r="DJO9" s="354"/>
      <c r="DJP9" s="354"/>
      <c r="DJQ9" s="354"/>
      <c r="DJR9" s="354"/>
      <c r="DJS9" s="354"/>
      <c r="DJT9" s="354"/>
      <c r="DJU9" s="354"/>
      <c r="DJV9" s="354"/>
      <c r="DJW9" s="354"/>
      <c r="DJX9" s="354"/>
      <c r="DJY9" s="354"/>
      <c r="DJZ9" s="354"/>
      <c r="DKA9" s="354"/>
      <c r="DKB9" s="354"/>
      <c r="DKC9" s="354"/>
      <c r="DKD9" s="354"/>
      <c r="DKE9" s="354"/>
      <c r="DKF9" s="354"/>
      <c r="DKG9" s="354"/>
      <c r="DKH9" s="354"/>
      <c r="DKI9" s="354"/>
      <c r="DKJ9" s="354"/>
      <c r="DKK9" s="354"/>
      <c r="DKL9" s="354"/>
      <c r="DKM9" s="354"/>
      <c r="DKN9" s="354"/>
      <c r="DKO9" s="354"/>
      <c r="DKP9" s="354"/>
      <c r="DKQ9" s="354"/>
      <c r="DKR9" s="354"/>
      <c r="DKS9" s="354"/>
      <c r="DKT9" s="354"/>
      <c r="DKU9" s="354"/>
      <c r="DKV9" s="354"/>
      <c r="DKW9" s="354"/>
      <c r="DKX9" s="354"/>
      <c r="DKY9" s="354"/>
      <c r="DKZ9" s="354"/>
      <c r="DLA9" s="354"/>
      <c r="DLB9" s="354"/>
      <c r="DLC9" s="354"/>
      <c r="DLD9" s="354"/>
      <c r="DLE9" s="354"/>
      <c r="DLF9" s="354"/>
      <c r="DLG9" s="354"/>
      <c r="DLH9" s="354"/>
      <c r="DLI9" s="354"/>
      <c r="DLJ9" s="354"/>
      <c r="DLK9" s="354"/>
      <c r="DLL9" s="354"/>
      <c r="DLM9" s="354"/>
      <c r="DLN9" s="354"/>
      <c r="DLO9" s="354"/>
      <c r="DLP9" s="354"/>
      <c r="DLQ9" s="354"/>
      <c r="DLR9" s="354"/>
      <c r="DLS9" s="354"/>
      <c r="DLT9" s="354"/>
      <c r="DLU9" s="354"/>
      <c r="DLV9" s="354"/>
      <c r="DLW9" s="354"/>
      <c r="DLX9" s="354"/>
      <c r="DLY9" s="354"/>
      <c r="DLZ9" s="354"/>
      <c r="DMA9" s="354"/>
      <c r="DMB9" s="354"/>
      <c r="DMC9" s="354"/>
      <c r="DMD9" s="354"/>
      <c r="DME9" s="354"/>
      <c r="DMF9" s="354"/>
      <c r="DMG9" s="354"/>
      <c r="DMH9" s="354"/>
      <c r="DMI9" s="354"/>
      <c r="DMJ9" s="354"/>
      <c r="DMK9" s="354"/>
      <c r="DML9" s="354"/>
      <c r="DMM9" s="354"/>
      <c r="DMN9" s="354"/>
      <c r="DMO9" s="354"/>
      <c r="DMP9" s="354"/>
      <c r="DMQ9" s="354"/>
      <c r="DMR9" s="354"/>
      <c r="DMS9" s="354"/>
      <c r="DMT9" s="354"/>
      <c r="DMU9" s="354"/>
      <c r="DMV9" s="354"/>
      <c r="DMW9" s="354"/>
      <c r="DMX9" s="354"/>
      <c r="DMY9" s="354"/>
      <c r="DMZ9" s="354"/>
      <c r="DNA9" s="354"/>
      <c r="DNB9" s="354"/>
      <c r="DNC9" s="354"/>
      <c r="DND9" s="354"/>
      <c r="DNE9" s="354"/>
      <c r="DNF9" s="354"/>
      <c r="DNG9" s="354"/>
      <c r="DNH9" s="354"/>
      <c r="DNI9" s="354"/>
      <c r="DNJ9" s="354"/>
      <c r="DNK9" s="354"/>
      <c r="DNL9" s="354"/>
      <c r="DNM9" s="354"/>
      <c r="DNN9" s="354"/>
      <c r="DNO9" s="354"/>
      <c r="DNP9" s="354"/>
      <c r="DNQ9" s="354"/>
      <c r="DNR9" s="354"/>
      <c r="DNS9" s="354"/>
      <c r="DNT9" s="354"/>
      <c r="DNU9" s="354"/>
      <c r="DNV9" s="354"/>
      <c r="DNW9" s="354"/>
      <c r="DNX9" s="354"/>
      <c r="DNY9" s="354"/>
      <c r="DNZ9" s="354"/>
      <c r="DOA9" s="354"/>
      <c r="DOB9" s="354"/>
      <c r="DOC9" s="354"/>
      <c r="DOD9" s="354"/>
      <c r="DOE9" s="354"/>
      <c r="DOF9" s="354"/>
      <c r="DOG9" s="354"/>
      <c r="DOH9" s="354"/>
      <c r="DOI9" s="354"/>
      <c r="DOJ9" s="354"/>
      <c r="DOK9" s="354"/>
      <c r="DOL9" s="354"/>
      <c r="DOM9" s="354"/>
      <c r="DON9" s="354"/>
      <c r="DOO9" s="354"/>
      <c r="DOP9" s="354"/>
      <c r="DOQ9" s="354"/>
      <c r="DOR9" s="354"/>
      <c r="DOS9" s="354"/>
      <c r="DOT9" s="354"/>
      <c r="DOU9" s="354"/>
      <c r="DOV9" s="354"/>
      <c r="DOW9" s="354"/>
      <c r="DOX9" s="354"/>
      <c r="DOY9" s="354"/>
      <c r="DOZ9" s="354"/>
      <c r="DPA9" s="354"/>
      <c r="DPB9" s="354"/>
      <c r="DPC9" s="354"/>
      <c r="DPD9" s="354"/>
      <c r="DPE9" s="354"/>
      <c r="DPF9" s="354"/>
      <c r="DPG9" s="354"/>
      <c r="DPH9" s="354"/>
      <c r="DPI9" s="354"/>
      <c r="DPJ9" s="354"/>
      <c r="DPK9" s="354"/>
      <c r="DPL9" s="354"/>
      <c r="DPM9" s="354"/>
      <c r="DPN9" s="354"/>
      <c r="DPO9" s="354"/>
      <c r="DPP9" s="354"/>
      <c r="DPQ9" s="354"/>
      <c r="DPR9" s="354"/>
      <c r="DPS9" s="354"/>
      <c r="DPT9" s="354"/>
      <c r="DPU9" s="354"/>
      <c r="DPV9" s="354"/>
      <c r="DPW9" s="354"/>
      <c r="DPX9" s="354"/>
      <c r="DPY9" s="354"/>
      <c r="DPZ9" s="354"/>
      <c r="DQA9" s="354"/>
      <c r="DQB9" s="354"/>
      <c r="DQC9" s="354"/>
      <c r="DQD9" s="354"/>
      <c r="DQE9" s="354"/>
      <c r="DQF9" s="354"/>
      <c r="DQG9" s="354"/>
      <c r="DQH9" s="354"/>
      <c r="DQI9" s="354"/>
      <c r="DQJ9" s="354"/>
      <c r="DQK9" s="354"/>
      <c r="DQL9" s="354"/>
      <c r="DQM9" s="354"/>
      <c r="DQN9" s="354"/>
      <c r="DQO9" s="354"/>
      <c r="DQP9" s="354"/>
      <c r="DQQ9" s="354"/>
      <c r="DQR9" s="354"/>
      <c r="DQS9" s="354"/>
      <c r="DQT9" s="354"/>
      <c r="DQU9" s="354"/>
      <c r="DQV9" s="354"/>
      <c r="DQW9" s="354"/>
      <c r="DQX9" s="354"/>
      <c r="DQY9" s="354"/>
      <c r="DQZ9" s="354"/>
      <c r="DRA9" s="354"/>
      <c r="DRB9" s="354"/>
      <c r="DRC9" s="354"/>
      <c r="DRD9" s="354"/>
      <c r="DRE9" s="354"/>
      <c r="DRF9" s="354"/>
      <c r="DRG9" s="354"/>
      <c r="DRH9" s="354"/>
      <c r="DRI9" s="354"/>
      <c r="DRJ9" s="354"/>
      <c r="DRK9" s="354"/>
      <c r="DRL9" s="354"/>
      <c r="DRM9" s="354"/>
      <c r="DRN9" s="354"/>
      <c r="DRO9" s="354"/>
      <c r="DRP9" s="354"/>
      <c r="DRQ9" s="354"/>
      <c r="DRR9" s="354"/>
      <c r="DRS9" s="354"/>
      <c r="DRT9" s="354"/>
      <c r="DRU9" s="354"/>
      <c r="DRV9" s="354"/>
      <c r="DRW9" s="354"/>
      <c r="DRX9" s="354"/>
      <c r="DRY9" s="354"/>
      <c r="DRZ9" s="354"/>
      <c r="DSA9" s="354"/>
      <c r="DSB9" s="354"/>
      <c r="DSC9" s="354"/>
      <c r="DSD9" s="354"/>
      <c r="DSE9" s="354"/>
      <c r="DSF9" s="354"/>
      <c r="DSG9" s="354"/>
      <c r="DSH9" s="354"/>
      <c r="DSI9" s="354"/>
      <c r="DSJ9" s="354"/>
      <c r="DSK9" s="354"/>
      <c r="DSL9" s="354"/>
      <c r="DSM9" s="354"/>
      <c r="DSN9" s="354"/>
      <c r="DSO9" s="354"/>
      <c r="DSP9" s="354"/>
      <c r="DSQ9" s="354"/>
      <c r="DSR9" s="354"/>
      <c r="DSS9" s="354"/>
      <c r="DST9" s="354"/>
      <c r="DSU9" s="354"/>
      <c r="DSV9" s="354"/>
      <c r="DSW9" s="354"/>
      <c r="DSX9" s="354"/>
      <c r="DSY9" s="354"/>
      <c r="DSZ9" s="354"/>
      <c r="DTA9" s="354"/>
      <c r="DTB9" s="354"/>
      <c r="DTC9" s="354"/>
      <c r="DTD9" s="354"/>
      <c r="DTE9" s="354"/>
      <c r="DTF9" s="354"/>
      <c r="DTG9" s="354"/>
      <c r="DTH9" s="354"/>
      <c r="DTI9" s="354"/>
      <c r="DTJ9" s="354"/>
      <c r="DTK9" s="354"/>
      <c r="DTL9" s="354"/>
      <c r="DTM9" s="354"/>
      <c r="DTN9" s="354"/>
      <c r="DTO9" s="354"/>
      <c r="DTP9" s="354"/>
      <c r="DTQ9" s="354"/>
      <c r="DTR9" s="354"/>
      <c r="DTS9" s="354"/>
      <c r="DTT9" s="354"/>
      <c r="DTU9" s="354"/>
      <c r="DTV9" s="354"/>
      <c r="DTW9" s="354"/>
      <c r="DTX9" s="354"/>
      <c r="DTY9" s="354"/>
      <c r="DTZ9" s="354"/>
      <c r="DUA9" s="354"/>
      <c r="DUB9" s="354"/>
      <c r="DUC9" s="354"/>
      <c r="DUD9" s="354"/>
      <c r="DUE9" s="354"/>
      <c r="DUF9" s="354"/>
      <c r="DUG9" s="354"/>
      <c r="DUH9" s="354"/>
      <c r="DUI9" s="354"/>
      <c r="DUJ9" s="354"/>
      <c r="DUK9" s="354"/>
      <c r="DUL9" s="354"/>
      <c r="DUM9" s="354"/>
      <c r="DUN9" s="354"/>
      <c r="DUO9" s="354"/>
      <c r="DUP9" s="354"/>
      <c r="DUQ9" s="354"/>
      <c r="DUR9" s="354"/>
      <c r="DUS9" s="354"/>
      <c r="DUT9" s="354"/>
      <c r="DUU9" s="354"/>
      <c r="DUV9" s="354"/>
      <c r="DUW9" s="354"/>
      <c r="DUX9" s="354"/>
      <c r="DUY9" s="354"/>
      <c r="DUZ9" s="354"/>
      <c r="DVA9" s="354"/>
      <c r="DVB9" s="354"/>
      <c r="DVC9" s="354"/>
      <c r="DVD9" s="354"/>
      <c r="DVE9" s="354"/>
      <c r="DVF9" s="354"/>
      <c r="DVG9" s="354"/>
      <c r="DVH9" s="354"/>
      <c r="DVI9" s="354"/>
      <c r="DVJ9" s="354"/>
      <c r="DVK9" s="354"/>
      <c r="DVL9" s="354"/>
      <c r="DVM9" s="354"/>
      <c r="DVN9" s="354"/>
      <c r="DVO9" s="354"/>
      <c r="DVP9" s="354"/>
      <c r="DVQ9" s="354"/>
      <c r="DVR9" s="354"/>
      <c r="DVS9" s="354"/>
      <c r="DVT9" s="354"/>
      <c r="DVU9" s="354"/>
      <c r="DVV9" s="354"/>
      <c r="DVW9" s="354"/>
      <c r="DVX9" s="354"/>
      <c r="DVY9" s="354"/>
      <c r="DVZ9" s="354"/>
      <c r="DWA9" s="354"/>
      <c r="DWB9" s="354"/>
      <c r="DWC9" s="354"/>
      <c r="DWD9" s="354"/>
      <c r="DWE9" s="354"/>
      <c r="DWF9" s="354"/>
      <c r="DWG9" s="354"/>
      <c r="DWH9" s="354"/>
      <c r="DWI9" s="354"/>
      <c r="DWJ9" s="354"/>
      <c r="DWK9" s="354"/>
      <c r="DWL9" s="354"/>
      <c r="DWM9" s="354"/>
      <c r="DWN9" s="354"/>
      <c r="DWO9" s="354"/>
      <c r="DWP9" s="354"/>
      <c r="DWQ9" s="354"/>
      <c r="DWR9" s="354"/>
      <c r="DWS9" s="354"/>
      <c r="DWT9" s="354"/>
      <c r="DWU9" s="354"/>
      <c r="DWV9" s="354"/>
      <c r="DWW9" s="354"/>
      <c r="DWX9" s="354"/>
      <c r="DWY9" s="354"/>
      <c r="DWZ9" s="354"/>
      <c r="DXA9" s="354"/>
      <c r="DXB9" s="354"/>
      <c r="DXC9" s="354"/>
      <c r="DXD9" s="354"/>
      <c r="DXE9" s="354"/>
      <c r="DXF9" s="354"/>
      <c r="DXG9" s="354"/>
      <c r="DXH9" s="354"/>
      <c r="DXI9" s="354"/>
      <c r="DXJ9" s="354"/>
      <c r="DXK9" s="354"/>
      <c r="DXL9" s="354"/>
      <c r="DXM9" s="354"/>
      <c r="DXN9" s="354"/>
      <c r="DXO9" s="354"/>
      <c r="DXP9" s="354"/>
      <c r="DXQ9" s="354"/>
      <c r="DXR9" s="354"/>
      <c r="DXS9" s="354"/>
      <c r="DXT9" s="354"/>
      <c r="DXU9" s="354"/>
      <c r="DXV9" s="354"/>
      <c r="DXW9" s="354"/>
      <c r="DXX9" s="354"/>
      <c r="DXY9" s="354"/>
      <c r="DXZ9" s="354"/>
      <c r="DYA9" s="354"/>
      <c r="DYB9" s="354"/>
      <c r="DYC9" s="354"/>
      <c r="DYD9" s="354"/>
      <c r="DYE9" s="354"/>
      <c r="DYF9" s="354"/>
      <c r="DYG9" s="354"/>
      <c r="DYH9" s="354"/>
      <c r="DYI9" s="354"/>
      <c r="DYJ9" s="354"/>
      <c r="DYK9" s="354"/>
      <c r="DYL9" s="354"/>
      <c r="DYM9" s="354"/>
      <c r="DYN9" s="354"/>
      <c r="DYO9" s="354"/>
      <c r="DYP9" s="354"/>
      <c r="DYQ9" s="354"/>
      <c r="DYR9" s="354"/>
      <c r="DYS9" s="354"/>
      <c r="DYT9" s="354"/>
      <c r="DYU9" s="354"/>
      <c r="DYV9" s="354"/>
      <c r="DYW9" s="354"/>
      <c r="DYX9" s="354"/>
      <c r="DYY9" s="354"/>
      <c r="DYZ9" s="354"/>
      <c r="DZA9" s="354"/>
      <c r="DZB9" s="354"/>
      <c r="DZC9" s="354"/>
      <c r="DZD9" s="354"/>
      <c r="DZE9" s="354"/>
      <c r="DZF9" s="354"/>
      <c r="DZG9" s="354"/>
      <c r="DZH9" s="354"/>
      <c r="DZI9" s="354"/>
      <c r="DZJ9" s="354"/>
      <c r="DZK9" s="354"/>
      <c r="DZL9" s="354"/>
      <c r="DZM9" s="354"/>
      <c r="DZN9" s="354"/>
      <c r="DZO9" s="354"/>
      <c r="DZP9" s="354"/>
      <c r="DZQ9" s="354"/>
      <c r="DZR9" s="354"/>
      <c r="DZS9" s="354"/>
      <c r="DZT9" s="354"/>
      <c r="DZU9" s="354"/>
      <c r="DZV9" s="354"/>
      <c r="DZW9" s="354"/>
      <c r="DZX9" s="354"/>
      <c r="DZY9" s="354"/>
      <c r="DZZ9" s="354"/>
      <c r="EAA9" s="354"/>
      <c r="EAB9" s="354"/>
      <c r="EAC9" s="354"/>
      <c r="EAD9" s="354"/>
      <c r="EAE9" s="354"/>
      <c r="EAF9" s="354"/>
      <c r="EAG9" s="354"/>
      <c r="EAH9" s="354"/>
      <c r="EAI9" s="354"/>
      <c r="EAJ9" s="354"/>
      <c r="EAK9" s="354"/>
      <c r="EAL9" s="354"/>
      <c r="EAM9" s="354"/>
      <c r="EAN9" s="354"/>
      <c r="EAO9" s="354"/>
      <c r="EAP9" s="354"/>
      <c r="EAQ9" s="354"/>
      <c r="EAR9" s="354"/>
      <c r="EAS9" s="354"/>
      <c r="EAT9" s="354"/>
      <c r="EAU9" s="354"/>
      <c r="EAV9" s="354"/>
      <c r="EAW9" s="354"/>
      <c r="EAX9" s="354"/>
      <c r="EAY9" s="354"/>
      <c r="EAZ9" s="354"/>
      <c r="EBA9" s="354"/>
      <c r="EBB9" s="354"/>
      <c r="EBC9" s="354"/>
      <c r="EBD9" s="354"/>
      <c r="EBE9" s="354"/>
      <c r="EBF9" s="354"/>
      <c r="EBG9" s="354"/>
      <c r="EBH9" s="354"/>
      <c r="EBI9" s="354"/>
      <c r="EBJ9" s="354"/>
      <c r="EBK9" s="354"/>
      <c r="EBL9" s="354"/>
      <c r="EBM9" s="354"/>
      <c r="EBN9" s="354"/>
      <c r="EBO9" s="354"/>
      <c r="EBP9" s="354"/>
      <c r="EBQ9" s="354"/>
      <c r="EBR9" s="354"/>
      <c r="EBS9" s="354"/>
      <c r="EBT9" s="354"/>
      <c r="EBU9" s="354"/>
      <c r="EBV9" s="354"/>
      <c r="EBW9" s="354"/>
      <c r="EBX9" s="354"/>
      <c r="EBY9" s="354"/>
      <c r="EBZ9" s="354"/>
      <c r="ECA9" s="354"/>
      <c r="ECB9" s="354"/>
      <c r="ECC9" s="354"/>
      <c r="ECD9" s="354"/>
      <c r="ECE9" s="354"/>
      <c r="ECF9" s="354"/>
      <c r="ECG9" s="354"/>
      <c r="ECH9" s="354"/>
      <c r="ECI9" s="354"/>
      <c r="ECJ9" s="354"/>
      <c r="ECK9" s="354"/>
      <c r="ECL9" s="354"/>
      <c r="ECM9" s="354"/>
      <c r="ECN9" s="354"/>
      <c r="ECO9" s="354"/>
      <c r="ECP9" s="354"/>
      <c r="ECQ9" s="354"/>
      <c r="ECR9" s="354"/>
      <c r="ECS9" s="354"/>
      <c r="ECT9" s="354"/>
      <c r="ECU9" s="354"/>
      <c r="ECV9" s="354"/>
      <c r="ECW9" s="354"/>
      <c r="ECX9" s="354"/>
      <c r="ECY9" s="354"/>
      <c r="ECZ9" s="354"/>
      <c r="EDA9" s="354"/>
      <c r="EDB9" s="354"/>
      <c r="EDC9" s="354"/>
      <c r="EDD9" s="354"/>
      <c r="EDE9" s="354"/>
      <c r="EDF9" s="354"/>
      <c r="EDG9" s="354"/>
      <c r="EDH9" s="354"/>
      <c r="EDI9" s="354"/>
      <c r="EDJ9" s="354"/>
      <c r="EDK9" s="354"/>
      <c r="EDL9" s="354"/>
      <c r="EDM9" s="354"/>
      <c r="EDN9" s="354"/>
      <c r="EDO9" s="354"/>
      <c r="EDP9" s="354"/>
      <c r="EDQ9" s="354"/>
      <c r="EDR9" s="354"/>
      <c r="EDS9" s="354"/>
      <c r="EDT9" s="354"/>
      <c r="EDU9" s="354"/>
      <c r="EDV9" s="354"/>
      <c r="EDW9" s="354"/>
      <c r="EDX9" s="354"/>
      <c r="EDY9" s="354"/>
      <c r="EDZ9" s="354"/>
      <c r="EEA9" s="354"/>
      <c r="EEB9" s="354"/>
      <c r="EEC9" s="354"/>
      <c r="EED9" s="354"/>
      <c r="EEE9" s="354"/>
      <c r="EEF9" s="354"/>
      <c r="EEG9" s="354"/>
      <c r="EEH9" s="354"/>
      <c r="EEI9" s="354"/>
      <c r="EEJ9" s="354"/>
      <c r="EEK9" s="354"/>
      <c r="EEL9" s="354"/>
      <c r="EEM9" s="354"/>
      <c r="EEN9" s="354"/>
      <c r="EEO9" s="354"/>
      <c r="EEP9" s="354"/>
      <c r="EEQ9" s="354"/>
      <c r="EER9" s="354"/>
      <c r="EES9" s="354"/>
      <c r="EET9" s="354"/>
      <c r="EEU9" s="354"/>
      <c r="EEV9" s="354"/>
      <c r="EEW9" s="354"/>
      <c r="EEX9" s="354"/>
      <c r="EEY9" s="354"/>
      <c r="EEZ9" s="354"/>
      <c r="EFA9" s="354"/>
      <c r="EFB9" s="354"/>
      <c r="EFC9" s="354"/>
      <c r="EFD9" s="354"/>
      <c r="EFE9" s="354"/>
      <c r="EFF9" s="354"/>
      <c r="EFG9" s="354"/>
      <c r="EFH9" s="354"/>
      <c r="EFI9" s="354"/>
      <c r="EFJ9" s="354"/>
      <c r="EFK9" s="354"/>
      <c r="EFL9" s="354"/>
      <c r="EFM9" s="354"/>
      <c r="EFN9" s="354"/>
      <c r="EFO9" s="354"/>
      <c r="EFP9" s="354"/>
      <c r="EFQ9" s="354"/>
      <c r="EFR9" s="354"/>
      <c r="EFS9" s="354"/>
      <c r="EFT9" s="354"/>
      <c r="EFU9" s="354"/>
      <c r="EFV9" s="354"/>
      <c r="EFW9" s="354"/>
      <c r="EFX9" s="354"/>
      <c r="EFY9" s="354"/>
      <c r="EFZ9" s="354"/>
      <c r="EGA9" s="354"/>
      <c r="EGB9" s="354"/>
      <c r="EGC9" s="354"/>
      <c r="EGD9" s="354"/>
      <c r="EGE9" s="354"/>
      <c r="EGF9" s="354"/>
      <c r="EGG9" s="354"/>
      <c r="EGH9" s="354"/>
      <c r="EGI9" s="354"/>
      <c r="EGJ9" s="354"/>
      <c r="EGK9" s="354"/>
      <c r="EGL9" s="354"/>
      <c r="EGM9" s="354"/>
      <c r="EGN9" s="354"/>
      <c r="EGO9" s="354"/>
      <c r="EGP9" s="354"/>
      <c r="EGQ9" s="354"/>
      <c r="EGR9" s="354"/>
      <c r="EGS9" s="354"/>
      <c r="EGT9" s="354"/>
      <c r="EGU9" s="354"/>
      <c r="EGV9" s="354"/>
      <c r="EGW9" s="354"/>
      <c r="EGX9" s="354"/>
      <c r="EGY9" s="354"/>
      <c r="EGZ9" s="354"/>
      <c r="EHA9" s="354"/>
      <c r="EHB9" s="354"/>
      <c r="EHC9" s="354"/>
      <c r="EHD9" s="354"/>
      <c r="EHE9" s="354"/>
      <c r="EHF9" s="354"/>
      <c r="EHG9" s="354"/>
      <c r="EHH9" s="354"/>
      <c r="EHI9" s="354"/>
      <c r="EHJ9" s="354"/>
      <c r="EHK9" s="354"/>
      <c r="EHL9" s="354"/>
      <c r="EHM9" s="354"/>
      <c r="EHN9" s="354"/>
      <c r="EHO9" s="354"/>
      <c r="EHP9" s="354"/>
      <c r="EHQ9" s="354"/>
      <c r="EHR9" s="354"/>
      <c r="EHS9" s="354"/>
      <c r="EHT9" s="354"/>
      <c r="EHU9" s="354"/>
      <c r="EHV9" s="354"/>
      <c r="EHW9" s="354"/>
      <c r="EHX9" s="354"/>
      <c r="EHY9" s="354"/>
      <c r="EHZ9" s="354"/>
      <c r="EIA9" s="354"/>
      <c r="EIB9" s="354"/>
      <c r="EIC9" s="354"/>
      <c r="EID9" s="354"/>
      <c r="EIE9" s="354"/>
      <c r="EIF9" s="354"/>
      <c r="EIG9" s="354"/>
      <c r="EIH9" s="354"/>
      <c r="EII9" s="354"/>
      <c r="EIJ9" s="354"/>
      <c r="EIK9" s="354"/>
      <c r="EIL9" s="354"/>
      <c r="EIM9" s="354"/>
      <c r="EIN9" s="354"/>
      <c r="EIO9" s="354"/>
      <c r="EIP9" s="354"/>
      <c r="EIQ9" s="354"/>
      <c r="EIR9" s="354"/>
      <c r="EIS9" s="354"/>
      <c r="EIT9" s="354"/>
      <c r="EIU9" s="354"/>
      <c r="EIV9" s="354"/>
      <c r="EIW9" s="354"/>
      <c r="EIX9" s="354"/>
      <c r="EIY9" s="354"/>
      <c r="EIZ9" s="354"/>
      <c r="EJA9" s="354"/>
      <c r="EJB9" s="354"/>
      <c r="EJC9" s="354"/>
      <c r="EJD9" s="354"/>
      <c r="EJE9" s="354"/>
      <c r="EJF9" s="354"/>
      <c r="EJG9" s="354"/>
      <c r="EJH9" s="354"/>
      <c r="EJI9" s="354"/>
      <c r="EJJ9" s="354"/>
      <c r="EJK9" s="354"/>
      <c r="EJL9" s="354"/>
      <c r="EJM9" s="354"/>
      <c r="EJN9" s="354"/>
      <c r="EJO9" s="354"/>
      <c r="EJP9" s="354"/>
      <c r="EJQ9" s="354"/>
      <c r="EJR9" s="354"/>
      <c r="EJS9" s="354"/>
      <c r="EJT9" s="354"/>
      <c r="EJU9" s="354"/>
      <c r="EJV9" s="354"/>
      <c r="EJW9" s="354"/>
      <c r="EJX9" s="354"/>
      <c r="EJY9" s="354"/>
      <c r="EJZ9" s="354"/>
      <c r="EKA9" s="354"/>
      <c r="EKB9" s="354"/>
      <c r="EKC9" s="354"/>
      <c r="EKD9" s="354"/>
      <c r="EKE9" s="354"/>
      <c r="EKF9" s="354"/>
      <c r="EKG9" s="354"/>
      <c r="EKH9" s="354"/>
      <c r="EKI9" s="354"/>
      <c r="EKJ9" s="354"/>
      <c r="EKK9" s="354"/>
      <c r="EKL9" s="354"/>
      <c r="EKM9" s="354"/>
      <c r="EKN9" s="354"/>
      <c r="EKO9" s="354"/>
      <c r="EKP9" s="354"/>
      <c r="EKQ9" s="354"/>
      <c r="EKR9" s="354"/>
      <c r="EKS9" s="354"/>
      <c r="EKT9" s="354"/>
      <c r="EKU9" s="354"/>
      <c r="EKV9" s="354"/>
      <c r="EKW9" s="354"/>
      <c r="EKX9" s="354"/>
      <c r="EKY9" s="354"/>
      <c r="EKZ9" s="354"/>
      <c r="ELA9" s="354"/>
      <c r="ELB9" s="354"/>
      <c r="ELC9" s="354"/>
      <c r="ELD9" s="354"/>
      <c r="ELE9" s="354"/>
      <c r="ELF9" s="354"/>
      <c r="ELG9" s="354"/>
      <c r="ELH9" s="354"/>
      <c r="ELI9" s="354"/>
      <c r="ELJ9" s="354"/>
      <c r="ELK9" s="354"/>
      <c r="ELL9" s="354"/>
      <c r="ELM9" s="354"/>
      <c r="ELN9" s="354"/>
      <c r="ELO9" s="354"/>
      <c r="ELP9" s="354"/>
      <c r="ELQ9" s="354"/>
      <c r="ELR9" s="354"/>
      <c r="ELS9" s="354"/>
      <c r="ELT9" s="354"/>
      <c r="ELU9" s="354"/>
      <c r="ELV9" s="354"/>
      <c r="ELW9" s="354"/>
      <c r="ELX9" s="354"/>
      <c r="ELY9" s="354"/>
      <c r="ELZ9" s="354"/>
      <c r="EMA9" s="354"/>
      <c r="EMB9" s="354"/>
      <c r="EMC9" s="354"/>
      <c r="EMD9" s="354"/>
      <c r="EME9" s="354"/>
      <c r="EMF9" s="354"/>
      <c r="EMG9" s="354"/>
      <c r="EMH9" s="354"/>
      <c r="EMI9" s="354"/>
      <c r="EMJ9" s="354"/>
      <c r="EMK9" s="354"/>
      <c r="EML9" s="354"/>
      <c r="EMM9" s="354"/>
      <c r="EMN9" s="354"/>
      <c r="EMO9" s="354"/>
      <c r="EMP9" s="354"/>
      <c r="EMQ9" s="354"/>
      <c r="EMR9" s="354"/>
      <c r="EMS9" s="354"/>
      <c r="EMT9" s="354"/>
      <c r="EMU9" s="354"/>
      <c r="EMV9" s="354"/>
      <c r="EMW9" s="354"/>
      <c r="EMX9" s="354"/>
      <c r="EMY9" s="354"/>
      <c r="EMZ9" s="354"/>
      <c r="ENA9" s="354"/>
      <c r="ENB9" s="354"/>
      <c r="ENC9" s="354"/>
      <c r="END9" s="354"/>
      <c r="ENE9" s="354"/>
      <c r="ENF9" s="354"/>
      <c r="ENG9" s="354"/>
      <c r="ENH9" s="354"/>
      <c r="ENI9" s="354"/>
      <c r="ENJ9" s="354"/>
      <c r="ENK9" s="354"/>
      <c r="ENL9" s="354"/>
      <c r="ENM9" s="354"/>
      <c r="ENN9" s="354"/>
      <c r="ENO9" s="354"/>
      <c r="ENP9" s="354"/>
      <c r="ENQ9" s="354"/>
      <c r="ENR9" s="354"/>
      <c r="ENS9" s="354"/>
      <c r="ENT9" s="354"/>
      <c r="ENU9" s="354"/>
      <c r="ENV9" s="354"/>
      <c r="ENW9" s="354"/>
      <c r="ENX9" s="354"/>
      <c r="ENY9" s="354"/>
      <c r="ENZ9" s="354"/>
      <c r="EOA9" s="354"/>
      <c r="EOB9" s="354"/>
      <c r="EOC9" s="354"/>
      <c r="EOD9" s="354"/>
      <c r="EOE9" s="354"/>
      <c r="EOF9" s="354"/>
      <c r="EOG9" s="354"/>
      <c r="EOH9" s="354"/>
      <c r="EOI9" s="354"/>
      <c r="EOJ9" s="354"/>
      <c r="EOK9" s="354"/>
      <c r="EOL9" s="354"/>
      <c r="EOM9" s="354"/>
      <c r="EON9" s="354"/>
      <c r="EOO9" s="354"/>
      <c r="EOP9" s="354"/>
      <c r="EOQ9" s="354"/>
      <c r="EOR9" s="354"/>
      <c r="EOS9" s="354"/>
      <c r="EOT9" s="354"/>
      <c r="EOU9" s="354"/>
      <c r="EOV9" s="354"/>
      <c r="EOW9" s="354"/>
      <c r="EOX9" s="354"/>
      <c r="EOY9" s="354"/>
      <c r="EOZ9" s="354"/>
      <c r="EPA9" s="354"/>
      <c r="EPB9" s="354"/>
      <c r="EPC9" s="354"/>
      <c r="EPD9" s="354"/>
      <c r="EPE9" s="354"/>
      <c r="EPF9" s="354"/>
      <c r="EPG9" s="354"/>
      <c r="EPH9" s="354"/>
      <c r="EPI9" s="354"/>
      <c r="EPJ9" s="354"/>
      <c r="EPK9" s="354"/>
      <c r="EPL9" s="354"/>
      <c r="EPM9" s="354"/>
      <c r="EPN9" s="354"/>
      <c r="EPO9" s="354"/>
      <c r="EPP9" s="354"/>
      <c r="EPQ9" s="354"/>
      <c r="EPR9" s="354"/>
      <c r="EPS9" s="354"/>
      <c r="EPT9" s="354"/>
      <c r="EPU9" s="354"/>
      <c r="EPV9" s="354"/>
      <c r="EPW9" s="354"/>
      <c r="EPX9" s="354"/>
      <c r="EPY9" s="354"/>
      <c r="EPZ9" s="354"/>
      <c r="EQA9" s="354"/>
      <c r="EQB9" s="354"/>
      <c r="EQC9" s="354"/>
      <c r="EQD9" s="354"/>
      <c r="EQE9" s="354"/>
      <c r="EQF9" s="354"/>
      <c r="EQG9" s="354"/>
      <c r="EQH9" s="354"/>
      <c r="EQI9" s="354"/>
      <c r="EQJ9" s="354"/>
      <c r="EQK9" s="354"/>
      <c r="EQL9" s="354"/>
      <c r="EQM9" s="354"/>
      <c r="EQN9" s="354"/>
      <c r="EQO9" s="354"/>
      <c r="EQP9" s="354"/>
      <c r="EQQ9" s="354"/>
      <c r="EQR9" s="354"/>
      <c r="EQS9" s="354"/>
      <c r="EQT9" s="354"/>
      <c r="EQU9" s="354"/>
      <c r="EQV9" s="354"/>
      <c r="EQW9" s="354"/>
      <c r="EQX9" s="354"/>
      <c r="EQY9" s="354"/>
      <c r="EQZ9" s="354"/>
      <c r="ERA9" s="354"/>
      <c r="ERB9" s="354"/>
      <c r="ERC9" s="354"/>
      <c r="ERD9" s="354"/>
      <c r="ERE9" s="354"/>
      <c r="ERF9" s="354"/>
      <c r="ERG9" s="354"/>
      <c r="ERH9" s="354"/>
      <c r="ERI9" s="354"/>
      <c r="ERJ9" s="354"/>
      <c r="ERK9" s="354"/>
      <c r="ERL9" s="354"/>
      <c r="ERM9" s="354"/>
      <c r="ERN9" s="354"/>
      <c r="ERO9" s="354"/>
      <c r="ERP9" s="354"/>
      <c r="ERQ9" s="354"/>
      <c r="ERR9" s="354"/>
      <c r="ERS9" s="354"/>
      <c r="ERT9" s="354"/>
      <c r="ERU9" s="354"/>
      <c r="ERV9" s="354"/>
      <c r="ERW9" s="354"/>
      <c r="ERX9" s="354"/>
      <c r="ERY9" s="354"/>
      <c r="ERZ9" s="354"/>
      <c r="ESA9" s="354"/>
      <c r="ESB9" s="354"/>
      <c r="ESC9" s="354"/>
      <c r="ESD9" s="354"/>
      <c r="ESE9" s="354"/>
      <c r="ESF9" s="354"/>
      <c r="ESG9" s="354"/>
      <c r="ESH9" s="354"/>
      <c r="ESI9" s="354"/>
      <c r="ESJ9" s="354"/>
      <c r="ESK9" s="354"/>
      <c r="ESL9" s="354"/>
      <c r="ESM9" s="354"/>
      <c r="ESN9" s="354"/>
      <c r="ESO9" s="354"/>
      <c r="ESP9" s="354"/>
      <c r="ESQ9" s="354"/>
      <c r="ESR9" s="354"/>
      <c r="ESS9" s="354"/>
      <c r="EST9" s="354"/>
      <c r="ESU9" s="354"/>
      <c r="ESV9" s="354"/>
      <c r="ESW9" s="354"/>
      <c r="ESX9" s="354"/>
      <c r="ESY9" s="354"/>
      <c r="ESZ9" s="354"/>
      <c r="ETA9" s="354"/>
      <c r="ETB9" s="354"/>
      <c r="ETC9" s="354"/>
      <c r="ETD9" s="354"/>
      <c r="ETE9" s="354"/>
      <c r="ETF9" s="354"/>
      <c r="ETG9" s="354"/>
      <c r="ETH9" s="354"/>
      <c r="ETI9" s="354"/>
      <c r="ETJ9" s="354"/>
      <c r="ETK9" s="354"/>
      <c r="ETL9" s="354"/>
      <c r="ETM9" s="354"/>
      <c r="ETN9" s="354"/>
      <c r="ETO9" s="354"/>
      <c r="ETP9" s="354"/>
      <c r="ETQ9" s="354"/>
      <c r="ETR9" s="354"/>
      <c r="ETS9" s="354"/>
      <c r="ETT9" s="354"/>
      <c r="ETU9" s="354"/>
      <c r="ETV9" s="354"/>
      <c r="ETW9" s="354"/>
      <c r="ETX9" s="354"/>
      <c r="ETY9" s="354"/>
      <c r="ETZ9" s="354"/>
      <c r="EUA9" s="354"/>
      <c r="EUB9" s="354"/>
      <c r="EUC9" s="354"/>
      <c r="EUD9" s="354"/>
      <c r="EUE9" s="354"/>
      <c r="EUF9" s="354"/>
      <c r="EUG9" s="354"/>
      <c r="EUH9" s="354"/>
      <c r="EUI9" s="354"/>
      <c r="EUJ9" s="354"/>
      <c r="EUK9" s="354"/>
      <c r="EUL9" s="354"/>
      <c r="EUM9" s="354"/>
      <c r="EUN9" s="354"/>
      <c r="EUO9" s="354"/>
      <c r="EUP9" s="354"/>
      <c r="EUQ9" s="354"/>
      <c r="EUR9" s="354"/>
      <c r="EUS9" s="354"/>
      <c r="EUT9" s="354"/>
      <c r="EUU9" s="354"/>
      <c r="EUV9" s="354"/>
      <c r="EUW9" s="354"/>
      <c r="EUX9" s="354"/>
      <c r="EUY9" s="354"/>
      <c r="EUZ9" s="354"/>
      <c r="EVA9" s="354"/>
      <c r="EVB9" s="354"/>
      <c r="EVC9" s="354"/>
      <c r="EVD9" s="354"/>
      <c r="EVE9" s="354"/>
      <c r="EVF9" s="354"/>
      <c r="EVG9" s="354"/>
      <c r="EVH9" s="354"/>
      <c r="EVI9" s="354"/>
      <c r="EVJ9" s="354"/>
      <c r="EVK9" s="354"/>
      <c r="EVL9" s="354"/>
      <c r="EVM9" s="354"/>
      <c r="EVN9" s="354"/>
      <c r="EVO9" s="354"/>
      <c r="EVP9" s="354"/>
      <c r="EVQ9" s="354"/>
      <c r="EVR9" s="354"/>
      <c r="EVS9" s="354"/>
      <c r="EVT9" s="354"/>
      <c r="EVU9" s="354"/>
      <c r="EVV9" s="354"/>
      <c r="EVW9" s="354"/>
      <c r="EVX9" s="354"/>
      <c r="EVY9" s="354"/>
      <c r="EVZ9" s="354"/>
      <c r="EWA9" s="354"/>
      <c r="EWB9" s="354"/>
      <c r="EWC9" s="354"/>
      <c r="EWD9" s="354"/>
      <c r="EWE9" s="354"/>
      <c r="EWF9" s="354"/>
      <c r="EWG9" s="354"/>
      <c r="EWH9" s="354"/>
      <c r="EWI9" s="354"/>
      <c r="EWJ9" s="354"/>
      <c r="EWK9" s="354"/>
      <c r="EWL9" s="354"/>
      <c r="EWM9" s="354"/>
      <c r="EWN9" s="354"/>
      <c r="EWO9" s="354"/>
      <c r="EWP9" s="354"/>
      <c r="EWQ9" s="354"/>
      <c r="EWR9" s="354"/>
      <c r="EWS9" s="354"/>
      <c r="EWT9" s="354"/>
      <c r="EWU9" s="354"/>
      <c r="EWV9" s="354"/>
      <c r="EWW9" s="354"/>
      <c r="EWX9" s="354"/>
      <c r="EWY9" s="354"/>
      <c r="EWZ9" s="354"/>
      <c r="EXA9" s="354"/>
      <c r="EXB9" s="354"/>
      <c r="EXC9" s="354"/>
      <c r="EXD9" s="354"/>
      <c r="EXE9" s="354"/>
      <c r="EXF9" s="354"/>
      <c r="EXG9" s="354"/>
      <c r="EXH9" s="354"/>
      <c r="EXI9" s="354"/>
      <c r="EXJ9" s="354"/>
      <c r="EXK9" s="354"/>
      <c r="EXL9" s="354"/>
      <c r="EXM9" s="354"/>
      <c r="EXN9" s="354"/>
      <c r="EXO9" s="354"/>
      <c r="EXP9" s="354"/>
      <c r="EXQ9" s="354"/>
      <c r="EXR9" s="354"/>
      <c r="EXS9" s="354"/>
      <c r="EXT9" s="354"/>
      <c r="EXU9" s="354"/>
      <c r="EXV9" s="354"/>
      <c r="EXW9" s="354"/>
      <c r="EXX9" s="354"/>
      <c r="EXY9" s="354"/>
      <c r="EXZ9" s="354"/>
      <c r="EYA9" s="354"/>
      <c r="EYB9" s="354"/>
      <c r="EYC9" s="354"/>
      <c r="EYD9" s="354"/>
      <c r="EYE9" s="354"/>
      <c r="EYF9" s="354"/>
      <c r="EYG9" s="354"/>
      <c r="EYH9" s="354"/>
      <c r="EYI9" s="354"/>
      <c r="EYJ9" s="354"/>
      <c r="EYK9" s="354"/>
      <c r="EYL9" s="354"/>
      <c r="EYM9" s="354"/>
      <c r="EYN9" s="354"/>
      <c r="EYO9" s="354"/>
      <c r="EYP9" s="354"/>
      <c r="EYQ9" s="354"/>
      <c r="EYR9" s="354"/>
      <c r="EYS9" s="354"/>
      <c r="EYT9" s="354"/>
      <c r="EYU9" s="354"/>
      <c r="EYV9" s="354"/>
      <c r="EYW9" s="354"/>
      <c r="EYX9" s="354"/>
      <c r="EYY9" s="354"/>
      <c r="EYZ9" s="354"/>
      <c r="EZA9" s="354"/>
      <c r="EZB9" s="354"/>
      <c r="EZC9" s="354"/>
      <c r="EZD9" s="354"/>
      <c r="EZE9" s="354"/>
      <c r="EZF9" s="354"/>
      <c r="EZG9" s="354"/>
      <c r="EZH9" s="354"/>
      <c r="EZI9" s="354"/>
      <c r="EZJ9" s="354"/>
      <c r="EZK9" s="354"/>
      <c r="EZL9" s="354"/>
      <c r="EZM9" s="354"/>
      <c r="EZN9" s="354"/>
      <c r="EZO9" s="354"/>
      <c r="EZP9" s="354"/>
      <c r="EZQ9" s="354"/>
      <c r="EZR9" s="354"/>
      <c r="EZS9" s="354"/>
      <c r="EZT9" s="354"/>
      <c r="EZU9" s="354"/>
      <c r="EZV9" s="354"/>
      <c r="EZW9" s="354"/>
      <c r="EZX9" s="354"/>
      <c r="EZY9" s="354"/>
      <c r="EZZ9" s="354"/>
      <c r="FAA9" s="354"/>
      <c r="FAB9" s="354"/>
      <c r="FAC9" s="354"/>
      <c r="FAD9" s="354"/>
      <c r="FAE9" s="354"/>
      <c r="FAF9" s="354"/>
      <c r="FAG9" s="354"/>
      <c r="FAH9" s="354"/>
      <c r="FAI9" s="354"/>
      <c r="FAJ9" s="354"/>
      <c r="FAK9" s="354"/>
      <c r="FAL9" s="354"/>
      <c r="FAM9" s="354"/>
      <c r="FAN9" s="354"/>
      <c r="FAO9" s="354"/>
      <c r="FAP9" s="354"/>
      <c r="FAQ9" s="354"/>
      <c r="FAR9" s="354"/>
      <c r="FAS9" s="354"/>
      <c r="FAT9" s="354"/>
      <c r="FAU9" s="354"/>
      <c r="FAV9" s="354"/>
      <c r="FAW9" s="354"/>
      <c r="FAX9" s="354"/>
      <c r="FAY9" s="354"/>
      <c r="FAZ9" s="354"/>
      <c r="FBA9" s="354"/>
      <c r="FBB9" s="354"/>
      <c r="FBC9" s="354"/>
      <c r="FBD9" s="354"/>
      <c r="FBE9" s="354"/>
      <c r="FBF9" s="354"/>
      <c r="FBG9" s="354"/>
      <c r="FBH9" s="354"/>
      <c r="FBI9" s="354"/>
      <c r="FBJ9" s="354"/>
      <c r="FBK9" s="354"/>
      <c r="FBL9" s="354"/>
      <c r="FBM9" s="354"/>
      <c r="FBN9" s="354"/>
      <c r="FBO9" s="354"/>
      <c r="FBP9" s="354"/>
      <c r="FBQ9" s="354"/>
      <c r="FBR9" s="354"/>
      <c r="FBS9" s="354"/>
      <c r="FBT9" s="354"/>
      <c r="FBU9" s="354"/>
      <c r="FBV9" s="354"/>
      <c r="FBW9" s="354"/>
      <c r="FBX9" s="354"/>
      <c r="FBY9" s="354"/>
      <c r="FBZ9" s="354"/>
      <c r="FCA9" s="354"/>
      <c r="FCB9" s="354"/>
      <c r="FCC9" s="354"/>
      <c r="FCD9" s="354"/>
      <c r="FCE9" s="354"/>
      <c r="FCF9" s="354"/>
      <c r="FCG9" s="354"/>
      <c r="FCH9" s="354"/>
      <c r="FCI9" s="354"/>
      <c r="FCJ9" s="354"/>
      <c r="FCK9" s="354"/>
      <c r="FCL9" s="354"/>
      <c r="FCM9" s="354"/>
      <c r="FCN9" s="354"/>
      <c r="FCO9" s="354"/>
      <c r="FCP9" s="354"/>
      <c r="FCQ9" s="354"/>
      <c r="FCR9" s="354"/>
      <c r="FCS9" s="354"/>
      <c r="FCT9" s="354"/>
      <c r="FCU9" s="354"/>
      <c r="FCV9" s="354"/>
      <c r="FCW9" s="354"/>
      <c r="FCX9" s="354"/>
      <c r="FCY9" s="354"/>
      <c r="FCZ9" s="354"/>
      <c r="FDA9" s="354"/>
      <c r="FDB9" s="354"/>
      <c r="FDC9" s="354"/>
      <c r="FDD9" s="354"/>
      <c r="FDE9" s="354"/>
      <c r="FDF9" s="354"/>
      <c r="FDG9" s="354"/>
      <c r="FDH9" s="354"/>
      <c r="FDI9" s="354"/>
      <c r="FDJ9" s="354"/>
      <c r="FDK9" s="354"/>
      <c r="FDL9" s="354"/>
      <c r="FDM9" s="354"/>
      <c r="FDN9" s="354"/>
      <c r="FDO9" s="354"/>
      <c r="FDP9" s="354"/>
      <c r="FDQ9" s="354"/>
      <c r="FDR9" s="354"/>
      <c r="FDS9" s="354"/>
      <c r="FDT9" s="354"/>
      <c r="FDU9" s="354"/>
      <c r="FDV9" s="354"/>
      <c r="FDW9" s="354"/>
      <c r="FDX9" s="354"/>
      <c r="FDY9" s="354"/>
      <c r="FDZ9" s="354"/>
      <c r="FEA9" s="354"/>
      <c r="FEB9" s="354"/>
      <c r="FEC9" s="354"/>
      <c r="FED9" s="354"/>
      <c r="FEE9" s="354"/>
      <c r="FEF9" s="354"/>
      <c r="FEG9" s="354"/>
      <c r="FEH9" s="354"/>
      <c r="FEI9" s="354"/>
      <c r="FEJ9" s="354"/>
      <c r="FEK9" s="354"/>
      <c r="FEL9" s="354"/>
      <c r="FEM9" s="354"/>
      <c r="FEN9" s="354"/>
      <c r="FEO9" s="354"/>
      <c r="FEP9" s="354"/>
      <c r="FEQ9" s="354"/>
      <c r="FER9" s="354"/>
      <c r="FES9" s="354"/>
      <c r="FET9" s="354"/>
      <c r="FEU9" s="354"/>
      <c r="FEV9" s="354"/>
      <c r="FEW9" s="354"/>
      <c r="FEX9" s="354"/>
      <c r="FEY9" s="354"/>
      <c r="FEZ9" s="354"/>
      <c r="FFA9" s="354"/>
      <c r="FFB9" s="354"/>
      <c r="FFC9" s="354"/>
      <c r="FFD9" s="354"/>
      <c r="FFE9" s="354"/>
      <c r="FFF9" s="354"/>
      <c r="FFG9" s="354"/>
      <c r="FFH9" s="354"/>
      <c r="FFI9" s="354"/>
      <c r="FFJ9" s="354"/>
      <c r="FFK9" s="354"/>
      <c r="FFL9" s="354"/>
      <c r="FFM9" s="354"/>
      <c r="FFN9" s="354"/>
      <c r="FFO9" s="354"/>
      <c r="FFP9" s="354"/>
      <c r="FFQ9" s="354"/>
      <c r="FFR9" s="354"/>
      <c r="FFS9" s="354"/>
      <c r="FFT9" s="354"/>
      <c r="FFU9" s="354"/>
      <c r="FFV9" s="354"/>
      <c r="FFW9" s="354"/>
      <c r="FFX9" s="354"/>
      <c r="FFY9" s="354"/>
      <c r="FFZ9" s="354"/>
      <c r="FGA9" s="354"/>
      <c r="FGB9" s="354"/>
      <c r="FGC9" s="354"/>
      <c r="FGD9" s="354"/>
      <c r="FGE9" s="354"/>
      <c r="FGF9" s="354"/>
      <c r="FGG9" s="354"/>
      <c r="FGH9" s="354"/>
      <c r="FGI9" s="354"/>
      <c r="FGJ9" s="354"/>
      <c r="FGK9" s="354"/>
      <c r="FGL9" s="354"/>
      <c r="FGM9" s="354"/>
      <c r="FGN9" s="354"/>
      <c r="FGO9" s="354"/>
      <c r="FGP9" s="354"/>
      <c r="FGQ9" s="354"/>
      <c r="FGR9" s="354"/>
      <c r="FGS9" s="354"/>
      <c r="FGT9" s="354"/>
      <c r="FGU9" s="354"/>
      <c r="FGV9" s="354"/>
      <c r="FGW9" s="354"/>
      <c r="FGX9" s="354"/>
      <c r="FGY9" s="354"/>
      <c r="FGZ9" s="354"/>
      <c r="FHA9" s="354"/>
      <c r="FHB9" s="354"/>
      <c r="FHC9" s="354"/>
      <c r="FHD9" s="354"/>
      <c r="FHE9" s="354"/>
      <c r="FHF9" s="354"/>
      <c r="FHG9" s="354"/>
      <c r="FHH9" s="354"/>
      <c r="FHI9" s="354"/>
      <c r="FHJ9" s="354"/>
      <c r="FHK9" s="354"/>
      <c r="FHL9" s="354"/>
      <c r="FHM9" s="354"/>
      <c r="FHN9" s="354"/>
      <c r="FHO9" s="354"/>
      <c r="FHP9" s="354"/>
      <c r="FHQ9" s="354"/>
      <c r="FHR9" s="354"/>
      <c r="FHS9" s="354"/>
      <c r="FHT9" s="354"/>
      <c r="FHU9" s="354"/>
      <c r="FHV9" s="354"/>
      <c r="FHW9" s="354"/>
      <c r="FHX9" s="354"/>
      <c r="FHY9" s="354"/>
      <c r="FHZ9" s="354"/>
      <c r="FIA9" s="354"/>
      <c r="FIB9" s="354"/>
      <c r="FIC9" s="354"/>
      <c r="FID9" s="354"/>
      <c r="FIE9" s="354"/>
      <c r="FIF9" s="354"/>
      <c r="FIG9" s="354"/>
      <c r="FIH9" s="354"/>
      <c r="FII9" s="354"/>
      <c r="FIJ9" s="354"/>
      <c r="FIK9" s="354"/>
      <c r="FIL9" s="354"/>
      <c r="FIM9" s="354"/>
      <c r="FIN9" s="354"/>
      <c r="FIO9" s="354"/>
      <c r="FIP9" s="354"/>
      <c r="FIQ9" s="354"/>
      <c r="FIR9" s="354"/>
      <c r="FIS9" s="354"/>
      <c r="FIT9" s="354"/>
      <c r="FIU9" s="354"/>
      <c r="FIV9" s="354"/>
      <c r="FIW9" s="354"/>
      <c r="FIX9" s="354"/>
      <c r="FIY9" s="354"/>
      <c r="FIZ9" s="354"/>
      <c r="FJA9" s="354"/>
      <c r="FJB9" s="354"/>
      <c r="FJC9" s="354"/>
      <c r="FJD9" s="354"/>
      <c r="FJE9" s="354"/>
      <c r="FJF9" s="354"/>
      <c r="FJG9" s="354"/>
      <c r="FJH9" s="354"/>
      <c r="FJI9" s="354"/>
      <c r="FJJ9" s="354"/>
      <c r="FJK9" s="354"/>
      <c r="FJL9" s="354"/>
      <c r="FJM9" s="354"/>
      <c r="FJN9" s="354"/>
      <c r="FJO9" s="354"/>
      <c r="FJP9" s="354"/>
      <c r="FJQ9" s="354"/>
      <c r="FJR9" s="354"/>
      <c r="FJS9" s="354"/>
      <c r="FJT9" s="354"/>
      <c r="FJU9" s="354"/>
      <c r="FJV9" s="354"/>
      <c r="FJW9" s="354"/>
      <c r="FJX9" s="354"/>
      <c r="FJY9" s="354"/>
      <c r="FJZ9" s="354"/>
      <c r="FKA9" s="354"/>
      <c r="FKB9" s="354"/>
      <c r="FKC9" s="354"/>
      <c r="FKD9" s="354"/>
      <c r="FKE9" s="354"/>
      <c r="FKF9" s="354"/>
      <c r="FKG9" s="354"/>
      <c r="FKH9" s="354"/>
      <c r="FKI9" s="354"/>
      <c r="FKJ9" s="354"/>
      <c r="FKK9" s="354"/>
      <c r="FKL9" s="354"/>
      <c r="FKM9" s="354"/>
      <c r="FKN9" s="354"/>
      <c r="FKO9" s="354"/>
      <c r="FKP9" s="354"/>
      <c r="FKQ9" s="354"/>
      <c r="FKR9" s="354"/>
      <c r="FKS9" s="354"/>
      <c r="FKT9" s="354"/>
      <c r="FKU9" s="354"/>
      <c r="FKV9" s="354"/>
      <c r="FKW9" s="354"/>
      <c r="FKX9" s="354"/>
      <c r="FKY9" s="354"/>
      <c r="FKZ9" s="354"/>
      <c r="FLA9" s="354"/>
      <c r="FLB9" s="354"/>
      <c r="FLC9" s="354"/>
      <c r="FLD9" s="354"/>
      <c r="FLE9" s="354"/>
      <c r="FLF9" s="354"/>
      <c r="FLG9" s="354"/>
      <c r="FLH9" s="354"/>
      <c r="FLI9" s="354"/>
      <c r="FLJ9" s="354"/>
      <c r="FLK9" s="354"/>
      <c r="FLL9" s="354"/>
      <c r="FLM9" s="354"/>
      <c r="FLN9" s="354"/>
      <c r="FLO9" s="354"/>
      <c r="FLP9" s="354"/>
      <c r="FLQ9" s="354"/>
      <c r="FLR9" s="354"/>
      <c r="FLS9" s="354"/>
      <c r="FLT9" s="354"/>
      <c r="FLU9" s="354"/>
      <c r="FLV9" s="354"/>
      <c r="FLW9" s="354"/>
      <c r="FLX9" s="354"/>
      <c r="FLY9" s="354"/>
      <c r="FLZ9" s="354"/>
      <c r="FMA9" s="354"/>
      <c r="FMB9" s="354"/>
      <c r="FMC9" s="354"/>
      <c r="FMD9" s="354"/>
      <c r="FME9" s="354"/>
      <c r="FMF9" s="354"/>
      <c r="FMG9" s="354"/>
      <c r="FMH9" s="354"/>
      <c r="FMI9" s="354"/>
      <c r="FMJ9" s="354"/>
      <c r="FMK9" s="354"/>
      <c r="FML9" s="354"/>
      <c r="FMM9" s="354"/>
      <c r="FMN9" s="354"/>
      <c r="FMO9" s="354"/>
      <c r="FMP9" s="354"/>
      <c r="FMQ9" s="354"/>
      <c r="FMR9" s="354"/>
      <c r="FMS9" s="354"/>
      <c r="FMT9" s="354"/>
      <c r="FMU9" s="354"/>
      <c r="FMV9" s="354"/>
      <c r="FMW9" s="354"/>
      <c r="FMX9" s="354"/>
      <c r="FMY9" s="354"/>
      <c r="FMZ9" s="354"/>
      <c r="FNA9" s="354"/>
      <c r="FNB9" s="354"/>
      <c r="FNC9" s="354"/>
      <c r="FND9" s="354"/>
      <c r="FNE9" s="354"/>
      <c r="FNF9" s="354"/>
      <c r="FNG9" s="354"/>
      <c r="FNH9" s="354"/>
      <c r="FNI9" s="354"/>
      <c r="FNJ9" s="354"/>
      <c r="FNK9" s="354"/>
      <c r="FNL9" s="354"/>
      <c r="FNM9" s="354"/>
      <c r="FNN9" s="354"/>
      <c r="FNO9" s="354"/>
      <c r="FNP9" s="354"/>
      <c r="FNQ9" s="354"/>
      <c r="FNR9" s="354"/>
      <c r="FNS9" s="354"/>
      <c r="FNT9" s="354"/>
      <c r="FNU9" s="354"/>
      <c r="FNV9" s="354"/>
      <c r="FNW9" s="354"/>
      <c r="FNX9" s="354"/>
      <c r="FNY9" s="354"/>
      <c r="FNZ9" s="354"/>
      <c r="FOA9" s="354"/>
      <c r="FOB9" s="354"/>
      <c r="FOC9" s="354"/>
      <c r="FOD9" s="354"/>
      <c r="FOE9" s="354"/>
      <c r="FOF9" s="354"/>
      <c r="FOG9" s="354"/>
      <c r="FOH9" s="354"/>
      <c r="FOI9" s="354"/>
      <c r="FOJ9" s="354"/>
      <c r="FOK9" s="354"/>
      <c r="FOL9" s="354"/>
      <c r="FOM9" s="354"/>
      <c r="FON9" s="354"/>
      <c r="FOO9" s="354"/>
      <c r="FOP9" s="354"/>
      <c r="FOQ9" s="354"/>
      <c r="FOR9" s="354"/>
      <c r="FOS9" s="354"/>
      <c r="FOT9" s="354"/>
      <c r="FOU9" s="354"/>
      <c r="FOV9" s="354"/>
      <c r="FOW9" s="354"/>
      <c r="FOX9" s="354"/>
      <c r="FOY9" s="354"/>
      <c r="FOZ9" s="354"/>
      <c r="FPA9" s="354"/>
      <c r="FPB9" s="354"/>
      <c r="FPC9" s="354"/>
      <c r="FPD9" s="354"/>
      <c r="FPE9" s="354"/>
      <c r="FPF9" s="354"/>
      <c r="FPG9" s="354"/>
      <c r="FPH9" s="354"/>
      <c r="FPI9" s="354"/>
      <c r="FPJ9" s="354"/>
      <c r="FPK9" s="354"/>
      <c r="FPL9" s="354"/>
      <c r="FPM9" s="354"/>
      <c r="FPN9" s="354"/>
      <c r="FPO9" s="354"/>
      <c r="FPP9" s="354"/>
      <c r="FPQ9" s="354"/>
      <c r="FPR9" s="354"/>
      <c r="FPS9" s="354"/>
      <c r="FPT9" s="354"/>
      <c r="FPU9" s="354"/>
      <c r="FPV9" s="354"/>
      <c r="FPW9" s="354"/>
      <c r="FPX9" s="354"/>
      <c r="FPY9" s="354"/>
      <c r="FPZ9" s="354"/>
      <c r="FQA9" s="354"/>
      <c r="FQB9" s="354"/>
      <c r="FQC9" s="354"/>
      <c r="FQD9" s="354"/>
      <c r="FQE9" s="354"/>
      <c r="FQF9" s="354"/>
      <c r="FQG9" s="354"/>
      <c r="FQH9" s="354"/>
      <c r="FQI9" s="354"/>
      <c r="FQJ9" s="354"/>
      <c r="FQK9" s="354"/>
      <c r="FQL9" s="354"/>
      <c r="FQM9" s="354"/>
      <c r="FQN9" s="354"/>
      <c r="FQO9" s="354"/>
      <c r="FQP9" s="354"/>
      <c r="FQQ9" s="354"/>
      <c r="FQR9" s="354"/>
      <c r="FQS9" s="354"/>
      <c r="FQT9" s="354"/>
      <c r="FQU9" s="354"/>
      <c r="FQV9" s="354"/>
      <c r="FQW9" s="354"/>
      <c r="FQX9" s="354"/>
      <c r="FQY9" s="354"/>
      <c r="FQZ9" s="354"/>
      <c r="FRA9" s="354"/>
      <c r="FRB9" s="354"/>
      <c r="FRC9" s="354"/>
      <c r="FRD9" s="354"/>
      <c r="FRE9" s="354"/>
      <c r="FRF9" s="354"/>
      <c r="FRG9" s="354"/>
      <c r="FRH9" s="354"/>
      <c r="FRI9" s="354"/>
      <c r="FRJ9" s="354"/>
      <c r="FRK9" s="354"/>
      <c r="FRL9" s="354"/>
      <c r="FRM9" s="354"/>
      <c r="FRN9" s="354"/>
      <c r="FRO9" s="354"/>
      <c r="FRP9" s="354"/>
      <c r="FRQ9" s="354"/>
      <c r="FRR9" s="354"/>
      <c r="FRS9" s="354"/>
      <c r="FRT9" s="354"/>
      <c r="FRU9" s="354"/>
      <c r="FRV9" s="354"/>
      <c r="FRW9" s="354"/>
      <c r="FRX9" s="354"/>
      <c r="FRY9" s="354"/>
      <c r="FRZ9" s="354"/>
      <c r="FSA9" s="354"/>
      <c r="FSB9" s="354"/>
      <c r="FSC9" s="354"/>
      <c r="FSD9" s="354"/>
      <c r="FSE9" s="354"/>
      <c r="FSF9" s="354"/>
      <c r="FSG9" s="354"/>
      <c r="FSH9" s="354"/>
      <c r="FSI9" s="354"/>
      <c r="FSJ9" s="354"/>
      <c r="FSK9" s="354"/>
      <c r="FSL9" s="354"/>
      <c r="FSM9" s="354"/>
      <c r="FSN9" s="354"/>
      <c r="FSO9" s="354"/>
      <c r="FSP9" s="354"/>
      <c r="FSQ9" s="354"/>
      <c r="FSR9" s="354"/>
      <c r="FSS9" s="354"/>
      <c r="FST9" s="354"/>
      <c r="FSU9" s="354"/>
      <c r="FSV9" s="354"/>
      <c r="FSW9" s="354"/>
      <c r="FSX9" s="354"/>
      <c r="FSY9" s="354"/>
      <c r="FSZ9" s="354"/>
      <c r="FTA9" s="354"/>
      <c r="FTB9" s="354"/>
      <c r="FTC9" s="354"/>
      <c r="FTD9" s="354"/>
      <c r="FTE9" s="354"/>
      <c r="FTF9" s="354"/>
      <c r="FTG9" s="354"/>
      <c r="FTH9" s="354"/>
      <c r="FTI9" s="354"/>
      <c r="FTJ9" s="354"/>
      <c r="FTK9" s="354"/>
      <c r="FTL9" s="354"/>
      <c r="FTM9" s="354"/>
      <c r="FTN9" s="354"/>
      <c r="FTO9" s="354"/>
      <c r="FTP9" s="354"/>
      <c r="FTQ9" s="354"/>
      <c r="FTR9" s="354"/>
      <c r="FTS9" s="354"/>
      <c r="FTT9" s="354"/>
      <c r="FTU9" s="354"/>
      <c r="FTV9" s="354"/>
      <c r="FTW9" s="354"/>
      <c r="FTX9" s="354"/>
      <c r="FTY9" s="354"/>
      <c r="FTZ9" s="354"/>
      <c r="FUA9" s="354"/>
      <c r="FUB9" s="354"/>
      <c r="FUC9" s="354"/>
      <c r="FUD9" s="354"/>
      <c r="FUE9" s="354"/>
      <c r="FUF9" s="354"/>
      <c r="FUG9" s="354"/>
      <c r="FUH9" s="354"/>
      <c r="FUI9" s="354"/>
      <c r="FUJ9" s="354"/>
      <c r="FUK9" s="354"/>
      <c r="FUL9" s="354"/>
      <c r="FUM9" s="354"/>
      <c r="FUN9" s="354"/>
      <c r="FUO9" s="354"/>
      <c r="FUP9" s="354"/>
      <c r="FUQ9" s="354"/>
      <c r="FUR9" s="354"/>
      <c r="FUS9" s="354"/>
      <c r="FUT9" s="354"/>
      <c r="FUU9" s="354"/>
      <c r="FUV9" s="354"/>
      <c r="FUW9" s="354"/>
      <c r="FUX9" s="354"/>
      <c r="FUY9" s="354"/>
      <c r="FUZ9" s="354"/>
      <c r="FVA9" s="354"/>
      <c r="FVB9" s="354"/>
      <c r="FVC9" s="354"/>
      <c r="FVD9" s="354"/>
      <c r="FVE9" s="354"/>
      <c r="FVF9" s="354"/>
      <c r="FVG9" s="354"/>
      <c r="FVH9" s="354"/>
      <c r="FVI9" s="354"/>
      <c r="FVJ9" s="354"/>
      <c r="FVK9" s="354"/>
      <c r="FVL9" s="354"/>
      <c r="FVM9" s="354"/>
      <c r="FVN9" s="354"/>
      <c r="FVO9" s="354"/>
      <c r="FVP9" s="354"/>
      <c r="FVQ9" s="354"/>
      <c r="FVR9" s="354"/>
      <c r="FVS9" s="354"/>
      <c r="FVT9" s="354"/>
      <c r="FVU9" s="354"/>
      <c r="FVV9" s="354"/>
      <c r="FVW9" s="354"/>
      <c r="FVX9" s="354"/>
      <c r="FVY9" s="354"/>
      <c r="FVZ9" s="354"/>
      <c r="FWA9" s="354"/>
      <c r="FWB9" s="354"/>
      <c r="FWC9" s="354"/>
      <c r="FWD9" s="354"/>
      <c r="FWE9" s="354"/>
      <c r="FWF9" s="354"/>
      <c r="FWG9" s="354"/>
      <c r="FWH9" s="354"/>
      <c r="FWI9" s="354"/>
      <c r="FWJ9" s="354"/>
      <c r="FWK9" s="354"/>
      <c r="FWL9" s="354"/>
      <c r="FWM9" s="354"/>
      <c r="FWN9" s="354"/>
      <c r="FWO9" s="354"/>
      <c r="FWP9" s="354"/>
      <c r="FWQ9" s="354"/>
      <c r="FWR9" s="354"/>
      <c r="FWS9" s="354"/>
      <c r="FWT9" s="354"/>
      <c r="FWU9" s="354"/>
      <c r="FWV9" s="354"/>
      <c r="FWW9" s="354"/>
      <c r="FWX9" s="354"/>
      <c r="FWY9" s="354"/>
      <c r="FWZ9" s="354"/>
      <c r="FXA9" s="354"/>
      <c r="FXB9" s="354"/>
      <c r="FXC9" s="354"/>
      <c r="FXD9" s="354"/>
      <c r="FXE9" s="354"/>
      <c r="FXF9" s="354"/>
      <c r="FXG9" s="354"/>
      <c r="FXH9" s="354"/>
      <c r="FXI9" s="354"/>
      <c r="FXJ9" s="354"/>
      <c r="FXK9" s="354"/>
      <c r="FXL9" s="354"/>
      <c r="FXM9" s="354"/>
      <c r="FXN9" s="354"/>
      <c r="FXO9" s="354"/>
      <c r="FXP9" s="354"/>
      <c r="FXQ9" s="354"/>
      <c r="FXR9" s="354"/>
      <c r="FXS9" s="354"/>
      <c r="FXT9" s="354"/>
      <c r="FXU9" s="354"/>
      <c r="FXV9" s="354"/>
      <c r="FXW9" s="354"/>
      <c r="FXX9" s="354"/>
      <c r="FXY9" s="354"/>
      <c r="FXZ9" s="354"/>
      <c r="FYA9" s="354"/>
      <c r="FYB9" s="354"/>
      <c r="FYC9" s="354"/>
      <c r="FYD9" s="354"/>
      <c r="FYE9" s="354"/>
      <c r="FYF9" s="354"/>
      <c r="FYG9" s="354"/>
      <c r="FYH9" s="354"/>
      <c r="FYI9" s="354"/>
      <c r="FYJ9" s="354"/>
      <c r="FYK9" s="354"/>
      <c r="FYL9" s="354"/>
      <c r="FYM9" s="354"/>
      <c r="FYN9" s="354"/>
      <c r="FYO9" s="354"/>
      <c r="FYP9" s="354"/>
      <c r="FYQ9" s="354"/>
      <c r="FYR9" s="354"/>
      <c r="FYS9" s="354"/>
      <c r="FYT9" s="354"/>
      <c r="FYU9" s="354"/>
      <c r="FYV9" s="354"/>
      <c r="FYW9" s="354"/>
      <c r="FYX9" s="354"/>
      <c r="FYY9" s="354"/>
      <c r="FYZ9" s="354"/>
      <c r="FZA9" s="354"/>
      <c r="FZB9" s="354"/>
      <c r="FZC9" s="354"/>
      <c r="FZD9" s="354"/>
      <c r="FZE9" s="354"/>
      <c r="FZF9" s="354"/>
      <c r="FZG9" s="354"/>
      <c r="FZH9" s="354"/>
      <c r="FZI9" s="354"/>
      <c r="FZJ9" s="354"/>
      <c r="FZK9" s="354"/>
      <c r="FZL9" s="354"/>
      <c r="FZM9" s="354"/>
      <c r="FZN9" s="354"/>
      <c r="FZO9" s="354"/>
      <c r="FZP9" s="354"/>
      <c r="FZQ9" s="354"/>
      <c r="FZR9" s="354"/>
      <c r="FZS9" s="354"/>
      <c r="FZT9" s="354"/>
      <c r="FZU9" s="354"/>
      <c r="FZV9" s="354"/>
      <c r="FZW9" s="354"/>
      <c r="FZX9" s="354"/>
      <c r="FZY9" s="354"/>
      <c r="FZZ9" s="354"/>
      <c r="GAA9" s="354"/>
      <c r="GAB9" s="354"/>
      <c r="GAC9" s="354"/>
      <c r="GAD9" s="354"/>
      <c r="GAE9" s="354"/>
      <c r="GAF9" s="354"/>
      <c r="GAG9" s="354"/>
      <c r="GAH9" s="354"/>
      <c r="GAI9" s="354"/>
      <c r="GAJ9" s="354"/>
      <c r="GAK9" s="354"/>
      <c r="GAL9" s="354"/>
      <c r="GAM9" s="354"/>
      <c r="GAN9" s="354"/>
      <c r="GAO9" s="354"/>
      <c r="GAP9" s="354"/>
      <c r="GAQ9" s="354"/>
      <c r="GAR9" s="354"/>
      <c r="GAS9" s="354"/>
      <c r="GAT9" s="354"/>
      <c r="GAU9" s="354"/>
      <c r="GAV9" s="354"/>
      <c r="GAW9" s="354"/>
      <c r="GAX9" s="354"/>
      <c r="GAY9" s="354"/>
      <c r="GAZ9" s="354"/>
      <c r="GBA9" s="354"/>
      <c r="GBB9" s="354"/>
      <c r="GBC9" s="354"/>
      <c r="GBD9" s="354"/>
      <c r="GBE9" s="354"/>
      <c r="GBF9" s="354"/>
      <c r="GBG9" s="354"/>
      <c r="GBH9" s="354"/>
      <c r="GBI9" s="354"/>
      <c r="GBJ9" s="354"/>
      <c r="GBK9" s="354"/>
      <c r="GBL9" s="354"/>
      <c r="GBM9" s="354"/>
      <c r="GBN9" s="354"/>
      <c r="GBO9" s="354"/>
      <c r="GBP9" s="354"/>
      <c r="GBQ9" s="354"/>
      <c r="GBR9" s="354"/>
      <c r="GBS9" s="354"/>
      <c r="GBT9" s="354"/>
      <c r="GBU9" s="354"/>
      <c r="GBV9" s="354"/>
      <c r="GBW9" s="354"/>
      <c r="GBX9" s="354"/>
      <c r="GBY9" s="354"/>
      <c r="GBZ9" s="354"/>
      <c r="GCA9" s="354"/>
      <c r="GCB9" s="354"/>
      <c r="GCC9" s="354"/>
      <c r="GCD9" s="354"/>
      <c r="GCE9" s="354"/>
      <c r="GCF9" s="354"/>
      <c r="GCG9" s="354"/>
      <c r="GCH9" s="354"/>
      <c r="GCI9" s="354"/>
      <c r="GCJ9" s="354"/>
      <c r="GCK9" s="354"/>
      <c r="GCL9" s="354"/>
      <c r="GCM9" s="354"/>
      <c r="GCN9" s="354"/>
      <c r="GCO9" s="354"/>
      <c r="GCP9" s="354"/>
      <c r="GCQ9" s="354"/>
      <c r="GCR9" s="354"/>
      <c r="GCS9" s="354"/>
      <c r="GCT9" s="354"/>
      <c r="GCU9" s="354"/>
      <c r="GCV9" s="354"/>
      <c r="GCW9" s="354"/>
      <c r="GCX9" s="354"/>
      <c r="GCY9" s="354"/>
      <c r="GCZ9" s="354"/>
      <c r="GDA9" s="354"/>
      <c r="GDB9" s="354"/>
      <c r="GDC9" s="354"/>
      <c r="GDD9" s="354"/>
      <c r="GDE9" s="354"/>
      <c r="GDF9" s="354"/>
      <c r="GDG9" s="354"/>
      <c r="GDH9" s="354"/>
      <c r="GDI9" s="354"/>
      <c r="GDJ9" s="354"/>
      <c r="GDK9" s="354"/>
      <c r="GDL9" s="354"/>
      <c r="GDM9" s="354"/>
      <c r="GDN9" s="354"/>
      <c r="GDO9" s="354"/>
      <c r="GDP9" s="354"/>
      <c r="GDQ9" s="354"/>
      <c r="GDR9" s="354"/>
      <c r="GDS9" s="354"/>
      <c r="GDT9" s="354"/>
      <c r="GDU9" s="354"/>
      <c r="GDV9" s="354"/>
      <c r="GDW9" s="354"/>
      <c r="GDX9" s="354"/>
      <c r="GDY9" s="354"/>
      <c r="GDZ9" s="354"/>
      <c r="GEA9" s="354"/>
      <c r="GEB9" s="354"/>
      <c r="GEC9" s="354"/>
      <c r="GED9" s="354"/>
      <c r="GEE9" s="354"/>
      <c r="GEF9" s="354"/>
      <c r="GEG9" s="354"/>
      <c r="GEH9" s="354"/>
      <c r="GEI9" s="354"/>
      <c r="GEJ9" s="354"/>
      <c r="GEK9" s="354"/>
      <c r="GEL9" s="354"/>
      <c r="GEM9" s="354"/>
      <c r="GEN9" s="354"/>
      <c r="GEO9" s="354"/>
      <c r="GEP9" s="354"/>
      <c r="GEQ9" s="354"/>
      <c r="GER9" s="354"/>
      <c r="GES9" s="354"/>
      <c r="GET9" s="354"/>
      <c r="GEU9" s="354"/>
      <c r="GEV9" s="354"/>
      <c r="GEW9" s="354"/>
      <c r="GEX9" s="354"/>
      <c r="GEY9" s="354"/>
      <c r="GEZ9" s="354"/>
      <c r="GFA9" s="354"/>
      <c r="GFB9" s="354"/>
      <c r="GFC9" s="354"/>
      <c r="GFD9" s="354"/>
      <c r="GFE9" s="354"/>
      <c r="GFF9" s="354"/>
      <c r="GFG9" s="354"/>
      <c r="GFH9" s="354"/>
      <c r="GFI9" s="354"/>
      <c r="GFJ9" s="354"/>
      <c r="GFK9" s="354"/>
      <c r="GFL9" s="354"/>
      <c r="GFM9" s="354"/>
      <c r="GFN9" s="354"/>
      <c r="GFO9" s="354"/>
      <c r="GFP9" s="354"/>
      <c r="GFQ9" s="354"/>
      <c r="GFR9" s="354"/>
      <c r="GFS9" s="354"/>
      <c r="GFT9" s="354"/>
      <c r="GFU9" s="354"/>
      <c r="GFV9" s="354"/>
      <c r="GFW9" s="354"/>
      <c r="GFX9" s="354"/>
      <c r="GFY9" s="354"/>
      <c r="GFZ9" s="354"/>
      <c r="GGA9" s="354"/>
      <c r="GGB9" s="354"/>
      <c r="GGC9" s="354"/>
      <c r="GGD9" s="354"/>
      <c r="GGE9" s="354"/>
      <c r="GGF9" s="354"/>
      <c r="GGG9" s="354"/>
      <c r="GGH9" s="354"/>
      <c r="GGI9" s="354"/>
      <c r="GGJ9" s="354"/>
      <c r="GGK9" s="354"/>
      <c r="GGL9" s="354"/>
      <c r="GGM9" s="354"/>
      <c r="GGN9" s="354"/>
      <c r="GGO9" s="354"/>
      <c r="GGP9" s="354"/>
      <c r="GGQ9" s="354"/>
      <c r="GGR9" s="354"/>
      <c r="GGS9" s="354"/>
      <c r="GGT9" s="354"/>
      <c r="GGU9" s="354"/>
      <c r="GGV9" s="354"/>
      <c r="GGW9" s="354"/>
      <c r="GGX9" s="354"/>
      <c r="GGY9" s="354"/>
      <c r="GGZ9" s="354"/>
      <c r="GHA9" s="354"/>
      <c r="GHB9" s="354"/>
      <c r="GHC9" s="354"/>
      <c r="GHD9" s="354"/>
      <c r="GHE9" s="354"/>
      <c r="GHF9" s="354"/>
      <c r="GHG9" s="354"/>
      <c r="GHH9" s="354"/>
      <c r="GHI9" s="354"/>
      <c r="GHJ9" s="354"/>
      <c r="GHK9" s="354"/>
      <c r="GHL9" s="354"/>
      <c r="GHM9" s="354"/>
      <c r="GHN9" s="354"/>
      <c r="GHO9" s="354"/>
      <c r="GHP9" s="354"/>
      <c r="GHQ9" s="354"/>
      <c r="GHR9" s="354"/>
      <c r="GHS9" s="354"/>
      <c r="GHT9" s="354"/>
      <c r="GHU9" s="354"/>
      <c r="GHV9" s="354"/>
      <c r="GHW9" s="354"/>
      <c r="GHX9" s="354"/>
      <c r="GHY9" s="354"/>
      <c r="GHZ9" s="354"/>
      <c r="GIA9" s="354"/>
      <c r="GIB9" s="354"/>
      <c r="GIC9" s="354"/>
      <c r="GID9" s="354"/>
      <c r="GIE9" s="354"/>
      <c r="GIF9" s="354"/>
      <c r="GIG9" s="354"/>
      <c r="GIH9" s="354"/>
      <c r="GII9" s="354"/>
      <c r="GIJ9" s="354"/>
      <c r="GIK9" s="354"/>
      <c r="GIL9" s="354"/>
      <c r="GIM9" s="354"/>
      <c r="GIN9" s="354"/>
      <c r="GIO9" s="354"/>
      <c r="GIP9" s="354"/>
      <c r="GIQ9" s="354"/>
      <c r="GIR9" s="354"/>
      <c r="GIS9" s="354"/>
      <c r="GIT9" s="354"/>
      <c r="GIU9" s="354"/>
      <c r="GIV9" s="354"/>
      <c r="GIW9" s="354"/>
      <c r="GIX9" s="354"/>
      <c r="GIY9" s="354"/>
      <c r="GIZ9" s="354"/>
      <c r="GJA9" s="354"/>
      <c r="GJB9" s="354"/>
      <c r="GJC9" s="354"/>
      <c r="GJD9" s="354"/>
      <c r="GJE9" s="354"/>
      <c r="GJF9" s="354"/>
      <c r="GJG9" s="354"/>
      <c r="GJH9" s="354"/>
      <c r="GJI9" s="354"/>
      <c r="GJJ9" s="354"/>
      <c r="GJK9" s="354"/>
      <c r="GJL9" s="354"/>
      <c r="GJM9" s="354"/>
      <c r="GJN9" s="354"/>
      <c r="GJO9" s="354"/>
      <c r="GJP9" s="354"/>
      <c r="GJQ9" s="354"/>
      <c r="GJR9" s="354"/>
      <c r="GJS9" s="354"/>
      <c r="GJT9" s="354"/>
      <c r="GJU9" s="354"/>
      <c r="GJV9" s="354"/>
      <c r="GJW9" s="354"/>
      <c r="GJX9" s="354"/>
      <c r="GJY9" s="354"/>
      <c r="GJZ9" s="354"/>
      <c r="GKA9" s="354"/>
      <c r="GKB9" s="354"/>
      <c r="GKC9" s="354"/>
      <c r="GKD9" s="354"/>
      <c r="GKE9" s="354"/>
      <c r="GKF9" s="354"/>
      <c r="GKG9" s="354"/>
      <c r="GKH9" s="354"/>
      <c r="GKI9" s="354"/>
      <c r="GKJ9" s="354"/>
      <c r="GKK9" s="354"/>
      <c r="GKL9" s="354"/>
      <c r="GKM9" s="354"/>
      <c r="GKN9" s="354"/>
      <c r="GKO9" s="354"/>
      <c r="GKP9" s="354"/>
      <c r="GKQ9" s="354"/>
      <c r="GKR9" s="354"/>
      <c r="GKS9" s="354"/>
      <c r="GKT9" s="354"/>
      <c r="GKU9" s="354"/>
      <c r="GKV9" s="354"/>
      <c r="GKW9" s="354"/>
      <c r="GKX9" s="354"/>
      <c r="GKY9" s="354"/>
      <c r="GKZ9" s="354"/>
      <c r="GLA9" s="354"/>
      <c r="GLB9" s="354"/>
      <c r="GLC9" s="354"/>
      <c r="GLD9" s="354"/>
      <c r="GLE9" s="354"/>
      <c r="GLF9" s="354"/>
      <c r="GLG9" s="354"/>
      <c r="GLH9" s="354"/>
      <c r="GLI9" s="354"/>
      <c r="GLJ9" s="354"/>
      <c r="GLK9" s="354"/>
      <c r="GLL9" s="354"/>
      <c r="GLM9" s="354"/>
      <c r="GLN9" s="354"/>
      <c r="GLO9" s="354"/>
      <c r="GLP9" s="354"/>
      <c r="GLQ9" s="354"/>
      <c r="GLR9" s="354"/>
      <c r="GLS9" s="354"/>
      <c r="GLT9" s="354"/>
      <c r="GLU9" s="354"/>
      <c r="GLV9" s="354"/>
      <c r="GLW9" s="354"/>
      <c r="GLX9" s="354"/>
      <c r="GLY9" s="354"/>
      <c r="GLZ9" s="354"/>
      <c r="GMA9" s="354"/>
      <c r="GMB9" s="354"/>
      <c r="GMC9" s="354"/>
      <c r="GMD9" s="354"/>
      <c r="GME9" s="354"/>
      <c r="GMF9" s="354"/>
      <c r="GMG9" s="354"/>
      <c r="GMH9" s="354"/>
      <c r="GMI9" s="354"/>
      <c r="GMJ9" s="354"/>
      <c r="GMK9" s="354"/>
      <c r="GML9" s="354"/>
      <c r="GMM9" s="354"/>
      <c r="GMN9" s="354"/>
      <c r="GMO9" s="354"/>
      <c r="GMP9" s="354"/>
      <c r="GMQ9" s="354"/>
      <c r="GMR9" s="354"/>
      <c r="GMS9" s="354"/>
      <c r="GMT9" s="354"/>
      <c r="GMU9" s="354"/>
      <c r="GMV9" s="354"/>
      <c r="GMW9" s="354"/>
      <c r="GMX9" s="354"/>
      <c r="GMY9" s="354"/>
      <c r="GMZ9" s="354"/>
      <c r="GNA9" s="354"/>
      <c r="GNB9" s="354"/>
      <c r="GNC9" s="354"/>
      <c r="GND9" s="354"/>
      <c r="GNE9" s="354"/>
      <c r="GNF9" s="354"/>
      <c r="GNG9" s="354"/>
      <c r="GNH9" s="354"/>
      <c r="GNI9" s="354"/>
      <c r="GNJ9" s="354"/>
      <c r="GNK9" s="354"/>
      <c r="GNL9" s="354"/>
      <c r="GNM9" s="354"/>
      <c r="GNN9" s="354"/>
      <c r="GNO9" s="354"/>
      <c r="GNP9" s="354"/>
      <c r="GNQ9" s="354"/>
      <c r="GNR9" s="354"/>
      <c r="GNS9" s="354"/>
      <c r="GNT9" s="354"/>
      <c r="GNU9" s="354"/>
      <c r="GNV9" s="354"/>
      <c r="GNW9" s="354"/>
      <c r="GNX9" s="354"/>
      <c r="GNY9" s="354"/>
      <c r="GNZ9" s="354"/>
      <c r="GOA9" s="354"/>
      <c r="GOB9" s="354"/>
      <c r="GOC9" s="354"/>
      <c r="GOD9" s="354"/>
      <c r="GOE9" s="354"/>
      <c r="GOF9" s="354"/>
      <c r="GOG9" s="354"/>
      <c r="GOH9" s="354"/>
      <c r="GOI9" s="354"/>
      <c r="GOJ9" s="354"/>
      <c r="GOK9" s="354"/>
      <c r="GOL9" s="354"/>
      <c r="GOM9" s="354"/>
      <c r="GON9" s="354"/>
      <c r="GOO9" s="354"/>
      <c r="GOP9" s="354"/>
      <c r="GOQ9" s="354"/>
      <c r="GOR9" s="354"/>
      <c r="GOS9" s="354"/>
      <c r="GOT9" s="354"/>
      <c r="GOU9" s="354"/>
      <c r="GOV9" s="354"/>
      <c r="GOW9" s="354"/>
      <c r="GOX9" s="354"/>
      <c r="GOY9" s="354"/>
      <c r="GOZ9" s="354"/>
      <c r="GPA9" s="354"/>
      <c r="GPB9" s="354"/>
      <c r="GPC9" s="354"/>
      <c r="GPD9" s="354"/>
      <c r="GPE9" s="354"/>
      <c r="GPF9" s="354"/>
      <c r="GPG9" s="354"/>
      <c r="GPH9" s="354"/>
      <c r="GPI9" s="354"/>
      <c r="GPJ9" s="354"/>
      <c r="GPK9" s="354"/>
      <c r="GPL9" s="354"/>
      <c r="GPM9" s="354"/>
      <c r="GPN9" s="354"/>
      <c r="GPO9" s="354"/>
      <c r="GPP9" s="354"/>
      <c r="GPQ9" s="354"/>
      <c r="GPR9" s="354"/>
      <c r="GPS9" s="354"/>
      <c r="GPT9" s="354"/>
      <c r="GPU9" s="354"/>
      <c r="GPV9" s="354"/>
      <c r="GPW9" s="354"/>
      <c r="GPX9" s="354"/>
      <c r="GPY9" s="354"/>
      <c r="GPZ9" s="354"/>
      <c r="GQA9" s="354"/>
      <c r="GQB9" s="354"/>
      <c r="GQC9" s="354"/>
      <c r="GQD9" s="354"/>
      <c r="GQE9" s="354"/>
      <c r="GQF9" s="354"/>
      <c r="GQG9" s="354"/>
      <c r="GQH9" s="354"/>
      <c r="GQI9" s="354"/>
      <c r="GQJ9" s="354"/>
      <c r="GQK9" s="354"/>
      <c r="GQL9" s="354"/>
      <c r="GQM9" s="354"/>
      <c r="GQN9" s="354"/>
      <c r="GQO9" s="354"/>
      <c r="GQP9" s="354"/>
      <c r="GQQ9" s="354"/>
      <c r="GQR9" s="354"/>
      <c r="GQS9" s="354"/>
      <c r="GQT9" s="354"/>
      <c r="GQU9" s="354"/>
      <c r="GQV9" s="354"/>
      <c r="GQW9" s="354"/>
      <c r="GQX9" s="354"/>
      <c r="GQY9" s="354"/>
      <c r="GQZ9" s="354"/>
      <c r="GRA9" s="354"/>
      <c r="GRB9" s="354"/>
      <c r="GRC9" s="354"/>
      <c r="GRD9" s="354"/>
      <c r="GRE9" s="354"/>
      <c r="GRF9" s="354"/>
      <c r="GRG9" s="354"/>
      <c r="GRH9" s="354"/>
      <c r="GRI9" s="354"/>
      <c r="GRJ9" s="354"/>
      <c r="GRK9" s="354"/>
      <c r="GRL9" s="354"/>
      <c r="GRM9" s="354"/>
      <c r="GRN9" s="354"/>
      <c r="GRO9" s="354"/>
      <c r="GRP9" s="354"/>
      <c r="GRQ9" s="354"/>
      <c r="GRR9" s="354"/>
      <c r="GRS9" s="354"/>
      <c r="GRT9" s="354"/>
      <c r="GRU9" s="354"/>
      <c r="GRV9" s="354"/>
      <c r="GRW9" s="354"/>
      <c r="GRX9" s="354"/>
      <c r="GRY9" s="354"/>
      <c r="GRZ9" s="354"/>
      <c r="GSA9" s="354"/>
      <c r="GSB9" s="354"/>
      <c r="GSC9" s="354"/>
      <c r="GSD9" s="354"/>
      <c r="GSE9" s="354"/>
      <c r="GSF9" s="354"/>
      <c r="GSG9" s="354"/>
      <c r="GSH9" s="354"/>
      <c r="GSI9" s="354"/>
      <c r="GSJ9" s="354"/>
      <c r="GSK9" s="354"/>
      <c r="GSL9" s="354"/>
      <c r="GSM9" s="354"/>
      <c r="GSN9" s="354"/>
      <c r="GSO9" s="354"/>
      <c r="GSP9" s="354"/>
      <c r="GSQ9" s="354"/>
      <c r="GSR9" s="354"/>
      <c r="GSS9" s="354"/>
      <c r="GST9" s="354"/>
      <c r="GSU9" s="354"/>
      <c r="GSV9" s="354"/>
      <c r="GSW9" s="354"/>
      <c r="GSX9" s="354"/>
      <c r="GSY9" s="354"/>
      <c r="GSZ9" s="354"/>
      <c r="GTA9" s="354"/>
      <c r="GTB9" s="354"/>
      <c r="GTC9" s="354"/>
      <c r="GTD9" s="354"/>
      <c r="GTE9" s="354"/>
      <c r="GTF9" s="354"/>
      <c r="GTG9" s="354"/>
      <c r="GTH9" s="354"/>
      <c r="GTI9" s="354"/>
      <c r="GTJ9" s="354"/>
      <c r="GTK9" s="354"/>
      <c r="GTL9" s="354"/>
      <c r="GTM9" s="354"/>
      <c r="GTN9" s="354"/>
      <c r="GTO9" s="354"/>
      <c r="GTP9" s="354"/>
      <c r="GTQ9" s="354"/>
      <c r="GTR9" s="354"/>
      <c r="GTS9" s="354"/>
      <c r="GTT9" s="354"/>
      <c r="GTU9" s="354"/>
      <c r="GTV9" s="354"/>
      <c r="GTW9" s="354"/>
      <c r="GTX9" s="354"/>
      <c r="GTY9" s="354"/>
      <c r="GTZ9" s="354"/>
      <c r="GUA9" s="354"/>
      <c r="GUB9" s="354"/>
      <c r="GUC9" s="354"/>
      <c r="GUD9" s="354"/>
      <c r="GUE9" s="354"/>
      <c r="GUF9" s="354"/>
      <c r="GUG9" s="354"/>
      <c r="GUH9" s="354"/>
      <c r="GUI9" s="354"/>
      <c r="GUJ9" s="354"/>
      <c r="GUK9" s="354"/>
      <c r="GUL9" s="354"/>
      <c r="GUM9" s="354"/>
      <c r="GUN9" s="354"/>
      <c r="GUO9" s="354"/>
      <c r="GUP9" s="354"/>
      <c r="GUQ9" s="354"/>
      <c r="GUR9" s="354"/>
      <c r="GUS9" s="354"/>
      <c r="GUT9" s="354"/>
      <c r="GUU9" s="354"/>
      <c r="GUV9" s="354"/>
      <c r="GUW9" s="354"/>
      <c r="GUX9" s="354"/>
      <c r="GUY9" s="354"/>
      <c r="GUZ9" s="354"/>
      <c r="GVA9" s="354"/>
      <c r="GVB9" s="354"/>
      <c r="GVC9" s="354"/>
      <c r="GVD9" s="354"/>
      <c r="GVE9" s="354"/>
      <c r="GVF9" s="354"/>
      <c r="GVG9" s="354"/>
      <c r="GVH9" s="354"/>
      <c r="GVI9" s="354"/>
      <c r="GVJ9" s="354"/>
      <c r="GVK9" s="354"/>
      <c r="GVL9" s="354"/>
      <c r="GVM9" s="354"/>
      <c r="GVN9" s="354"/>
      <c r="GVO9" s="354"/>
      <c r="GVP9" s="354"/>
      <c r="GVQ9" s="354"/>
      <c r="GVR9" s="354"/>
      <c r="GVS9" s="354"/>
      <c r="GVT9" s="354"/>
      <c r="GVU9" s="354"/>
      <c r="GVV9" s="354"/>
      <c r="GVW9" s="354"/>
      <c r="GVX9" s="354"/>
      <c r="GVY9" s="354"/>
      <c r="GVZ9" s="354"/>
      <c r="GWA9" s="354"/>
      <c r="GWB9" s="354"/>
      <c r="GWC9" s="354"/>
      <c r="GWD9" s="354"/>
      <c r="GWE9" s="354"/>
      <c r="GWF9" s="354"/>
      <c r="GWG9" s="354"/>
      <c r="GWH9" s="354"/>
      <c r="GWI9" s="354"/>
      <c r="GWJ9" s="354"/>
      <c r="GWK9" s="354"/>
      <c r="GWL9" s="354"/>
      <c r="GWM9" s="354"/>
      <c r="GWN9" s="354"/>
      <c r="GWO9" s="354"/>
      <c r="GWP9" s="354"/>
      <c r="GWQ9" s="354"/>
      <c r="GWR9" s="354"/>
      <c r="GWS9" s="354"/>
      <c r="GWT9" s="354"/>
      <c r="GWU9" s="354"/>
      <c r="GWV9" s="354"/>
      <c r="GWW9" s="354"/>
      <c r="GWX9" s="354"/>
      <c r="GWY9" s="354"/>
      <c r="GWZ9" s="354"/>
      <c r="GXA9" s="354"/>
      <c r="GXB9" s="354"/>
      <c r="GXC9" s="354"/>
      <c r="GXD9" s="354"/>
      <c r="GXE9" s="354"/>
      <c r="GXF9" s="354"/>
      <c r="GXG9" s="354"/>
      <c r="GXH9" s="354"/>
      <c r="GXI9" s="354"/>
      <c r="GXJ9" s="354"/>
      <c r="GXK9" s="354"/>
      <c r="GXL9" s="354"/>
      <c r="GXM9" s="354"/>
      <c r="GXN9" s="354"/>
      <c r="GXO9" s="354"/>
      <c r="GXP9" s="354"/>
      <c r="GXQ9" s="354"/>
      <c r="GXR9" s="354"/>
      <c r="GXS9" s="354"/>
      <c r="GXT9" s="354"/>
      <c r="GXU9" s="354"/>
      <c r="GXV9" s="354"/>
      <c r="GXW9" s="354"/>
      <c r="GXX9" s="354"/>
      <c r="GXY9" s="354"/>
      <c r="GXZ9" s="354"/>
      <c r="GYA9" s="354"/>
      <c r="GYB9" s="354"/>
      <c r="GYC9" s="354"/>
      <c r="GYD9" s="354"/>
      <c r="GYE9" s="354"/>
      <c r="GYF9" s="354"/>
      <c r="GYG9" s="354"/>
      <c r="GYH9" s="354"/>
      <c r="GYI9" s="354"/>
      <c r="GYJ9" s="354"/>
      <c r="GYK9" s="354"/>
      <c r="GYL9" s="354"/>
      <c r="GYM9" s="354"/>
      <c r="GYN9" s="354"/>
      <c r="GYO9" s="354"/>
      <c r="GYP9" s="354"/>
      <c r="GYQ9" s="354"/>
      <c r="GYR9" s="354"/>
      <c r="GYS9" s="354"/>
      <c r="GYT9" s="354"/>
      <c r="GYU9" s="354"/>
      <c r="GYV9" s="354"/>
      <c r="GYW9" s="354"/>
      <c r="GYX9" s="354"/>
      <c r="GYY9" s="354"/>
      <c r="GYZ9" s="354"/>
      <c r="GZA9" s="354"/>
      <c r="GZB9" s="354"/>
      <c r="GZC9" s="354"/>
      <c r="GZD9" s="354"/>
      <c r="GZE9" s="354"/>
      <c r="GZF9" s="354"/>
      <c r="GZG9" s="354"/>
      <c r="GZH9" s="354"/>
      <c r="GZI9" s="354"/>
      <c r="GZJ9" s="354"/>
      <c r="GZK9" s="354"/>
      <c r="GZL9" s="354"/>
      <c r="GZM9" s="354"/>
      <c r="GZN9" s="354"/>
      <c r="GZO9" s="354"/>
      <c r="GZP9" s="354"/>
      <c r="GZQ9" s="354"/>
      <c r="GZR9" s="354"/>
      <c r="GZS9" s="354"/>
      <c r="GZT9" s="354"/>
      <c r="GZU9" s="354"/>
      <c r="GZV9" s="354"/>
      <c r="GZW9" s="354"/>
      <c r="GZX9" s="354"/>
      <c r="GZY9" s="354"/>
      <c r="GZZ9" s="354"/>
      <c r="HAA9" s="354"/>
      <c r="HAB9" s="354"/>
      <c r="HAC9" s="354"/>
      <c r="HAD9" s="354"/>
      <c r="HAE9" s="354"/>
      <c r="HAF9" s="354"/>
      <c r="HAG9" s="354"/>
      <c r="HAH9" s="354"/>
      <c r="HAI9" s="354"/>
      <c r="HAJ9" s="354"/>
      <c r="HAK9" s="354"/>
      <c r="HAL9" s="354"/>
      <c r="HAM9" s="354"/>
      <c r="HAN9" s="354"/>
      <c r="HAO9" s="354"/>
      <c r="HAP9" s="354"/>
      <c r="HAQ9" s="354"/>
      <c r="HAR9" s="354"/>
      <c r="HAS9" s="354"/>
      <c r="HAT9" s="354"/>
      <c r="HAU9" s="354"/>
      <c r="HAV9" s="354"/>
      <c r="HAW9" s="354"/>
      <c r="HAX9" s="354"/>
      <c r="HAY9" s="354"/>
      <c r="HAZ9" s="354"/>
      <c r="HBA9" s="354"/>
      <c r="HBB9" s="354"/>
      <c r="HBC9" s="354"/>
      <c r="HBD9" s="354"/>
      <c r="HBE9" s="354"/>
      <c r="HBF9" s="354"/>
      <c r="HBG9" s="354"/>
      <c r="HBH9" s="354"/>
      <c r="HBI9" s="354"/>
      <c r="HBJ9" s="354"/>
      <c r="HBK9" s="354"/>
      <c r="HBL9" s="354"/>
      <c r="HBM9" s="354"/>
      <c r="HBN9" s="354"/>
      <c r="HBO9" s="354"/>
      <c r="HBP9" s="354"/>
      <c r="HBQ9" s="354"/>
      <c r="HBR9" s="354"/>
      <c r="HBS9" s="354"/>
      <c r="HBT9" s="354"/>
      <c r="HBU9" s="354"/>
      <c r="HBV9" s="354"/>
      <c r="HBW9" s="354"/>
      <c r="HBX9" s="354"/>
      <c r="HBY9" s="354"/>
      <c r="HBZ9" s="354"/>
      <c r="HCA9" s="354"/>
      <c r="HCB9" s="354"/>
      <c r="HCC9" s="354"/>
      <c r="HCD9" s="354"/>
      <c r="HCE9" s="354"/>
      <c r="HCF9" s="354"/>
      <c r="HCG9" s="354"/>
      <c r="HCH9" s="354"/>
      <c r="HCI9" s="354"/>
      <c r="HCJ9" s="354"/>
      <c r="HCK9" s="354"/>
      <c r="HCL9" s="354"/>
      <c r="HCM9" s="354"/>
      <c r="HCN9" s="354"/>
      <c r="HCO9" s="354"/>
      <c r="HCP9" s="354"/>
      <c r="HCQ9" s="354"/>
      <c r="HCR9" s="354"/>
      <c r="HCS9" s="354"/>
      <c r="HCT9" s="354"/>
      <c r="HCU9" s="354"/>
      <c r="HCV9" s="354"/>
      <c r="HCW9" s="354"/>
      <c r="HCX9" s="354"/>
      <c r="HCY9" s="354"/>
      <c r="HCZ9" s="354"/>
      <c r="HDA9" s="354"/>
      <c r="HDB9" s="354"/>
      <c r="HDC9" s="354"/>
      <c r="HDD9" s="354"/>
      <c r="HDE9" s="354"/>
      <c r="HDF9" s="354"/>
      <c r="HDG9" s="354"/>
      <c r="HDH9" s="354"/>
      <c r="HDI9" s="354"/>
      <c r="HDJ9" s="354"/>
      <c r="HDK9" s="354"/>
      <c r="HDL9" s="354"/>
      <c r="HDM9" s="354"/>
      <c r="HDN9" s="354"/>
      <c r="HDO9" s="354"/>
      <c r="HDP9" s="354"/>
      <c r="HDQ9" s="354"/>
      <c r="HDR9" s="354"/>
      <c r="HDS9" s="354"/>
      <c r="HDT9" s="354"/>
      <c r="HDU9" s="354"/>
      <c r="HDV9" s="354"/>
      <c r="HDW9" s="354"/>
      <c r="HDX9" s="354"/>
      <c r="HDY9" s="354"/>
      <c r="HDZ9" s="354"/>
      <c r="HEA9" s="354"/>
      <c r="HEB9" s="354"/>
      <c r="HEC9" s="354"/>
      <c r="HED9" s="354"/>
      <c r="HEE9" s="354"/>
      <c r="HEF9" s="354"/>
      <c r="HEG9" s="354"/>
      <c r="HEH9" s="354"/>
      <c r="HEI9" s="354"/>
      <c r="HEJ9" s="354"/>
      <c r="HEK9" s="354"/>
      <c r="HEL9" s="354"/>
      <c r="HEM9" s="354"/>
      <c r="HEN9" s="354"/>
      <c r="HEO9" s="354"/>
      <c r="HEP9" s="354"/>
      <c r="HEQ9" s="354"/>
      <c r="HER9" s="354"/>
      <c r="HES9" s="354"/>
      <c r="HET9" s="354"/>
      <c r="HEU9" s="354"/>
      <c r="HEV9" s="354"/>
      <c r="HEW9" s="354"/>
      <c r="HEX9" s="354"/>
      <c r="HEY9" s="354"/>
      <c r="HEZ9" s="354"/>
      <c r="HFA9" s="354"/>
      <c r="HFB9" s="354"/>
      <c r="HFC9" s="354"/>
      <c r="HFD9" s="354"/>
      <c r="HFE9" s="354"/>
      <c r="HFF9" s="354"/>
      <c r="HFG9" s="354"/>
      <c r="HFH9" s="354"/>
      <c r="HFI9" s="354"/>
      <c r="HFJ9" s="354"/>
      <c r="HFK9" s="354"/>
      <c r="HFL9" s="354"/>
      <c r="HFM9" s="354"/>
      <c r="HFN9" s="354"/>
      <c r="HFO9" s="354"/>
      <c r="HFP9" s="354"/>
      <c r="HFQ9" s="354"/>
      <c r="HFR9" s="354"/>
      <c r="HFS9" s="354"/>
      <c r="HFT9" s="354"/>
      <c r="HFU9" s="354"/>
      <c r="HFV9" s="354"/>
      <c r="HFW9" s="354"/>
      <c r="HFX9" s="354"/>
      <c r="HFY9" s="354"/>
      <c r="HFZ9" s="354"/>
      <c r="HGA9" s="354"/>
      <c r="HGB9" s="354"/>
      <c r="HGC9" s="354"/>
      <c r="HGD9" s="354"/>
      <c r="HGE9" s="354"/>
      <c r="HGF9" s="354"/>
      <c r="HGG9" s="354"/>
      <c r="HGH9" s="354"/>
      <c r="HGI9" s="354"/>
      <c r="HGJ9" s="354"/>
      <c r="HGK9" s="354"/>
      <c r="HGL9" s="354"/>
      <c r="HGM9" s="354"/>
      <c r="HGN9" s="354"/>
      <c r="HGO9" s="354"/>
      <c r="HGP9" s="354"/>
      <c r="HGQ9" s="354"/>
      <c r="HGR9" s="354"/>
      <c r="HGS9" s="354"/>
      <c r="HGT9" s="354"/>
      <c r="HGU9" s="354"/>
      <c r="HGV9" s="354"/>
      <c r="HGW9" s="354"/>
      <c r="HGX9" s="354"/>
      <c r="HGY9" s="354"/>
      <c r="HGZ9" s="354"/>
      <c r="HHA9" s="354"/>
      <c r="HHB9" s="354"/>
      <c r="HHC9" s="354"/>
      <c r="HHD9" s="354"/>
      <c r="HHE9" s="354"/>
      <c r="HHF9" s="354"/>
      <c r="HHG9" s="354"/>
      <c r="HHH9" s="354"/>
      <c r="HHI9" s="354"/>
      <c r="HHJ9" s="354"/>
      <c r="HHK9" s="354"/>
      <c r="HHL9" s="354"/>
      <c r="HHM9" s="354"/>
      <c r="HHN9" s="354"/>
      <c r="HHO9" s="354"/>
      <c r="HHP9" s="354"/>
      <c r="HHQ9" s="354"/>
      <c r="HHR9" s="354"/>
      <c r="HHS9" s="354"/>
      <c r="HHT9" s="354"/>
      <c r="HHU9" s="354"/>
      <c r="HHV9" s="354"/>
      <c r="HHW9" s="354"/>
      <c r="HHX9" s="354"/>
      <c r="HHY9" s="354"/>
      <c r="HHZ9" s="354"/>
      <c r="HIA9" s="354"/>
      <c r="HIB9" s="354"/>
      <c r="HIC9" s="354"/>
      <c r="HID9" s="354"/>
      <c r="HIE9" s="354"/>
      <c r="HIF9" s="354"/>
      <c r="HIG9" s="354"/>
      <c r="HIH9" s="354"/>
      <c r="HII9" s="354"/>
      <c r="HIJ9" s="354"/>
      <c r="HIK9" s="354"/>
      <c r="HIL9" s="354"/>
      <c r="HIM9" s="354"/>
      <c r="HIN9" s="354"/>
      <c r="HIO9" s="354"/>
      <c r="HIP9" s="354"/>
      <c r="HIQ9" s="354"/>
      <c r="HIR9" s="354"/>
      <c r="HIS9" s="354"/>
      <c r="HIT9" s="354"/>
      <c r="HIU9" s="354"/>
      <c r="HIV9" s="354"/>
      <c r="HIW9" s="354"/>
      <c r="HIX9" s="354"/>
      <c r="HIY9" s="354"/>
      <c r="HIZ9" s="354"/>
      <c r="HJA9" s="354"/>
      <c r="HJB9" s="354"/>
      <c r="HJC9" s="354"/>
      <c r="HJD9" s="354"/>
      <c r="HJE9" s="354"/>
      <c r="HJF9" s="354"/>
      <c r="HJG9" s="354"/>
      <c r="HJH9" s="354"/>
      <c r="HJI9" s="354"/>
      <c r="HJJ9" s="354"/>
      <c r="HJK9" s="354"/>
      <c r="HJL9" s="354"/>
      <c r="HJM9" s="354"/>
      <c r="HJN9" s="354"/>
      <c r="HJO9" s="354"/>
      <c r="HJP9" s="354"/>
      <c r="HJQ9" s="354"/>
      <c r="HJR9" s="354"/>
      <c r="HJS9" s="354"/>
      <c r="HJT9" s="354"/>
      <c r="HJU9" s="354"/>
      <c r="HJV9" s="354"/>
      <c r="HJW9" s="354"/>
      <c r="HJX9" s="354"/>
      <c r="HJY9" s="354"/>
      <c r="HJZ9" s="354"/>
      <c r="HKA9" s="354"/>
      <c r="HKB9" s="354"/>
      <c r="HKC9" s="354"/>
      <c r="HKD9" s="354"/>
      <c r="HKE9" s="354"/>
      <c r="HKF9" s="354"/>
      <c r="HKG9" s="354"/>
      <c r="HKH9" s="354"/>
      <c r="HKI9" s="354"/>
      <c r="HKJ9" s="354"/>
      <c r="HKK9" s="354"/>
      <c r="HKL9" s="354"/>
      <c r="HKM9" s="354"/>
      <c r="HKN9" s="354"/>
      <c r="HKO9" s="354"/>
      <c r="HKP9" s="354"/>
      <c r="HKQ9" s="354"/>
      <c r="HKR9" s="354"/>
      <c r="HKS9" s="354"/>
      <c r="HKT9" s="354"/>
      <c r="HKU9" s="354"/>
      <c r="HKV9" s="354"/>
      <c r="HKW9" s="354"/>
      <c r="HKX9" s="354"/>
      <c r="HKY9" s="354"/>
      <c r="HKZ9" s="354"/>
      <c r="HLA9" s="354"/>
      <c r="HLB9" s="354"/>
      <c r="HLC9" s="354"/>
      <c r="HLD9" s="354"/>
      <c r="HLE9" s="354"/>
      <c r="HLF9" s="354"/>
      <c r="HLG9" s="354"/>
      <c r="HLH9" s="354"/>
      <c r="HLI9" s="354"/>
      <c r="HLJ9" s="354"/>
      <c r="HLK9" s="354"/>
      <c r="HLL9" s="354"/>
      <c r="HLM9" s="354"/>
      <c r="HLN9" s="354"/>
      <c r="HLO9" s="354"/>
      <c r="HLP9" s="354"/>
      <c r="HLQ9" s="354"/>
      <c r="HLR9" s="354"/>
      <c r="HLS9" s="354"/>
      <c r="HLT9" s="354"/>
      <c r="HLU9" s="354"/>
      <c r="HLV9" s="354"/>
      <c r="HLW9" s="354"/>
      <c r="HLX9" s="354"/>
      <c r="HLY9" s="354"/>
      <c r="HLZ9" s="354"/>
      <c r="HMA9" s="354"/>
      <c r="HMB9" s="354"/>
      <c r="HMC9" s="354"/>
      <c r="HMD9" s="354"/>
      <c r="HME9" s="354"/>
      <c r="HMF9" s="354"/>
      <c r="HMG9" s="354"/>
      <c r="HMH9" s="354"/>
      <c r="HMI9" s="354"/>
      <c r="HMJ9" s="354"/>
      <c r="HMK9" s="354"/>
      <c r="HML9" s="354"/>
      <c r="HMM9" s="354"/>
      <c r="HMN9" s="354"/>
      <c r="HMO9" s="354"/>
      <c r="HMP9" s="354"/>
      <c r="HMQ9" s="354"/>
      <c r="HMR9" s="354"/>
      <c r="HMS9" s="354"/>
      <c r="HMT9" s="354"/>
      <c r="HMU9" s="354"/>
      <c r="HMV9" s="354"/>
      <c r="HMW9" s="354"/>
      <c r="HMX9" s="354"/>
      <c r="HMY9" s="354"/>
      <c r="HMZ9" s="354"/>
      <c r="HNA9" s="354"/>
      <c r="HNB9" s="354"/>
      <c r="HNC9" s="354"/>
      <c r="HND9" s="354"/>
      <c r="HNE9" s="354"/>
      <c r="HNF9" s="354"/>
      <c r="HNG9" s="354"/>
      <c r="HNH9" s="354"/>
      <c r="HNI9" s="354"/>
      <c r="HNJ9" s="354"/>
      <c r="HNK9" s="354"/>
      <c r="HNL9" s="354"/>
      <c r="HNM9" s="354"/>
      <c r="HNN9" s="354"/>
      <c r="HNO9" s="354"/>
      <c r="HNP9" s="354"/>
      <c r="HNQ9" s="354"/>
      <c r="HNR9" s="354"/>
      <c r="HNS9" s="354"/>
      <c r="HNT9" s="354"/>
      <c r="HNU9" s="354"/>
      <c r="HNV9" s="354"/>
      <c r="HNW9" s="354"/>
      <c r="HNX9" s="354"/>
      <c r="HNY9" s="354"/>
      <c r="HNZ9" s="354"/>
      <c r="HOA9" s="354"/>
      <c r="HOB9" s="354"/>
      <c r="HOC9" s="354"/>
      <c r="HOD9" s="354"/>
      <c r="HOE9" s="354"/>
      <c r="HOF9" s="354"/>
      <c r="HOG9" s="354"/>
      <c r="HOH9" s="354"/>
      <c r="HOI9" s="354"/>
      <c r="HOJ9" s="354"/>
      <c r="HOK9" s="354"/>
      <c r="HOL9" s="354"/>
      <c r="HOM9" s="354"/>
      <c r="HON9" s="354"/>
      <c r="HOO9" s="354"/>
      <c r="HOP9" s="354"/>
      <c r="HOQ9" s="354"/>
      <c r="HOR9" s="354"/>
      <c r="HOS9" s="354"/>
      <c r="HOT9" s="354"/>
      <c r="HOU9" s="354"/>
      <c r="HOV9" s="354"/>
      <c r="HOW9" s="354"/>
      <c r="HOX9" s="354"/>
      <c r="HOY9" s="354"/>
      <c r="HOZ9" s="354"/>
      <c r="HPA9" s="354"/>
      <c r="HPB9" s="354"/>
      <c r="HPC9" s="354"/>
      <c r="HPD9" s="354"/>
      <c r="HPE9" s="354"/>
      <c r="HPF9" s="354"/>
      <c r="HPG9" s="354"/>
      <c r="HPH9" s="354"/>
      <c r="HPI9" s="354"/>
      <c r="HPJ9" s="354"/>
      <c r="HPK9" s="354"/>
      <c r="HPL9" s="354"/>
      <c r="HPM9" s="354"/>
      <c r="HPN9" s="354"/>
      <c r="HPO9" s="354"/>
      <c r="HPP9" s="354"/>
      <c r="HPQ9" s="354"/>
      <c r="HPR9" s="354"/>
      <c r="HPS9" s="354"/>
      <c r="HPT9" s="354"/>
      <c r="HPU9" s="354"/>
      <c r="HPV9" s="354"/>
      <c r="HPW9" s="354"/>
      <c r="HPX9" s="354"/>
      <c r="HPY9" s="354"/>
      <c r="HPZ9" s="354"/>
      <c r="HQA9" s="354"/>
      <c r="HQB9" s="354"/>
      <c r="HQC9" s="354"/>
      <c r="HQD9" s="354"/>
      <c r="HQE9" s="354"/>
      <c r="HQF9" s="354"/>
      <c r="HQG9" s="354"/>
      <c r="HQH9" s="354"/>
      <c r="HQI9" s="354"/>
      <c r="HQJ9" s="354"/>
      <c r="HQK9" s="354"/>
      <c r="HQL9" s="354"/>
      <c r="HQM9" s="354"/>
      <c r="HQN9" s="354"/>
      <c r="HQO9" s="354"/>
      <c r="HQP9" s="354"/>
      <c r="HQQ9" s="354"/>
      <c r="HQR9" s="354"/>
      <c r="HQS9" s="354"/>
      <c r="HQT9" s="354"/>
      <c r="HQU9" s="354"/>
      <c r="HQV9" s="354"/>
      <c r="HQW9" s="354"/>
      <c r="HQX9" s="354"/>
      <c r="HQY9" s="354"/>
      <c r="HQZ9" s="354"/>
      <c r="HRA9" s="354"/>
      <c r="HRB9" s="354"/>
      <c r="HRC9" s="354"/>
      <c r="HRD9" s="354"/>
      <c r="HRE9" s="354"/>
      <c r="HRF9" s="354"/>
      <c r="HRG9" s="354"/>
      <c r="HRH9" s="354"/>
      <c r="HRI9" s="354"/>
      <c r="HRJ9" s="354"/>
      <c r="HRK9" s="354"/>
      <c r="HRL9" s="354"/>
      <c r="HRM9" s="354"/>
      <c r="HRN9" s="354"/>
      <c r="HRO9" s="354"/>
      <c r="HRP9" s="354"/>
      <c r="HRQ9" s="354"/>
      <c r="HRR9" s="354"/>
      <c r="HRS9" s="354"/>
      <c r="HRT9" s="354"/>
      <c r="HRU9" s="354"/>
      <c r="HRV9" s="354"/>
      <c r="HRW9" s="354"/>
      <c r="HRX9" s="354"/>
      <c r="HRY9" s="354"/>
      <c r="HRZ9" s="354"/>
      <c r="HSA9" s="354"/>
      <c r="HSB9" s="354"/>
      <c r="HSC9" s="354"/>
      <c r="HSD9" s="354"/>
      <c r="HSE9" s="354"/>
      <c r="HSF9" s="354"/>
      <c r="HSG9" s="354"/>
      <c r="HSH9" s="354"/>
      <c r="HSI9" s="354"/>
      <c r="HSJ9" s="354"/>
      <c r="HSK9" s="354"/>
      <c r="HSL9" s="354"/>
      <c r="HSM9" s="354"/>
      <c r="HSN9" s="354"/>
      <c r="HSO9" s="354"/>
      <c r="HSP9" s="354"/>
      <c r="HSQ9" s="354"/>
      <c r="HSR9" s="354"/>
      <c r="HSS9" s="354"/>
      <c r="HST9" s="354"/>
      <c r="HSU9" s="354"/>
      <c r="HSV9" s="354"/>
      <c r="HSW9" s="354"/>
      <c r="HSX9" s="354"/>
      <c r="HSY9" s="354"/>
      <c r="HSZ9" s="354"/>
      <c r="HTA9" s="354"/>
      <c r="HTB9" s="354"/>
      <c r="HTC9" s="354"/>
      <c r="HTD9" s="354"/>
      <c r="HTE9" s="354"/>
      <c r="HTF9" s="354"/>
      <c r="HTG9" s="354"/>
      <c r="HTH9" s="354"/>
      <c r="HTI9" s="354"/>
      <c r="HTJ9" s="354"/>
      <c r="HTK9" s="354"/>
      <c r="HTL9" s="354"/>
      <c r="HTM9" s="354"/>
      <c r="HTN9" s="354"/>
      <c r="HTO9" s="354"/>
      <c r="HTP9" s="354"/>
      <c r="HTQ9" s="354"/>
      <c r="HTR9" s="354"/>
      <c r="HTS9" s="354"/>
      <c r="HTT9" s="354"/>
      <c r="HTU9" s="354"/>
      <c r="HTV9" s="354"/>
      <c r="HTW9" s="354"/>
      <c r="HTX9" s="354"/>
      <c r="HTY9" s="354"/>
      <c r="HTZ9" s="354"/>
      <c r="HUA9" s="354"/>
      <c r="HUB9" s="354"/>
      <c r="HUC9" s="354"/>
      <c r="HUD9" s="354"/>
      <c r="HUE9" s="354"/>
      <c r="HUF9" s="354"/>
      <c r="HUG9" s="354"/>
      <c r="HUH9" s="354"/>
      <c r="HUI9" s="354"/>
      <c r="HUJ9" s="354"/>
      <c r="HUK9" s="354"/>
      <c r="HUL9" s="354"/>
      <c r="HUM9" s="354"/>
      <c r="HUN9" s="354"/>
      <c r="HUO9" s="354"/>
      <c r="HUP9" s="354"/>
      <c r="HUQ9" s="354"/>
      <c r="HUR9" s="354"/>
      <c r="HUS9" s="354"/>
      <c r="HUT9" s="354"/>
      <c r="HUU9" s="354"/>
      <c r="HUV9" s="354"/>
      <c r="HUW9" s="354"/>
      <c r="HUX9" s="354"/>
      <c r="HUY9" s="354"/>
      <c r="HUZ9" s="354"/>
      <c r="HVA9" s="354"/>
      <c r="HVB9" s="354"/>
      <c r="HVC9" s="354"/>
      <c r="HVD9" s="354"/>
      <c r="HVE9" s="354"/>
      <c r="HVF9" s="354"/>
      <c r="HVG9" s="354"/>
      <c r="HVH9" s="354"/>
      <c r="HVI9" s="354"/>
      <c r="HVJ9" s="354"/>
      <c r="HVK9" s="354"/>
      <c r="HVL9" s="354"/>
      <c r="HVM9" s="354"/>
      <c r="HVN9" s="354"/>
      <c r="HVO9" s="354"/>
      <c r="HVP9" s="354"/>
      <c r="HVQ9" s="354"/>
      <c r="HVR9" s="354"/>
      <c r="HVS9" s="354"/>
      <c r="HVT9" s="354"/>
      <c r="HVU9" s="354"/>
      <c r="HVV9" s="354"/>
      <c r="HVW9" s="354"/>
      <c r="HVX9" s="354"/>
      <c r="HVY9" s="354"/>
      <c r="HVZ9" s="354"/>
      <c r="HWA9" s="354"/>
      <c r="HWB9" s="354"/>
      <c r="HWC9" s="354"/>
      <c r="HWD9" s="354"/>
      <c r="HWE9" s="354"/>
      <c r="HWF9" s="354"/>
      <c r="HWG9" s="354"/>
      <c r="HWH9" s="354"/>
      <c r="HWI9" s="354"/>
      <c r="HWJ9" s="354"/>
      <c r="HWK9" s="354"/>
      <c r="HWL9" s="354"/>
      <c r="HWM9" s="354"/>
      <c r="HWN9" s="354"/>
      <c r="HWO9" s="354"/>
      <c r="HWP9" s="354"/>
      <c r="HWQ9" s="354"/>
      <c r="HWR9" s="354"/>
      <c r="HWS9" s="354"/>
      <c r="HWT9" s="354"/>
      <c r="HWU9" s="354"/>
      <c r="HWV9" s="354"/>
      <c r="HWW9" s="354"/>
      <c r="HWX9" s="354"/>
      <c r="HWY9" s="354"/>
      <c r="HWZ9" s="354"/>
      <c r="HXA9" s="354"/>
      <c r="HXB9" s="354"/>
      <c r="HXC9" s="354"/>
      <c r="HXD9" s="354"/>
      <c r="HXE9" s="354"/>
      <c r="HXF9" s="354"/>
      <c r="HXG9" s="354"/>
      <c r="HXH9" s="354"/>
      <c r="HXI9" s="354"/>
      <c r="HXJ9" s="354"/>
      <c r="HXK9" s="354"/>
      <c r="HXL9" s="354"/>
      <c r="HXM9" s="354"/>
      <c r="HXN9" s="354"/>
      <c r="HXO9" s="354"/>
      <c r="HXP9" s="354"/>
      <c r="HXQ9" s="354"/>
      <c r="HXR9" s="354"/>
      <c r="HXS9" s="354"/>
      <c r="HXT9" s="354"/>
      <c r="HXU9" s="354"/>
      <c r="HXV9" s="354"/>
      <c r="HXW9" s="354"/>
      <c r="HXX9" s="354"/>
      <c r="HXY9" s="354"/>
      <c r="HXZ9" s="354"/>
      <c r="HYA9" s="354"/>
      <c r="HYB9" s="354"/>
      <c r="HYC9" s="354"/>
      <c r="HYD9" s="354"/>
      <c r="HYE9" s="354"/>
      <c r="HYF9" s="354"/>
      <c r="HYG9" s="354"/>
      <c r="HYH9" s="354"/>
      <c r="HYI9" s="354"/>
      <c r="HYJ9" s="354"/>
      <c r="HYK9" s="354"/>
      <c r="HYL9" s="354"/>
      <c r="HYM9" s="354"/>
      <c r="HYN9" s="354"/>
      <c r="HYO9" s="354"/>
      <c r="HYP9" s="354"/>
      <c r="HYQ9" s="354"/>
      <c r="HYR9" s="354"/>
      <c r="HYS9" s="354"/>
      <c r="HYT9" s="354"/>
      <c r="HYU9" s="354"/>
      <c r="HYV9" s="354"/>
      <c r="HYW9" s="354"/>
      <c r="HYX9" s="354"/>
      <c r="HYY9" s="354"/>
      <c r="HYZ9" s="354"/>
      <c r="HZA9" s="354"/>
      <c r="HZB9" s="354"/>
      <c r="HZC9" s="354"/>
      <c r="HZD9" s="354"/>
      <c r="HZE9" s="354"/>
      <c r="HZF9" s="354"/>
      <c r="HZG9" s="354"/>
      <c r="HZH9" s="354"/>
      <c r="HZI9" s="354"/>
      <c r="HZJ9" s="354"/>
      <c r="HZK9" s="354"/>
      <c r="HZL9" s="354"/>
      <c r="HZM9" s="354"/>
      <c r="HZN9" s="354"/>
      <c r="HZO9" s="354"/>
      <c r="HZP9" s="354"/>
      <c r="HZQ9" s="354"/>
      <c r="HZR9" s="354"/>
      <c r="HZS9" s="354"/>
      <c r="HZT9" s="354"/>
      <c r="HZU9" s="354"/>
      <c r="HZV9" s="354"/>
      <c r="HZW9" s="354"/>
      <c r="HZX9" s="354"/>
      <c r="HZY9" s="354"/>
      <c r="HZZ9" s="354"/>
      <c r="IAA9" s="354"/>
      <c r="IAB9" s="354"/>
      <c r="IAC9" s="354"/>
      <c r="IAD9" s="354"/>
      <c r="IAE9" s="354"/>
      <c r="IAF9" s="354"/>
      <c r="IAG9" s="354"/>
      <c r="IAH9" s="354"/>
      <c r="IAI9" s="354"/>
      <c r="IAJ9" s="354"/>
      <c r="IAK9" s="354"/>
      <c r="IAL9" s="354"/>
      <c r="IAM9" s="354"/>
      <c r="IAN9" s="354"/>
      <c r="IAO9" s="354"/>
      <c r="IAP9" s="354"/>
      <c r="IAQ9" s="354"/>
      <c r="IAR9" s="354"/>
      <c r="IAS9" s="354"/>
      <c r="IAT9" s="354"/>
      <c r="IAU9" s="354"/>
      <c r="IAV9" s="354"/>
      <c r="IAW9" s="354"/>
      <c r="IAX9" s="354"/>
      <c r="IAY9" s="354"/>
      <c r="IAZ9" s="354"/>
      <c r="IBA9" s="354"/>
      <c r="IBB9" s="354"/>
      <c r="IBC9" s="354"/>
      <c r="IBD9" s="354"/>
      <c r="IBE9" s="354"/>
      <c r="IBF9" s="354"/>
      <c r="IBG9" s="354"/>
      <c r="IBH9" s="354"/>
      <c r="IBI9" s="354"/>
      <c r="IBJ9" s="354"/>
      <c r="IBK9" s="354"/>
      <c r="IBL9" s="354"/>
      <c r="IBM9" s="354"/>
      <c r="IBN9" s="354"/>
      <c r="IBO9" s="354"/>
      <c r="IBP9" s="354"/>
      <c r="IBQ9" s="354"/>
      <c r="IBR9" s="354"/>
      <c r="IBS9" s="354"/>
      <c r="IBT9" s="354"/>
      <c r="IBU9" s="354"/>
      <c r="IBV9" s="354"/>
      <c r="IBW9" s="354"/>
      <c r="IBX9" s="354"/>
      <c r="IBY9" s="354"/>
      <c r="IBZ9" s="354"/>
      <c r="ICA9" s="354"/>
      <c r="ICB9" s="354"/>
      <c r="ICC9" s="354"/>
      <c r="ICD9" s="354"/>
      <c r="ICE9" s="354"/>
      <c r="ICF9" s="354"/>
      <c r="ICG9" s="354"/>
      <c r="ICH9" s="354"/>
      <c r="ICI9" s="354"/>
      <c r="ICJ9" s="354"/>
      <c r="ICK9" s="354"/>
      <c r="ICL9" s="354"/>
      <c r="ICM9" s="354"/>
      <c r="ICN9" s="354"/>
      <c r="ICO9" s="354"/>
      <c r="ICP9" s="354"/>
      <c r="ICQ9" s="354"/>
      <c r="ICR9" s="354"/>
      <c r="ICS9" s="354"/>
      <c r="ICT9" s="354"/>
      <c r="ICU9" s="354"/>
      <c r="ICV9" s="354"/>
      <c r="ICW9" s="354"/>
      <c r="ICX9" s="354"/>
      <c r="ICY9" s="354"/>
      <c r="ICZ9" s="354"/>
      <c r="IDA9" s="354"/>
      <c r="IDB9" s="354"/>
      <c r="IDC9" s="354"/>
      <c r="IDD9" s="354"/>
      <c r="IDE9" s="354"/>
      <c r="IDF9" s="354"/>
      <c r="IDG9" s="354"/>
      <c r="IDH9" s="354"/>
      <c r="IDI9" s="354"/>
      <c r="IDJ9" s="354"/>
      <c r="IDK9" s="354"/>
      <c r="IDL9" s="354"/>
      <c r="IDM9" s="354"/>
      <c r="IDN9" s="354"/>
      <c r="IDO9" s="354"/>
      <c r="IDP9" s="354"/>
      <c r="IDQ9" s="354"/>
      <c r="IDR9" s="354"/>
      <c r="IDS9" s="354"/>
      <c r="IDT9" s="354"/>
      <c r="IDU9" s="354"/>
      <c r="IDV9" s="354"/>
      <c r="IDW9" s="354"/>
      <c r="IDX9" s="354"/>
      <c r="IDY9" s="354"/>
      <c r="IDZ9" s="354"/>
      <c r="IEA9" s="354"/>
      <c r="IEB9" s="354"/>
      <c r="IEC9" s="354"/>
      <c r="IED9" s="354"/>
      <c r="IEE9" s="354"/>
      <c r="IEF9" s="354"/>
      <c r="IEG9" s="354"/>
      <c r="IEH9" s="354"/>
      <c r="IEI9" s="354"/>
      <c r="IEJ9" s="354"/>
      <c r="IEK9" s="354"/>
      <c r="IEL9" s="354"/>
      <c r="IEM9" s="354"/>
      <c r="IEN9" s="354"/>
      <c r="IEO9" s="354"/>
      <c r="IEP9" s="354"/>
      <c r="IEQ9" s="354"/>
      <c r="IER9" s="354"/>
      <c r="IES9" s="354"/>
      <c r="IET9" s="354"/>
      <c r="IEU9" s="354"/>
      <c r="IEV9" s="354"/>
      <c r="IEW9" s="354"/>
      <c r="IEX9" s="354"/>
      <c r="IEY9" s="354"/>
      <c r="IEZ9" s="354"/>
      <c r="IFA9" s="354"/>
      <c r="IFB9" s="354"/>
      <c r="IFC9" s="354"/>
      <c r="IFD9" s="354"/>
      <c r="IFE9" s="354"/>
      <c r="IFF9" s="354"/>
      <c r="IFG9" s="354"/>
      <c r="IFH9" s="354"/>
      <c r="IFI9" s="354"/>
      <c r="IFJ9" s="354"/>
      <c r="IFK9" s="354"/>
      <c r="IFL9" s="354"/>
      <c r="IFM9" s="354"/>
      <c r="IFN9" s="354"/>
      <c r="IFO9" s="354"/>
      <c r="IFP9" s="354"/>
      <c r="IFQ9" s="354"/>
      <c r="IFR9" s="354"/>
      <c r="IFS9" s="354"/>
      <c r="IFT9" s="354"/>
      <c r="IFU9" s="354"/>
      <c r="IFV9" s="354"/>
      <c r="IFW9" s="354"/>
      <c r="IFX9" s="354"/>
      <c r="IFY9" s="354"/>
      <c r="IFZ9" s="354"/>
      <c r="IGA9" s="354"/>
      <c r="IGB9" s="354"/>
      <c r="IGC9" s="354"/>
      <c r="IGD9" s="354"/>
      <c r="IGE9" s="354"/>
      <c r="IGF9" s="354"/>
      <c r="IGG9" s="354"/>
      <c r="IGH9" s="354"/>
      <c r="IGI9" s="354"/>
      <c r="IGJ9" s="354"/>
      <c r="IGK9" s="354"/>
      <c r="IGL9" s="354"/>
      <c r="IGM9" s="354"/>
      <c r="IGN9" s="354"/>
      <c r="IGO9" s="354"/>
      <c r="IGP9" s="354"/>
      <c r="IGQ9" s="354"/>
      <c r="IGR9" s="354"/>
      <c r="IGS9" s="354"/>
      <c r="IGT9" s="354"/>
      <c r="IGU9" s="354"/>
      <c r="IGV9" s="354"/>
      <c r="IGW9" s="354"/>
      <c r="IGX9" s="354"/>
      <c r="IGY9" s="354"/>
      <c r="IGZ9" s="354"/>
      <c r="IHA9" s="354"/>
      <c r="IHB9" s="354"/>
      <c r="IHC9" s="354"/>
      <c r="IHD9" s="354"/>
      <c r="IHE9" s="354"/>
      <c r="IHF9" s="354"/>
      <c r="IHG9" s="354"/>
      <c r="IHH9" s="354"/>
      <c r="IHI9" s="354"/>
      <c r="IHJ9" s="354"/>
      <c r="IHK9" s="354"/>
      <c r="IHL9" s="354"/>
      <c r="IHM9" s="354"/>
      <c r="IHN9" s="354"/>
      <c r="IHO9" s="354"/>
      <c r="IHP9" s="354"/>
      <c r="IHQ9" s="354"/>
      <c r="IHR9" s="354"/>
      <c r="IHS9" s="354"/>
      <c r="IHT9" s="354"/>
      <c r="IHU9" s="354"/>
      <c r="IHV9" s="354"/>
      <c r="IHW9" s="354"/>
      <c r="IHX9" s="354"/>
      <c r="IHY9" s="354"/>
      <c r="IHZ9" s="354"/>
      <c r="IIA9" s="354"/>
      <c r="IIB9" s="354"/>
      <c r="IIC9" s="354"/>
      <c r="IID9" s="354"/>
      <c r="IIE9" s="354"/>
      <c r="IIF9" s="354"/>
      <c r="IIG9" s="354"/>
      <c r="IIH9" s="354"/>
      <c r="III9" s="354"/>
      <c r="IIJ9" s="354"/>
      <c r="IIK9" s="354"/>
      <c r="IIL9" s="354"/>
      <c r="IIM9" s="354"/>
      <c r="IIN9" s="354"/>
      <c r="IIO9" s="354"/>
      <c r="IIP9" s="354"/>
      <c r="IIQ9" s="354"/>
      <c r="IIR9" s="354"/>
      <c r="IIS9" s="354"/>
      <c r="IIT9" s="354"/>
      <c r="IIU9" s="354"/>
      <c r="IIV9" s="354"/>
      <c r="IIW9" s="354"/>
      <c r="IIX9" s="354"/>
      <c r="IIY9" s="354"/>
      <c r="IIZ9" s="354"/>
      <c r="IJA9" s="354"/>
      <c r="IJB9" s="354"/>
      <c r="IJC9" s="354"/>
      <c r="IJD9" s="354"/>
      <c r="IJE9" s="354"/>
      <c r="IJF9" s="354"/>
      <c r="IJG9" s="354"/>
      <c r="IJH9" s="354"/>
      <c r="IJI9" s="354"/>
      <c r="IJJ9" s="354"/>
      <c r="IJK9" s="354"/>
      <c r="IJL9" s="354"/>
      <c r="IJM9" s="354"/>
      <c r="IJN9" s="354"/>
      <c r="IJO9" s="354"/>
      <c r="IJP9" s="354"/>
      <c r="IJQ9" s="354"/>
      <c r="IJR9" s="354"/>
      <c r="IJS9" s="354"/>
      <c r="IJT9" s="354"/>
      <c r="IJU9" s="354"/>
      <c r="IJV9" s="354"/>
      <c r="IJW9" s="354"/>
      <c r="IJX9" s="354"/>
      <c r="IJY9" s="354"/>
      <c r="IJZ9" s="354"/>
      <c r="IKA9" s="354"/>
      <c r="IKB9" s="354"/>
      <c r="IKC9" s="354"/>
      <c r="IKD9" s="354"/>
      <c r="IKE9" s="354"/>
      <c r="IKF9" s="354"/>
      <c r="IKG9" s="354"/>
      <c r="IKH9" s="354"/>
      <c r="IKI9" s="354"/>
      <c r="IKJ9" s="354"/>
      <c r="IKK9" s="354"/>
      <c r="IKL9" s="354"/>
      <c r="IKM9" s="354"/>
      <c r="IKN9" s="354"/>
      <c r="IKO9" s="354"/>
      <c r="IKP9" s="354"/>
      <c r="IKQ9" s="354"/>
      <c r="IKR9" s="354"/>
      <c r="IKS9" s="354"/>
      <c r="IKT9" s="354"/>
      <c r="IKU9" s="354"/>
      <c r="IKV9" s="354"/>
      <c r="IKW9" s="354"/>
      <c r="IKX9" s="354"/>
      <c r="IKY9" s="354"/>
      <c r="IKZ9" s="354"/>
      <c r="ILA9" s="354"/>
      <c r="ILB9" s="354"/>
      <c r="ILC9" s="354"/>
      <c r="ILD9" s="354"/>
      <c r="ILE9" s="354"/>
      <c r="ILF9" s="354"/>
      <c r="ILG9" s="354"/>
      <c r="ILH9" s="354"/>
      <c r="ILI9" s="354"/>
      <c r="ILJ9" s="354"/>
      <c r="ILK9" s="354"/>
      <c r="ILL9" s="354"/>
      <c r="ILM9" s="354"/>
      <c r="ILN9" s="354"/>
      <c r="ILO9" s="354"/>
      <c r="ILP9" s="354"/>
      <c r="ILQ9" s="354"/>
      <c r="ILR9" s="354"/>
      <c r="ILS9" s="354"/>
      <c r="ILT9" s="354"/>
      <c r="ILU9" s="354"/>
      <c r="ILV9" s="354"/>
      <c r="ILW9" s="354"/>
      <c r="ILX9" s="354"/>
      <c r="ILY9" s="354"/>
      <c r="ILZ9" s="354"/>
      <c r="IMA9" s="354"/>
      <c r="IMB9" s="354"/>
      <c r="IMC9" s="354"/>
      <c r="IMD9" s="354"/>
      <c r="IME9" s="354"/>
      <c r="IMF9" s="354"/>
      <c r="IMG9" s="354"/>
      <c r="IMH9" s="354"/>
      <c r="IMI9" s="354"/>
      <c r="IMJ9" s="354"/>
      <c r="IMK9" s="354"/>
      <c r="IML9" s="354"/>
      <c r="IMM9" s="354"/>
      <c r="IMN9" s="354"/>
      <c r="IMO9" s="354"/>
      <c r="IMP9" s="354"/>
      <c r="IMQ9" s="354"/>
      <c r="IMR9" s="354"/>
      <c r="IMS9" s="354"/>
      <c r="IMT9" s="354"/>
      <c r="IMU9" s="354"/>
      <c r="IMV9" s="354"/>
      <c r="IMW9" s="354"/>
      <c r="IMX9" s="354"/>
      <c r="IMY9" s="354"/>
      <c r="IMZ9" s="354"/>
      <c r="INA9" s="354"/>
      <c r="INB9" s="354"/>
      <c r="INC9" s="354"/>
      <c r="IND9" s="354"/>
      <c r="INE9" s="354"/>
      <c r="INF9" s="354"/>
      <c r="ING9" s="354"/>
      <c r="INH9" s="354"/>
      <c r="INI9" s="354"/>
      <c r="INJ9" s="354"/>
      <c r="INK9" s="354"/>
      <c r="INL9" s="354"/>
      <c r="INM9" s="354"/>
      <c r="INN9" s="354"/>
      <c r="INO9" s="354"/>
      <c r="INP9" s="354"/>
      <c r="INQ9" s="354"/>
      <c r="INR9" s="354"/>
      <c r="INS9" s="354"/>
      <c r="INT9" s="354"/>
      <c r="INU9" s="354"/>
      <c r="INV9" s="354"/>
      <c r="INW9" s="354"/>
      <c r="INX9" s="354"/>
      <c r="INY9" s="354"/>
      <c r="INZ9" s="354"/>
      <c r="IOA9" s="354"/>
      <c r="IOB9" s="354"/>
      <c r="IOC9" s="354"/>
      <c r="IOD9" s="354"/>
      <c r="IOE9" s="354"/>
      <c r="IOF9" s="354"/>
      <c r="IOG9" s="354"/>
      <c r="IOH9" s="354"/>
      <c r="IOI9" s="354"/>
      <c r="IOJ9" s="354"/>
      <c r="IOK9" s="354"/>
      <c r="IOL9" s="354"/>
      <c r="IOM9" s="354"/>
      <c r="ION9" s="354"/>
      <c r="IOO9" s="354"/>
      <c r="IOP9" s="354"/>
      <c r="IOQ9" s="354"/>
      <c r="IOR9" s="354"/>
      <c r="IOS9" s="354"/>
      <c r="IOT9" s="354"/>
      <c r="IOU9" s="354"/>
      <c r="IOV9" s="354"/>
      <c r="IOW9" s="354"/>
      <c r="IOX9" s="354"/>
      <c r="IOY9" s="354"/>
      <c r="IOZ9" s="354"/>
      <c r="IPA9" s="354"/>
      <c r="IPB9" s="354"/>
      <c r="IPC9" s="354"/>
      <c r="IPD9" s="354"/>
      <c r="IPE9" s="354"/>
      <c r="IPF9" s="354"/>
      <c r="IPG9" s="354"/>
      <c r="IPH9" s="354"/>
      <c r="IPI9" s="354"/>
      <c r="IPJ9" s="354"/>
      <c r="IPK9" s="354"/>
      <c r="IPL9" s="354"/>
      <c r="IPM9" s="354"/>
      <c r="IPN9" s="354"/>
      <c r="IPO9" s="354"/>
      <c r="IPP9" s="354"/>
      <c r="IPQ9" s="354"/>
      <c r="IPR9" s="354"/>
      <c r="IPS9" s="354"/>
      <c r="IPT9" s="354"/>
      <c r="IPU9" s="354"/>
      <c r="IPV9" s="354"/>
      <c r="IPW9" s="354"/>
      <c r="IPX9" s="354"/>
      <c r="IPY9" s="354"/>
      <c r="IPZ9" s="354"/>
      <c r="IQA9" s="354"/>
      <c r="IQB9" s="354"/>
      <c r="IQC9" s="354"/>
      <c r="IQD9" s="354"/>
      <c r="IQE9" s="354"/>
      <c r="IQF9" s="354"/>
      <c r="IQG9" s="354"/>
      <c r="IQH9" s="354"/>
      <c r="IQI9" s="354"/>
      <c r="IQJ9" s="354"/>
      <c r="IQK9" s="354"/>
      <c r="IQL9" s="354"/>
      <c r="IQM9" s="354"/>
      <c r="IQN9" s="354"/>
      <c r="IQO9" s="354"/>
      <c r="IQP9" s="354"/>
      <c r="IQQ9" s="354"/>
      <c r="IQR9" s="354"/>
      <c r="IQS9" s="354"/>
      <c r="IQT9" s="354"/>
      <c r="IQU9" s="354"/>
      <c r="IQV9" s="354"/>
      <c r="IQW9" s="354"/>
      <c r="IQX9" s="354"/>
      <c r="IQY9" s="354"/>
      <c r="IQZ9" s="354"/>
      <c r="IRA9" s="354"/>
      <c r="IRB9" s="354"/>
      <c r="IRC9" s="354"/>
      <c r="IRD9" s="354"/>
      <c r="IRE9" s="354"/>
      <c r="IRF9" s="354"/>
      <c r="IRG9" s="354"/>
      <c r="IRH9" s="354"/>
      <c r="IRI9" s="354"/>
      <c r="IRJ9" s="354"/>
      <c r="IRK9" s="354"/>
      <c r="IRL9" s="354"/>
      <c r="IRM9" s="354"/>
      <c r="IRN9" s="354"/>
      <c r="IRO9" s="354"/>
      <c r="IRP9" s="354"/>
      <c r="IRQ9" s="354"/>
      <c r="IRR9" s="354"/>
      <c r="IRS9" s="354"/>
      <c r="IRT9" s="354"/>
      <c r="IRU9" s="354"/>
      <c r="IRV9" s="354"/>
      <c r="IRW9" s="354"/>
      <c r="IRX9" s="354"/>
      <c r="IRY9" s="354"/>
      <c r="IRZ9" s="354"/>
      <c r="ISA9" s="354"/>
      <c r="ISB9" s="354"/>
      <c r="ISC9" s="354"/>
      <c r="ISD9" s="354"/>
      <c r="ISE9" s="354"/>
      <c r="ISF9" s="354"/>
      <c r="ISG9" s="354"/>
      <c r="ISH9" s="354"/>
      <c r="ISI9" s="354"/>
      <c r="ISJ9" s="354"/>
      <c r="ISK9" s="354"/>
      <c r="ISL9" s="354"/>
      <c r="ISM9" s="354"/>
      <c r="ISN9" s="354"/>
      <c r="ISO9" s="354"/>
      <c r="ISP9" s="354"/>
      <c r="ISQ9" s="354"/>
      <c r="ISR9" s="354"/>
      <c r="ISS9" s="354"/>
      <c r="IST9" s="354"/>
      <c r="ISU9" s="354"/>
      <c r="ISV9" s="354"/>
      <c r="ISW9" s="354"/>
      <c r="ISX9" s="354"/>
      <c r="ISY9" s="354"/>
      <c r="ISZ9" s="354"/>
      <c r="ITA9" s="354"/>
      <c r="ITB9" s="354"/>
      <c r="ITC9" s="354"/>
      <c r="ITD9" s="354"/>
      <c r="ITE9" s="354"/>
      <c r="ITF9" s="354"/>
      <c r="ITG9" s="354"/>
      <c r="ITH9" s="354"/>
      <c r="ITI9" s="354"/>
      <c r="ITJ9" s="354"/>
      <c r="ITK9" s="354"/>
      <c r="ITL9" s="354"/>
      <c r="ITM9" s="354"/>
      <c r="ITN9" s="354"/>
      <c r="ITO9" s="354"/>
      <c r="ITP9" s="354"/>
      <c r="ITQ9" s="354"/>
      <c r="ITR9" s="354"/>
      <c r="ITS9" s="354"/>
      <c r="ITT9" s="354"/>
      <c r="ITU9" s="354"/>
      <c r="ITV9" s="354"/>
      <c r="ITW9" s="354"/>
      <c r="ITX9" s="354"/>
      <c r="ITY9" s="354"/>
      <c r="ITZ9" s="354"/>
      <c r="IUA9" s="354"/>
      <c r="IUB9" s="354"/>
      <c r="IUC9" s="354"/>
      <c r="IUD9" s="354"/>
      <c r="IUE9" s="354"/>
      <c r="IUF9" s="354"/>
      <c r="IUG9" s="354"/>
      <c r="IUH9" s="354"/>
      <c r="IUI9" s="354"/>
      <c r="IUJ9" s="354"/>
      <c r="IUK9" s="354"/>
      <c r="IUL9" s="354"/>
      <c r="IUM9" s="354"/>
      <c r="IUN9" s="354"/>
      <c r="IUO9" s="354"/>
      <c r="IUP9" s="354"/>
      <c r="IUQ9" s="354"/>
      <c r="IUR9" s="354"/>
      <c r="IUS9" s="354"/>
      <c r="IUT9" s="354"/>
      <c r="IUU9" s="354"/>
      <c r="IUV9" s="354"/>
      <c r="IUW9" s="354"/>
      <c r="IUX9" s="354"/>
      <c r="IUY9" s="354"/>
      <c r="IUZ9" s="354"/>
      <c r="IVA9" s="354"/>
      <c r="IVB9" s="354"/>
      <c r="IVC9" s="354"/>
      <c r="IVD9" s="354"/>
      <c r="IVE9" s="354"/>
      <c r="IVF9" s="354"/>
      <c r="IVG9" s="354"/>
      <c r="IVH9" s="354"/>
      <c r="IVI9" s="354"/>
      <c r="IVJ9" s="354"/>
      <c r="IVK9" s="354"/>
      <c r="IVL9" s="354"/>
      <c r="IVM9" s="354"/>
      <c r="IVN9" s="354"/>
      <c r="IVO9" s="354"/>
      <c r="IVP9" s="354"/>
      <c r="IVQ9" s="354"/>
      <c r="IVR9" s="354"/>
      <c r="IVS9" s="354"/>
      <c r="IVT9" s="354"/>
      <c r="IVU9" s="354"/>
      <c r="IVV9" s="354"/>
      <c r="IVW9" s="354"/>
      <c r="IVX9" s="354"/>
      <c r="IVY9" s="354"/>
      <c r="IVZ9" s="354"/>
      <c r="IWA9" s="354"/>
      <c r="IWB9" s="354"/>
      <c r="IWC9" s="354"/>
      <c r="IWD9" s="354"/>
      <c r="IWE9" s="354"/>
      <c r="IWF9" s="354"/>
      <c r="IWG9" s="354"/>
      <c r="IWH9" s="354"/>
      <c r="IWI9" s="354"/>
      <c r="IWJ9" s="354"/>
      <c r="IWK9" s="354"/>
      <c r="IWL9" s="354"/>
      <c r="IWM9" s="354"/>
      <c r="IWN9" s="354"/>
      <c r="IWO9" s="354"/>
      <c r="IWP9" s="354"/>
      <c r="IWQ9" s="354"/>
      <c r="IWR9" s="354"/>
      <c r="IWS9" s="354"/>
      <c r="IWT9" s="354"/>
      <c r="IWU9" s="354"/>
      <c r="IWV9" s="354"/>
      <c r="IWW9" s="354"/>
      <c r="IWX9" s="354"/>
      <c r="IWY9" s="354"/>
      <c r="IWZ9" s="354"/>
      <c r="IXA9" s="354"/>
      <c r="IXB9" s="354"/>
      <c r="IXC9" s="354"/>
      <c r="IXD9" s="354"/>
      <c r="IXE9" s="354"/>
      <c r="IXF9" s="354"/>
      <c r="IXG9" s="354"/>
      <c r="IXH9" s="354"/>
      <c r="IXI9" s="354"/>
      <c r="IXJ9" s="354"/>
      <c r="IXK9" s="354"/>
      <c r="IXL9" s="354"/>
      <c r="IXM9" s="354"/>
      <c r="IXN9" s="354"/>
      <c r="IXO9" s="354"/>
      <c r="IXP9" s="354"/>
      <c r="IXQ9" s="354"/>
      <c r="IXR9" s="354"/>
      <c r="IXS9" s="354"/>
      <c r="IXT9" s="354"/>
      <c r="IXU9" s="354"/>
      <c r="IXV9" s="354"/>
      <c r="IXW9" s="354"/>
      <c r="IXX9" s="354"/>
      <c r="IXY9" s="354"/>
      <c r="IXZ9" s="354"/>
      <c r="IYA9" s="354"/>
      <c r="IYB9" s="354"/>
      <c r="IYC9" s="354"/>
      <c r="IYD9" s="354"/>
      <c r="IYE9" s="354"/>
      <c r="IYF9" s="354"/>
      <c r="IYG9" s="354"/>
      <c r="IYH9" s="354"/>
      <c r="IYI9" s="354"/>
      <c r="IYJ9" s="354"/>
      <c r="IYK9" s="354"/>
      <c r="IYL9" s="354"/>
      <c r="IYM9" s="354"/>
      <c r="IYN9" s="354"/>
      <c r="IYO9" s="354"/>
      <c r="IYP9" s="354"/>
      <c r="IYQ9" s="354"/>
      <c r="IYR9" s="354"/>
      <c r="IYS9" s="354"/>
      <c r="IYT9" s="354"/>
      <c r="IYU9" s="354"/>
      <c r="IYV9" s="354"/>
      <c r="IYW9" s="354"/>
      <c r="IYX9" s="354"/>
      <c r="IYY9" s="354"/>
      <c r="IYZ9" s="354"/>
      <c r="IZA9" s="354"/>
      <c r="IZB9" s="354"/>
      <c r="IZC9" s="354"/>
      <c r="IZD9" s="354"/>
      <c r="IZE9" s="354"/>
      <c r="IZF9" s="354"/>
      <c r="IZG9" s="354"/>
      <c r="IZH9" s="354"/>
      <c r="IZI9" s="354"/>
      <c r="IZJ9" s="354"/>
      <c r="IZK9" s="354"/>
      <c r="IZL9" s="354"/>
      <c r="IZM9" s="354"/>
      <c r="IZN9" s="354"/>
      <c r="IZO9" s="354"/>
      <c r="IZP9" s="354"/>
      <c r="IZQ9" s="354"/>
      <c r="IZR9" s="354"/>
      <c r="IZS9" s="354"/>
      <c r="IZT9" s="354"/>
      <c r="IZU9" s="354"/>
      <c r="IZV9" s="354"/>
      <c r="IZW9" s="354"/>
      <c r="IZX9" s="354"/>
      <c r="IZY9" s="354"/>
      <c r="IZZ9" s="354"/>
      <c r="JAA9" s="354"/>
      <c r="JAB9" s="354"/>
      <c r="JAC9" s="354"/>
      <c r="JAD9" s="354"/>
      <c r="JAE9" s="354"/>
      <c r="JAF9" s="354"/>
      <c r="JAG9" s="354"/>
      <c r="JAH9" s="354"/>
      <c r="JAI9" s="354"/>
      <c r="JAJ9" s="354"/>
      <c r="JAK9" s="354"/>
      <c r="JAL9" s="354"/>
      <c r="JAM9" s="354"/>
      <c r="JAN9" s="354"/>
      <c r="JAO9" s="354"/>
      <c r="JAP9" s="354"/>
      <c r="JAQ9" s="354"/>
      <c r="JAR9" s="354"/>
      <c r="JAS9" s="354"/>
      <c r="JAT9" s="354"/>
      <c r="JAU9" s="354"/>
      <c r="JAV9" s="354"/>
      <c r="JAW9" s="354"/>
      <c r="JAX9" s="354"/>
      <c r="JAY9" s="354"/>
      <c r="JAZ9" s="354"/>
      <c r="JBA9" s="354"/>
      <c r="JBB9" s="354"/>
      <c r="JBC9" s="354"/>
      <c r="JBD9" s="354"/>
      <c r="JBE9" s="354"/>
      <c r="JBF9" s="354"/>
      <c r="JBG9" s="354"/>
      <c r="JBH9" s="354"/>
      <c r="JBI9" s="354"/>
      <c r="JBJ9" s="354"/>
      <c r="JBK9" s="354"/>
      <c r="JBL9" s="354"/>
      <c r="JBM9" s="354"/>
      <c r="JBN9" s="354"/>
      <c r="JBO9" s="354"/>
      <c r="JBP9" s="354"/>
      <c r="JBQ9" s="354"/>
      <c r="JBR9" s="354"/>
      <c r="JBS9" s="354"/>
      <c r="JBT9" s="354"/>
      <c r="JBU9" s="354"/>
      <c r="JBV9" s="354"/>
      <c r="JBW9" s="354"/>
      <c r="JBX9" s="354"/>
      <c r="JBY9" s="354"/>
      <c r="JBZ9" s="354"/>
      <c r="JCA9" s="354"/>
      <c r="JCB9" s="354"/>
      <c r="JCC9" s="354"/>
      <c r="JCD9" s="354"/>
      <c r="JCE9" s="354"/>
      <c r="JCF9" s="354"/>
      <c r="JCG9" s="354"/>
      <c r="JCH9" s="354"/>
      <c r="JCI9" s="354"/>
      <c r="JCJ9" s="354"/>
      <c r="JCK9" s="354"/>
      <c r="JCL9" s="354"/>
      <c r="JCM9" s="354"/>
      <c r="JCN9" s="354"/>
      <c r="JCO9" s="354"/>
      <c r="JCP9" s="354"/>
      <c r="JCQ9" s="354"/>
      <c r="JCR9" s="354"/>
      <c r="JCS9" s="354"/>
      <c r="JCT9" s="354"/>
      <c r="JCU9" s="354"/>
      <c r="JCV9" s="354"/>
      <c r="JCW9" s="354"/>
      <c r="JCX9" s="354"/>
      <c r="JCY9" s="354"/>
      <c r="JCZ9" s="354"/>
      <c r="JDA9" s="354"/>
      <c r="JDB9" s="354"/>
      <c r="JDC9" s="354"/>
      <c r="JDD9" s="354"/>
      <c r="JDE9" s="354"/>
      <c r="JDF9" s="354"/>
      <c r="JDG9" s="354"/>
      <c r="JDH9" s="354"/>
      <c r="JDI9" s="354"/>
      <c r="JDJ9" s="354"/>
      <c r="JDK9" s="354"/>
      <c r="JDL9" s="354"/>
      <c r="JDM9" s="354"/>
      <c r="JDN9" s="354"/>
      <c r="JDO9" s="354"/>
      <c r="JDP9" s="354"/>
      <c r="JDQ9" s="354"/>
      <c r="JDR9" s="354"/>
      <c r="JDS9" s="354"/>
      <c r="JDT9" s="354"/>
      <c r="JDU9" s="354"/>
      <c r="JDV9" s="354"/>
      <c r="JDW9" s="354"/>
      <c r="JDX9" s="354"/>
      <c r="JDY9" s="354"/>
      <c r="JDZ9" s="354"/>
      <c r="JEA9" s="354"/>
      <c r="JEB9" s="354"/>
      <c r="JEC9" s="354"/>
      <c r="JED9" s="354"/>
      <c r="JEE9" s="354"/>
      <c r="JEF9" s="354"/>
      <c r="JEG9" s="354"/>
      <c r="JEH9" s="354"/>
      <c r="JEI9" s="354"/>
      <c r="JEJ9" s="354"/>
      <c r="JEK9" s="354"/>
      <c r="JEL9" s="354"/>
      <c r="JEM9" s="354"/>
      <c r="JEN9" s="354"/>
      <c r="JEO9" s="354"/>
      <c r="JEP9" s="354"/>
      <c r="JEQ9" s="354"/>
      <c r="JER9" s="354"/>
      <c r="JES9" s="354"/>
      <c r="JET9" s="354"/>
      <c r="JEU9" s="354"/>
      <c r="JEV9" s="354"/>
      <c r="JEW9" s="354"/>
      <c r="JEX9" s="354"/>
      <c r="JEY9" s="354"/>
      <c r="JEZ9" s="354"/>
      <c r="JFA9" s="354"/>
      <c r="JFB9" s="354"/>
      <c r="JFC9" s="354"/>
      <c r="JFD9" s="354"/>
      <c r="JFE9" s="354"/>
      <c r="JFF9" s="354"/>
      <c r="JFG9" s="354"/>
      <c r="JFH9" s="354"/>
      <c r="JFI9" s="354"/>
      <c r="JFJ9" s="354"/>
      <c r="JFK9" s="354"/>
      <c r="JFL9" s="354"/>
      <c r="JFM9" s="354"/>
      <c r="JFN9" s="354"/>
      <c r="JFO9" s="354"/>
      <c r="JFP9" s="354"/>
      <c r="JFQ9" s="354"/>
      <c r="JFR9" s="354"/>
      <c r="JFS9" s="354"/>
      <c r="JFT9" s="354"/>
      <c r="JFU9" s="354"/>
      <c r="JFV9" s="354"/>
      <c r="JFW9" s="354"/>
      <c r="JFX9" s="354"/>
      <c r="JFY9" s="354"/>
      <c r="JFZ9" s="354"/>
      <c r="JGA9" s="354"/>
      <c r="JGB9" s="354"/>
      <c r="JGC9" s="354"/>
      <c r="JGD9" s="354"/>
      <c r="JGE9" s="354"/>
      <c r="JGF9" s="354"/>
      <c r="JGG9" s="354"/>
      <c r="JGH9" s="354"/>
      <c r="JGI9" s="354"/>
      <c r="JGJ9" s="354"/>
      <c r="JGK9" s="354"/>
      <c r="JGL9" s="354"/>
      <c r="JGM9" s="354"/>
      <c r="JGN9" s="354"/>
      <c r="JGO9" s="354"/>
      <c r="JGP9" s="354"/>
      <c r="JGQ9" s="354"/>
      <c r="JGR9" s="354"/>
      <c r="JGS9" s="354"/>
      <c r="JGT9" s="354"/>
      <c r="JGU9" s="354"/>
      <c r="JGV9" s="354"/>
      <c r="JGW9" s="354"/>
      <c r="JGX9" s="354"/>
      <c r="JGY9" s="354"/>
      <c r="JGZ9" s="354"/>
      <c r="JHA9" s="354"/>
      <c r="JHB9" s="354"/>
      <c r="JHC9" s="354"/>
      <c r="JHD9" s="354"/>
      <c r="JHE9" s="354"/>
      <c r="JHF9" s="354"/>
      <c r="JHG9" s="354"/>
      <c r="JHH9" s="354"/>
      <c r="JHI9" s="354"/>
      <c r="JHJ9" s="354"/>
      <c r="JHK9" s="354"/>
      <c r="JHL9" s="354"/>
      <c r="JHM9" s="354"/>
      <c r="JHN9" s="354"/>
      <c r="JHO9" s="354"/>
      <c r="JHP9" s="354"/>
      <c r="JHQ9" s="354"/>
      <c r="JHR9" s="354"/>
      <c r="JHS9" s="354"/>
      <c r="JHT9" s="354"/>
      <c r="JHU9" s="354"/>
      <c r="JHV9" s="354"/>
      <c r="JHW9" s="354"/>
      <c r="JHX9" s="354"/>
      <c r="JHY9" s="354"/>
      <c r="JHZ9" s="354"/>
      <c r="JIA9" s="354"/>
      <c r="JIB9" s="354"/>
      <c r="JIC9" s="354"/>
      <c r="JID9" s="354"/>
      <c r="JIE9" s="354"/>
      <c r="JIF9" s="354"/>
      <c r="JIG9" s="354"/>
      <c r="JIH9" s="354"/>
      <c r="JII9" s="354"/>
      <c r="JIJ9" s="354"/>
      <c r="JIK9" s="354"/>
      <c r="JIL9" s="354"/>
      <c r="JIM9" s="354"/>
      <c r="JIN9" s="354"/>
      <c r="JIO9" s="354"/>
      <c r="JIP9" s="354"/>
      <c r="JIQ9" s="354"/>
      <c r="JIR9" s="354"/>
      <c r="JIS9" s="354"/>
      <c r="JIT9" s="354"/>
      <c r="JIU9" s="354"/>
      <c r="JIV9" s="354"/>
      <c r="JIW9" s="354"/>
      <c r="JIX9" s="354"/>
      <c r="JIY9" s="354"/>
      <c r="JIZ9" s="354"/>
      <c r="JJA9" s="354"/>
      <c r="JJB9" s="354"/>
      <c r="JJC9" s="354"/>
      <c r="JJD9" s="354"/>
      <c r="JJE9" s="354"/>
      <c r="JJF9" s="354"/>
      <c r="JJG9" s="354"/>
      <c r="JJH9" s="354"/>
      <c r="JJI9" s="354"/>
      <c r="JJJ9" s="354"/>
      <c r="JJK9" s="354"/>
      <c r="JJL9" s="354"/>
      <c r="JJM9" s="354"/>
      <c r="JJN9" s="354"/>
      <c r="JJO9" s="354"/>
      <c r="JJP9" s="354"/>
      <c r="JJQ9" s="354"/>
      <c r="JJR9" s="354"/>
      <c r="JJS9" s="354"/>
      <c r="JJT9" s="354"/>
      <c r="JJU9" s="354"/>
      <c r="JJV9" s="354"/>
      <c r="JJW9" s="354"/>
      <c r="JJX9" s="354"/>
      <c r="JJY9" s="354"/>
      <c r="JJZ9" s="354"/>
      <c r="JKA9" s="354"/>
      <c r="JKB9" s="354"/>
      <c r="JKC9" s="354"/>
      <c r="JKD9" s="354"/>
      <c r="JKE9" s="354"/>
      <c r="JKF9" s="354"/>
      <c r="JKG9" s="354"/>
      <c r="JKH9" s="354"/>
      <c r="JKI9" s="354"/>
      <c r="JKJ9" s="354"/>
      <c r="JKK9" s="354"/>
      <c r="JKL9" s="354"/>
      <c r="JKM9" s="354"/>
      <c r="JKN9" s="354"/>
      <c r="JKO9" s="354"/>
      <c r="JKP9" s="354"/>
      <c r="JKQ9" s="354"/>
      <c r="JKR9" s="354"/>
      <c r="JKS9" s="354"/>
      <c r="JKT9" s="354"/>
      <c r="JKU9" s="354"/>
      <c r="JKV9" s="354"/>
      <c r="JKW9" s="354"/>
      <c r="JKX9" s="354"/>
      <c r="JKY9" s="354"/>
      <c r="JKZ9" s="354"/>
      <c r="JLA9" s="354"/>
      <c r="JLB9" s="354"/>
      <c r="JLC9" s="354"/>
      <c r="JLD9" s="354"/>
      <c r="JLE9" s="354"/>
      <c r="JLF9" s="354"/>
      <c r="JLG9" s="354"/>
      <c r="JLH9" s="354"/>
      <c r="JLI9" s="354"/>
      <c r="JLJ9" s="354"/>
      <c r="JLK9" s="354"/>
      <c r="JLL9" s="354"/>
      <c r="JLM9" s="354"/>
      <c r="JLN9" s="354"/>
      <c r="JLO9" s="354"/>
      <c r="JLP9" s="354"/>
      <c r="JLQ9" s="354"/>
      <c r="JLR9" s="354"/>
      <c r="JLS9" s="354"/>
      <c r="JLT9" s="354"/>
      <c r="JLU9" s="354"/>
      <c r="JLV9" s="354"/>
      <c r="JLW9" s="354"/>
      <c r="JLX9" s="354"/>
      <c r="JLY9" s="354"/>
      <c r="JLZ9" s="354"/>
      <c r="JMA9" s="354"/>
      <c r="JMB9" s="354"/>
      <c r="JMC9" s="354"/>
      <c r="JMD9" s="354"/>
      <c r="JME9" s="354"/>
      <c r="JMF9" s="354"/>
      <c r="JMG9" s="354"/>
      <c r="JMH9" s="354"/>
      <c r="JMI9" s="354"/>
      <c r="JMJ9" s="354"/>
      <c r="JMK9" s="354"/>
      <c r="JML9" s="354"/>
      <c r="JMM9" s="354"/>
      <c r="JMN9" s="354"/>
      <c r="JMO9" s="354"/>
      <c r="JMP9" s="354"/>
      <c r="JMQ9" s="354"/>
      <c r="JMR9" s="354"/>
      <c r="JMS9" s="354"/>
      <c r="JMT9" s="354"/>
      <c r="JMU9" s="354"/>
      <c r="JMV9" s="354"/>
      <c r="JMW9" s="354"/>
      <c r="JMX9" s="354"/>
      <c r="JMY9" s="354"/>
      <c r="JMZ9" s="354"/>
      <c r="JNA9" s="354"/>
      <c r="JNB9" s="354"/>
      <c r="JNC9" s="354"/>
      <c r="JND9" s="354"/>
      <c r="JNE9" s="354"/>
      <c r="JNF9" s="354"/>
      <c r="JNG9" s="354"/>
      <c r="JNH9" s="354"/>
      <c r="JNI9" s="354"/>
      <c r="JNJ9" s="354"/>
      <c r="JNK9" s="354"/>
      <c r="JNL9" s="354"/>
      <c r="JNM9" s="354"/>
      <c r="JNN9" s="354"/>
      <c r="JNO9" s="354"/>
      <c r="JNP9" s="354"/>
      <c r="JNQ9" s="354"/>
      <c r="JNR9" s="354"/>
      <c r="JNS9" s="354"/>
      <c r="JNT9" s="354"/>
      <c r="JNU9" s="354"/>
      <c r="JNV9" s="354"/>
      <c r="JNW9" s="354"/>
      <c r="JNX9" s="354"/>
      <c r="JNY9" s="354"/>
      <c r="JNZ9" s="354"/>
      <c r="JOA9" s="354"/>
      <c r="JOB9" s="354"/>
      <c r="JOC9" s="354"/>
      <c r="JOD9" s="354"/>
      <c r="JOE9" s="354"/>
      <c r="JOF9" s="354"/>
      <c r="JOG9" s="354"/>
      <c r="JOH9" s="354"/>
      <c r="JOI9" s="354"/>
      <c r="JOJ9" s="354"/>
      <c r="JOK9" s="354"/>
      <c r="JOL9" s="354"/>
      <c r="JOM9" s="354"/>
      <c r="JON9" s="354"/>
      <c r="JOO9" s="354"/>
      <c r="JOP9" s="354"/>
      <c r="JOQ9" s="354"/>
      <c r="JOR9" s="354"/>
      <c r="JOS9" s="354"/>
      <c r="JOT9" s="354"/>
      <c r="JOU9" s="354"/>
      <c r="JOV9" s="354"/>
      <c r="JOW9" s="354"/>
      <c r="JOX9" s="354"/>
      <c r="JOY9" s="354"/>
      <c r="JOZ9" s="354"/>
      <c r="JPA9" s="354"/>
      <c r="JPB9" s="354"/>
      <c r="JPC9" s="354"/>
      <c r="JPD9" s="354"/>
      <c r="JPE9" s="354"/>
      <c r="JPF9" s="354"/>
      <c r="JPG9" s="354"/>
      <c r="JPH9" s="354"/>
      <c r="JPI9" s="354"/>
      <c r="JPJ9" s="354"/>
      <c r="JPK9" s="354"/>
      <c r="JPL9" s="354"/>
      <c r="JPM9" s="354"/>
      <c r="JPN9" s="354"/>
      <c r="JPO9" s="354"/>
      <c r="JPP9" s="354"/>
      <c r="JPQ9" s="354"/>
      <c r="JPR9" s="354"/>
      <c r="JPS9" s="354"/>
      <c r="JPT9" s="354"/>
      <c r="JPU9" s="354"/>
      <c r="JPV9" s="354"/>
      <c r="JPW9" s="354"/>
      <c r="JPX9" s="354"/>
      <c r="JPY9" s="354"/>
      <c r="JPZ9" s="354"/>
      <c r="JQA9" s="354"/>
      <c r="JQB9" s="354"/>
      <c r="JQC9" s="354"/>
      <c r="JQD9" s="354"/>
      <c r="JQE9" s="354"/>
      <c r="JQF9" s="354"/>
      <c r="JQG9" s="354"/>
      <c r="JQH9" s="354"/>
      <c r="JQI9" s="354"/>
      <c r="JQJ9" s="354"/>
      <c r="JQK9" s="354"/>
      <c r="JQL9" s="354"/>
      <c r="JQM9" s="354"/>
      <c r="JQN9" s="354"/>
      <c r="JQO9" s="354"/>
      <c r="JQP9" s="354"/>
      <c r="JQQ9" s="354"/>
      <c r="JQR9" s="354"/>
      <c r="JQS9" s="354"/>
      <c r="JQT9" s="354"/>
      <c r="JQU9" s="354"/>
      <c r="JQV9" s="354"/>
      <c r="JQW9" s="354"/>
      <c r="JQX9" s="354"/>
      <c r="JQY9" s="354"/>
      <c r="JQZ9" s="354"/>
      <c r="JRA9" s="354"/>
      <c r="JRB9" s="354"/>
      <c r="JRC9" s="354"/>
      <c r="JRD9" s="354"/>
      <c r="JRE9" s="354"/>
      <c r="JRF9" s="354"/>
      <c r="JRG9" s="354"/>
      <c r="JRH9" s="354"/>
      <c r="JRI9" s="354"/>
      <c r="JRJ9" s="354"/>
      <c r="JRK9" s="354"/>
      <c r="JRL9" s="354"/>
      <c r="JRM9" s="354"/>
      <c r="JRN9" s="354"/>
      <c r="JRO9" s="354"/>
      <c r="JRP9" s="354"/>
      <c r="JRQ9" s="354"/>
      <c r="JRR9" s="354"/>
      <c r="JRS9" s="354"/>
      <c r="JRT9" s="354"/>
      <c r="JRU9" s="354"/>
      <c r="JRV9" s="354"/>
      <c r="JRW9" s="354"/>
      <c r="JRX9" s="354"/>
      <c r="JRY9" s="354"/>
      <c r="JRZ9" s="354"/>
      <c r="JSA9" s="354"/>
      <c r="JSB9" s="354"/>
      <c r="JSC9" s="354"/>
      <c r="JSD9" s="354"/>
      <c r="JSE9" s="354"/>
      <c r="JSF9" s="354"/>
      <c r="JSG9" s="354"/>
      <c r="JSH9" s="354"/>
      <c r="JSI9" s="354"/>
      <c r="JSJ9" s="354"/>
      <c r="JSK9" s="354"/>
      <c r="JSL9" s="354"/>
      <c r="JSM9" s="354"/>
      <c r="JSN9" s="354"/>
      <c r="JSO9" s="354"/>
      <c r="JSP9" s="354"/>
      <c r="JSQ9" s="354"/>
      <c r="JSR9" s="354"/>
      <c r="JSS9" s="354"/>
      <c r="JST9" s="354"/>
      <c r="JSU9" s="354"/>
      <c r="JSV9" s="354"/>
      <c r="JSW9" s="354"/>
      <c r="JSX9" s="354"/>
      <c r="JSY9" s="354"/>
      <c r="JSZ9" s="354"/>
      <c r="JTA9" s="354"/>
      <c r="JTB9" s="354"/>
      <c r="JTC9" s="354"/>
      <c r="JTD9" s="354"/>
      <c r="JTE9" s="354"/>
      <c r="JTF9" s="354"/>
      <c r="JTG9" s="354"/>
      <c r="JTH9" s="354"/>
      <c r="JTI9" s="354"/>
      <c r="JTJ9" s="354"/>
      <c r="JTK9" s="354"/>
      <c r="JTL9" s="354"/>
      <c r="JTM9" s="354"/>
      <c r="JTN9" s="354"/>
      <c r="JTO9" s="354"/>
      <c r="JTP9" s="354"/>
      <c r="JTQ9" s="354"/>
      <c r="JTR9" s="354"/>
      <c r="JTS9" s="354"/>
      <c r="JTT9" s="354"/>
      <c r="JTU9" s="354"/>
      <c r="JTV9" s="354"/>
      <c r="JTW9" s="354"/>
      <c r="JTX9" s="354"/>
      <c r="JTY9" s="354"/>
      <c r="JTZ9" s="354"/>
      <c r="JUA9" s="354"/>
      <c r="JUB9" s="354"/>
      <c r="JUC9" s="354"/>
      <c r="JUD9" s="354"/>
      <c r="JUE9" s="354"/>
      <c r="JUF9" s="354"/>
      <c r="JUG9" s="354"/>
      <c r="JUH9" s="354"/>
      <c r="JUI9" s="354"/>
      <c r="JUJ9" s="354"/>
      <c r="JUK9" s="354"/>
      <c r="JUL9" s="354"/>
      <c r="JUM9" s="354"/>
      <c r="JUN9" s="354"/>
      <c r="JUO9" s="354"/>
      <c r="JUP9" s="354"/>
      <c r="JUQ9" s="354"/>
      <c r="JUR9" s="354"/>
      <c r="JUS9" s="354"/>
      <c r="JUT9" s="354"/>
      <c r="JUU9" s="354"/>
      <c r="JUV9" s="354"/>
      <c r="JUW9" s="354"/>
      <c r="JUX9" s="354"/>
      <c r="JUY9" s="354"/>
      <c r="JUZ9" s="354"/>
      <c r="JVA9" s="354"/>
      <c r="JVB9" s="354"/>
      <c r="JVC9" s="354"/>
      <c r="JVD9" s="354"/>
      <c r="JVE9" s="354"/>
      <c r="JVF9" s="354"/>
      <c r="JVG9" s="354"/>
      <c r="JVH9" s="354"/>
      <c r="JVI9" s="354"/>
      <c r="JVJ9" s="354"/>
      <c r="JVK9" s="354"/>
      <c r="JVL9" s="354"/>
      <c r="JVM9" s="354"/>
      <c r="JVN9" s="354"/>
      <c r="JVO9" s="354"/>
      <c r="JVP9" s="354"/>
      <c r="JVQ9" s="354"/>
      <c r="JVR9" s="354"/>
      <c r="JVS9" s="354"/>
      <c r="JVT9" s="354"/>
      <c r="JVU9" s="354"/>
      <c r="JVV9" s="354"/>
      <c r="JVW9" s="354"/>
      <c r="JVX9" s="354"/>
      <c r="JVY9" s="354"/>
      <c r="JVZ9" s="354"/>
      <c r="JWA9" s="354"/>
      <c r="JWB9" s="354"/>
      <c r="JWC9" s="354"/>
      <c r="JWD9" s="354"/>
      <c r="JWE9" s="354"/>
      <c r="JWF9" s="354"/>
      <c r="JWG9" s="354"/>
      <c r="JWH9" s="354"/>
      <c r="JWI9" s="354"/>
      <c r="JWJ9" s="354"/>
      <c r="JWK9" s="354"/>
      <c r="JWL9" s="354"/>
      <c r="JWM9" s="354"/>
      <c r="JWN9" s="354"/>
      <c r="JWO9" s="354"/>
      <c r="JWP9" s="354"/>
      <c r="JWQ9" s="354"/>
      <c r="JWR9" s="354"/>
      <c r="JWS9" s="354"/>
      <c r="JWT9" s="354"/>
      <c r="JWU9" s="354"/>
      <c r="JWV9" s="354"/>
      <c r="JWW9" s="354"/>
      <c r="JWX9" s="354"/>
      <c r="JWY9" s="354"/>
      <c r="JWZ9" s="354"/>
      <c r="JXA9" s="354"/>
      <c r="JXB9" s="354"/>
      <c r="JXC9" s="354"/>
      <c r="JXD9" s="354"/>
      <c r="JXE9" s="354"/>
      <c r="JXF9" s="354"/>
      <c r="JXG9" s="354"/>
      <c r="JXH9" s="354"/>
      <c r="JXI9" s="354"/>
      <c r="JXJ9" s="354"/>
      <c r="JXK9" s="354"/>
      <c r="JXL9" s="354"/>
      <c r="JXM9" s="354"/>
      <c r="JXN9" s="354"/>
      <c r="JXO9" s="354"/>
      <c r="JXP9" s="354"/>
      <c r="JXQ9" s="354"/>
      <c r="JXR9" s="354"/>
      <c r="JXS9" s="354"/>
      <c r="JXT9" s="354"/>
      <c r="JXU9" s="354"/>
      <c r="JXV9" s="354"/>
      <c r="JXW9" s="354"/>
      <c r="JXX9" s="354"/>
      <c r="JXY9" s="354"/>
      <c r="JXZ9" s="354"/>
      <c r="JYA9" s="354"/>
      <c r="JYB9" s="354"/>
      <c r="JYC9" s="354"/>
      <c r="JYD9" s="354"/>
      <c r="JYE9" s="354"/>
      <c r="JYF9" s="354"/>
      <c r="JYG9" s="354"/>
      <c r="JYH9" s="354"/>
      <c r="JYI9" s="354"/>
      <c r="JYJ9" s="354"/>
      <c r="JYK9" s="354"/>
      <c r="JYL9" s="354"/>
      <c r="JYM9" s="354"/>
      <c r="JYN9" s="354"/>
      <c r="JYO9" s="354"/>
      <c r="JYP9" s="354"/>
      <c r="JYQ9" s="354"/>
      <c r="JYR9" s="354"/>
      <c r="JYS9" s="354"/>
      <c r="JYT9" s="354"/>
      <c r="JYU9" s="354"/>
      <c r="JYV9" s="354"/>
      <c r="JYW9" s="354"/>
      <c r="JYX9" s="354"/>
      <c r="JYY9" s="354"/>
      <c r="JYZ9" s="354"/>
      <c r="JZA9" s="354"/>
      <c r="JZB9" s="354"/>
      <c r="JZC9" s="354"/>
      <c r="JZD9" s="354"/>
      <c r="JZE9" s="354"/>
      <c r="JZF9" s="354"/>
      <c r="JZG9" s="354"/>
      <c r="JZH9" s="354"/>
      <c r="JZI9" s="354"/>
      <c r="JZJ9" s="354"/>
      <c r="JZK9" s="354"/>
      <c r="JZL9" s="354"/>
      <c r="JZM9" s="354"/>
      <c r="JZN9" s="354"/>
      <c r="JZO9" s="354"/>
      <c r="JZP9" s="354"/>
      <c r="JZQ9" s="354"/>
      <c r="JZR9" s="354"/>
      <c r="JZS9" s="354"/>
      <c r="JZT9" s="354"/>
      <c r="JZU9" s="354"/>
      <c r="JZV9" s="354"/>
      <c r="JZW9" s="354"/>
      <c r="JZX9" s="354"/>
      <c r="JZY9" s="354"/>
      <c r="JZZ9" s="354"/>
      <c r="KAA9" s="354"/>
      <c r="KAB9" s="354"/>
      <c r="KAC9" s="354"/>
      <c r="KAD9" s="354"/>
      <c r="KAE9" s="354"/>
      <c r="KAF9" s="354"/>
      <c r="KAG9" s="354"/>
      <c r="KAH9" s="354"/>
      <c r="KAI9" s="354"/>
      <c r="KAJ9" s="354"/>
      <c r="KAK9" s="354"/>
      <c r="KAL9" s="354"/>
      <c r="KAM9" s="354"/>
      <c r="KAN9" s="354"/>
      <c r="KAO9" s="354"/>
      <c r="KAP9" s="354"/>
      <c r="KAQ9" s="354"/>
      <c r="KAR9" s="354"/>
      <c r="KAS9" s="354"/>
      <c r="KAT9" s="354"/>
      <c r="KAU9" s="354"/>
      <c r="KAV9" s="354"/>
      <c r="KAW9" s="354"/>
      <c r="KAX9" s="354"/>
      <c r="KAY9" s="354"/>
      <c r="KAZ9" s="354"/>
      <c r="KBA9" s="354"/>
      <c r="KBB9" s="354"/>
      <c r="KBC9" s="354"/>
      <c r="KBD9" s="354"/>
      <c r="KBE9" s="354"/>
      <c r="KBF9" s="354"/>
      <c r="KBG9" s="354"/>
      <c r="KBH9" s="354"/>
      <c r="KBI9" s="354"/>
      <c r="KBJ9" s="354"/>
      <c r="KBK9" s="354"/>
      <c r="KBL9" s="354"/>
      <c r="KBM9" s="354"/>
      <c r="KBN9" s="354"/>
      <c r="KBO9" s="354"/>
      <c r="KBP9" s="354"/>
      <c r="KBQ9" s="354"/>
      <c r="KBR9" s="354"/>
      <c r="KBS9" s="354"/>
      <c r="KBT9" s="354"/>
      <c r="KBU9" s="354"/>
      <c r="KBV9" s="354"/>
      <c r="KBW9" s="354"/>
      <c r="KBX9" s="354"/>
      <c r="KBY9" s="354"/>
      <c r="KBZ9" s="354"/>
      <c r="KCA9" s="354"/>
      <c r="KCB9" s="354"/>
      <c r="KCC9" s="354"/>
      <c r="KCD9" s="354"/>
      <c r="KCE9" s="354"/>
      <c r="KCF9" s="354"/>
      <c r="KCG9" s="354"/>
      <c r="KCH9" s="354"/>
      <c r="KCI9" s="354"/>
      <c r="KCJ9" s="354"/>
      <c r="KCK9" s="354"/>
      <c r="KCL9" s="354"/>
      <c r="KCM9" s="354"/>
      <c r="KCN9" s="354"/>
      <c r="KCO9" s="354"/>
      <c r="KCP9" s="354"/>
      <c r="KCQ9" s="354"/>
      <c r="KCR9" s="354"/>
      <c r="KCS9" s="354"/>
      <c r="KCT9" s="354"/>
      <c r="KCU9" s="354"/>
      <c r="KCV9" s="354"/>
      <c r="KCW9" s="354"/>
      <c r="KCX9" s="354"/>
      <c r="KCY9" s="354"/>
      <c r="KCZ9" s="354"/>
      <c r="KDA9" s="354"/>
      <c r="KDB9" s="354"/>
      <c r="KDC9" s="354"/>
      <c r="KDD9" s="354"/>
      <c r="KDE9" s="354"/>
      <c r="KDF9" s="354"/>
      <c r="KDG9" s="354"/>
      <c r="KDH9" s="354"/>
      <c r="KDI9" s="354"/>
      <c r="KDJ9" s="354"/>
      <c r="KDK9" s="354"/>
      <c r="KDL9" s="354"/>
      <c r="KDM9" s="354"/>
      <c r="KDN9" s="354"/>
      <c r="KDO9" s="354"/>
      <c r="KDP9" s="354"/>
      <c r="KDQ9" s="354"/>
      <c r="KDR9" s="354"/>
      <c r="KDS9" s="354"/>
      <c r="KDT9" s="354"/>
      <c r="KDU9" s="354"/>
      <c r="KDV9" s="354"/>
      <c r="KDW9" s="354"/>
      <c r="KDX9" s="354"/>
      <c r="KDY9" s="354"/>
      <c r="KDZ9" s="354"/>
      <c r="KEA9" s="354"/>
      <c r="KEB9" s="354"/>
      <c r="KEC9" s="354"/>
      <c r="KED9" s="354"/>
      <c r="KEE9" s="354"/>
      <c r="KEF9" s="354"/>
      <c r="KEG9" s="354"/>
      <c r="KEH9" s="354"/>
      <c r="KEI9" s="354"/>
      <c r="KEJ9" s="354"/>
      <c r="KEK9" s="354"/>
      <c r="KEL9" s="354"/>
      <c r="KEM9" s="354"/>
      <c r="KEN9" s="354"/>
      <c r="KEO9" s="354"/>
      <c r="KEP9" s="354"/>
      <c r="KEQ9" s="354"/>
      <c r="KER9" s="354"/>
      <c r="KES9" s="354"/>
      <c r="KET9" s="354"/>
      <c r="KEU9" s="354"/>
      <c r="KEV9" s="354"/>
      <c r="KEW9" s="354"/>
      <c r="KEX9" s="354"/>
      <c r="KEY9" s="354"/>
      <c r="KEZ9" s="354"/>
      <c r="KFA9" s="354"/>
      <c r="KFB9" s="354"/>
      <c r="KFC9" s="354"/>
      <c r="KFD9" s="354"/>
      <c r="KFE9" s="354"/>
      <c r="KFF9" s="354"/>
      <c r="KFG9" s="354"/>
      <c r="KFH9" s="354"/>
      <c r="KFI9" s="354"/>
      <c r="KFJ9" s="354"/>
      <c r="KFK9" s="354"/>
      <c r="KFL9" s="354"/>
      <c r="KFM9" s="354"/>
      <c r="KFN9" s="354"/>
      <c r="KFO9" s="354"/>
      <c r="KFP9" s="354"/>
      <c r="KFQ9" s="354"/>
      <c r="KFR9" s="354"/>
      <c r="KFS9" s="354"/>
      <c r="KFT9" s="354"/>
      <c r="KFU9" s="354"/>
      <c r="KFV9" s="354"/>
      <c r="KFW9" s="354"/>
      <c r="KFX9" s="354"/>
      <c r="KFY9" s="354"/>
      <c r="KFZ9" s="354"/>
      <c r="KGA9" s="354"/>
      <c r="KGB9" s="354"/>
      <c r="KGC9" s="354"/>
      <c r="KGD9" s="354"/>
      <c r="KGE9" s="354"/>
      <c r="KGF9" s="354"/>
      <c r="KGG9" s="354"/>
      <c r="KGH9" s="354"/>
      <c r="KGI9" s="354"/>
      <c r="KGJ9" s="354"/>
      <c r="KGK9" s="354"/>
      <c r="KGL9" s="354"/>
      <c r="KGM9" s="354"/>
      <c r="KGN9" s="354"/>
      <c r="KGO9" s="354"/>
      <c r="KGP9" s="354"/>
      <c r="KGQ9" s="354"/>
      <c r="KGR9" s="354"/>
      <c r="KGS9" s="354"/>
      <c r="KGT9" s="354"/>
      <c r="KGU9" s="354"/>
      <c r="KGV9" s="354"/>
      <c r="KGW9" s="354"/>
      <c r="KGX9" s="354"/>
      <c r="KGY9" s="354"/>
      <c r="KGZ9" s="354"/>
      <c r="KHA9" s="354"/>
      <c r="KHB9" s="354"/>
      <c r="KHC9" s="354"/>
      <c r="KHD9" s="354"/>
      <c r="KHE9" s="354"/>
      <c r="KHF9" s="354"/>
      <c r="KHG9" s="354"/>
      <c r="KHH9" s="354"/>
      <c r="KHI9" s="354"/>
      <c r="KHJ9" s="354"/>
      <c r="KHK9" s="354"/>
      <c r="KHL9" s="354"/>
      <c r="KHM9" s="354"/>
      <c r="KHN9" s="354"/>
      <c r="KHO9" s="354"/>
      <c r="KHP9" s="354"/>
      <c r="KHQ9" s="354"/>
      <c r="KHR9" s="354"/>
      <c r="KHS9" s="354"/>
      <c r="KHT9" s="354"/>
      <c r="KHU9" s="354"/>
      <c r="KHV9" s="354"/>
      <c r="KHW9" s="354"/>
      <c r="KHX9" s="354"/>
      <c r="KHY9" s="354"/>
      <c r="KHZ9" s="354"/>
      <c r="KIA9" s="354"/>
      <c r="KIB9" s="354"/>
      <c r="KIC9" s="354"/>
      <c r="KID9" s="354"/>
      <c r="KIE9" s="354"/>
      <c r="KIF9" s="354"/>
      <c r="KIG9" s="354"/>
      <c r="KIH9" s="354"/>
      <c r="KII9" s="354"/>
      <c r="KIJ9" s="354"/>
      <c r="KIK9" s="354"/>
      <c r="KIL9" s="354"/>
      <c r="KIM9" s="354"/>
      <c r="KIN9" s="354"/>
      <c r="KIO9" s="354"/>
      <c r="KIP9" s="354"/>
      <c r="KIQ9" s="354"/>
      <c r="KIR9" s="354"/>
      <c r="KIS9" s="354"/>
      <c r="KIT9" s="354"/>
      <c r="KIU9" s="354"/>
      <c r="KIV9" s="354"/>
      <c r="KIW9" s="354"/>
      <c r="KIX9" s="354"/>
      <c r="KIY9" s="354"/>
      <c r="KIZ9" s="354"/>
      <c r="KJA9" s="354"/>
      <c r="KJB9" s="354"/>
      <c r="KJC9" s="354"/>
      <c r="KJD9" s="354"/>
      <c r="KJE9" s="354"/>
      <c r="KJF9" s="354"/>
      <c r="KJG9" s="354"/>
      <c r="KJH9" s="354"/>
      <c r="KJI9" s="354"/>
      <c r="KJJ9" s="354"/>
      <c r="KJK9" s="354"/>
      <c r="KJL9" s="354"/>
      <c r="KJM9" s="354"/>
      <c r="KJN9" s="354"/>
      <c r="KJO9" s="354"/>
      <c r="KJP9" s="354"/>
      <c r="KJQ9" s="354"/>
      <c r="KJR9" s="354"/>
      <c r="KJS9" s="354"/>
      <c r="KJT9" s="354"/>
      <c r="KJU9" s="354"/>
      <c r="KJV9" s="354"/>
      <c r="KJW9" s="354"/>
      <c r="KJX9" s="354"/>
      <c r="KJY9" s="354"/>
      <c r="KJZ9" s="354"/>
      <c r="KKA9" s="354"/>
      <c r="KKB9" s="354"/>
      <c r="KKC9" s="354"/>
      <c r="KKD9" s="354"/>
      <c r="KKE9" s="354"/>
      <c r="KKF9" s="354"/>
      <c r="KKG9" s="354"/>
      <c r="KKH9" s="354"/>
      <c r="KKI9" s="354"/>
      <c r="KKJ9" s="354"/>
      <c r="KKK9" s="354"/>
      <c r="KKL9" s="354"/>
      <c r="KKM9" s="354"/>
      <c r="KKN9" s="354"/>
      <c r="KKO9" s="354"/>
      <c r="KKP9" s="354"/>
      <c r="KKQ9" s="354"/>
      <c r="KKR9" s="354"/>
      <c r="KKS9" s="354"/>
      <c r="KKT9" s="354"/>
      <c r="KKU9" s="354"/>
      <c r="KKV9" s="354"/>
      <c r="KKW9" s="354"/>
      <c r="KKX9" s="354"/>
      <c r="KKY9" s="354"/>
      <c r="KKZ9" s="354"/>
      <c r="KLA9" s="354"/>
      <c r="KLB9" s="354"/>
      <c r="KLC9" s="354"/>
      <c r="KLD9" s="354"/>
      <c r="KLE9" s="354"/>
      <c r="KLF9" s="354"/>
      <c r="KLG9" s="354"/>
      <c r="KLH9" s="354"/>
      <c r="KLI9" s="354"/>
      <c r="KLJ9" s="354"/>
      <c r="KLK9" s="354"/>
      <c r="KLL9" s="354"/>
      <c r="KLM9" s="354"/>
      <c r="KLN9" s="354"/>
      <c r="KLO9" s="354"/>
      <c r="KLP9" s="354"/>
      <c r="KLQ9" s="354"/>
      <c r="KLR9" s="354"/>
      <c r="KLS9" s="354"/>
      <c r="KLT9" s="354"/>
      <c r="KLU9" s="354"/>
      <c r="KLV9" s="354"/>
      <c r="KLW9" s="354"/>
      <c r="KLX9" s="354"/>
      <c r="KLY9" s="354"/>
      <c r="KLZ9" s="354"/>
      <c r="KMA9" s="354"/>
      <c r="KMB9" s="354"/>
      <c r="KMC9" s="354"/>
      <c r="KMD9" s="354"/>
      <c r="KME9" s="354"/>
      <c r="KMF9" s="354"/>
      <c r="KMG9" s="354"/>
      <c r="KMH9" s="354"/>
      <c r="KMI9" s="354"/>
      <c r="KMJ9" s="354"/>
      <c r="KMK9" s="354"/>
      <c r="KML9" s="354"/>
      <c r="KMM9" s="354"/>
      <c r="KMN9" s="354"/>
      <c r="KMO9" s="354"/>
      <c r="KMP9" s="354"/>
      <c r="KMQ9" s="354"/>
      <c r="KMR9" s="354"/>
      <c r="KMS9" s="354"/>
      <c r="KMT9" s="354"/>
      <c r="KMU9" s="354"/>
      <c r="KMV9" s="354"/>
      <c r="KMW9" s="354"/>
      <c r="KMX9" s="354"/>
      <c r="KMY9" s="354"/>
      <c r="KMZ9" s="354"/>
      <c r="KNA9" s="354"/>
      <c r="KNB9" s="354"/>
      <c r="KNC9" s="354"/>
      <c r="KND9" s="354"/>
      <c r="KNE9" s="354"/>
      <c r="KNF9" s="354"/>
      <c r="KNG9" s="354"/>
      <c r="KNH9" s="354"/>
      <c r="KNI9" s="354"/>
      <c r="KNJ9" s="354"/>
      <c r="KNK9" s="354"/>
      <c r="KNL9" s="354"/>
      <c r="KNM9" s="354"/>
      <c r="KNN9" s="354"/>
      <c r="KNO9" s="354"/>
      <c r="KNP9" s="354"/>
      <c r="KNQ9" s="354"/>
      <c r="KNR9" s="354"/>
      <c r="KNS9" s="354"/>
      <c r="KNT9" s="354"/>
      <c r="KNU9" s="354"/>
      <c r="KNV9" s="354"/>
      <c r="KNW9" s="354"/>
      <c r="KNX9" s="354"/>
      <c r="KNY9" s="354"/>
      <c r="KNZ9" s="354"/>
      <c r="KOA9" s="354"/>
      <c r="KOB9" s="354"/>
      <c r="KOC9" s="354"/>
      <c r="KOD9" s="354"/>
      <c r="KOE9" s="354"/>
      <c r="KOF9" s="354"/>
      <c r="KOG9" s="354"/>
      <c r="KOH9" s="354"/>
      <c r="KOI9" s="354"/>
      <c r="KOJ9" s="354"/>
      <c r="KOK9" s="354"/>
      <c r="KOL9" s="354"/>
      <c r="KOM9" s="354"/>
      <c r="KON9" s="354"/>
      <c r="KOO9" s="354"/>
      <c r="KOP9" s="354"/>
      <c r="KOQ9" s="354"/>
      <c r="KOR9" s="354"/>
      <c r="KOS9" s="354"/>
      <c r="KOT9" s="354"/>
      <c r="KOU9" s="354"/>
      <c r="KOV9" s="354"/>
      <c r="KOW9" s="354"/>
      <c r="KOX9" s="354"/>
      <c r="KOY9" s="354"/>
      <c r="KOZ9" s="354"/>
      <c r="KPA9" s="354"/>
      <c r="KPB9" s="354"/>
      <c r="KPC9" s="354"/>
      <c r="KPD9" s="354"/>
      <c r="KPE9" s="354"/>
      <c r="KPF9" s="354"/>
      <c r="KPG9" s="354"/>
      <c r="KPH9" s="354"/>
      <c r="KPI9" s="354"/>
      <c r="KPJ9" s="354"/>
      <c r="KPK9" s="354"/>
      <c r="KPL9" s="354"/>
      <c r="KPM9" s="354"/>
      <c r="KPN9" s="354"/>
      <c r="KPO9" s="354"/>
      <c r="KPP9" s="354"/>
      <c r="KPQ9" s="354"/>
      <c r="KPR9" s="354"/>
      <c r="KPS9" s="354"/>
      <c r="KPT9" s="354"/>
      <c r="KPU9" s="354"/>
      <c r="KPV9" s="354"/>
      <c r="KPW9" s="354"/>
      <c r="KPX9" s="354"/>
      <c r="KPY9" s="354"/>
      <c r="KPZ9" s="354"/>
      <c r="KQA9" s="354"/>
      <c r="KQB9" s="354"/>
      <c r="KQC9" s="354"/>
      <c r="KQD9" s="354"/>
      <c r="KQE9" s="354"/>
      <c r="KQF9" s="354"/>
      <c r="KQG9" s="354"/>
      <c r="KQH9" s="354"/>
      <c r="KQI9" s="354"/>
      <c r="KQJ9" s="354"/>
      <c r="KQK9" s="354"/>
      <c r="KQL9" s="354"/>
      <c r="KQM9" s="354"/>
      <c r="KQN9" s="354"/>
      <c r="KQO9" s="354"/>
      <c r="KQP9" s="354"/>
      <c r="KQQ9" s="354"/>
      <c r="KQR9" s="354"/>
      <c r="KQS9" s="354"/>
      <c r="KQT9" s="354"/>
      <c r="KQU9" s="354"/>
      <c r="KQV9" s="354"/>
      <c r="KQW9" s="354"/>
      <c r="KQX9" s="354"/>
      <c r="KQY9" s="354"/>
      <c r="KQZ9" s="354"/>
      <c r="KRA9" s="354"/>
      <c r="KRB9" s="354"/>
      <c r="KRC9" s="354"/>
      <c r="KRD9" s="354"/>
      <c r="KRE9" s="354"/>
      <c r="KRF9" s="354"/>
      <c r="KRG9" s="354"/>
      <c r="KRH9" s="354"/>
      <c r="KRI9" s="354"/>
      <c r="KRJ9" s="354"/>
      <c r="KRK9" s="354"/>
      <c r="KRL9" s="354"/>
      <c r="KRM9" s="354"/>
      <c r="KRN9" s="354"/>
      <c r="KRO9" s="354"/>
      <c r="KRP9" s="354"/>
      <c r="KRQ9" s="354"/>
      <c r="KRR9" s="354"/>
      <c r="KRS9" s="354"/>
      <c r="KRT9" s="354"/>
      <c r="KRU9" s="354"/>
      <c r="KRV9" s="354"/>
      <c r="KRW9" s="354"/>
      <c r="KRX9" s="354"/>
      <c r="KRY9" s="354"/>
      <c r="KRZ9" s="354"/>
      <c r="KSA9" s="354"/>
      <c r="KSB9" s="354"/>
      <c r="KSC9" s="354"/>
      <c r="KSD9" s="354"/>
      <c r="KSE9" s="354"/>
      <c r="KSF9" s="354"/>
      <c r="KSG9" s="354"/>
      <c r="KSH9" s="354"/>
      <c r="KSI9" s="354"/>
      <c r="KSJ9" s="354"/>
      <c r="KSK9" s="354"/>
      <c r="KSL9" s="354"/>
      <c r="KSM9" s="354"/>
      <c r="KSN9" s="354"/>
      <c r="KSO9" s="354"/>
      <c r="KSP9" s="354"/>
      <c r="KSQ9" s="354"/>
      <c r="KSR9" s="354"/>
      <c r="KSS9" s="354"/>
      <c r="KST9" s="354"/>
      <c r="KSU9" s="354"/>
      <c r="KSV9" s="354"/>
      <c r="KSW9" s="354"/>
      <c r="KSX9" s="354"/>
      <c r="KSY9" s="354"/>
      <c r="KSZ9" s="354"/>
      <c r="KTA9" s="354"/>
      <c r="KTB9" s="354"/>
      <c r="KTC9" s="354"/>
      <c r="KTD9" s="354"/>
      <c r="KTE9" s="354"/>
      <c r="KTF9" s="354"/>
      <c r="KTG9" s="354"/>
      <c r="KTH9" s="354"/>
      <c r="KTI9" s="354"/>
      <c r="KTJ9" s="354"/>
      <c r="KTK9" s="354"/>
      <c r="KTL9" s="354"/>
      <c r="KTM9" s="354"/>
      <c r="KTN9" s="354"/>
      <c r="KTO9" s="354"/>
      <c r="KTP9" s="354"/>
      <c r="KTQ9" s="354"/>
      <c r="KTR9" s="354"/>
      <c r="KTS9" s="354"/>
      <c r="KTT9" s="354"/>
      <c r="KTU9" s="354"/>
      <c r="KTV9" s="354"/>
      <c r="KTW9" s="354"/>
      <c r="KTX9" s="354"/>
      <c r="KTY9" s="354"/>
      <c r="KTZ9" s="354"/>
      <c r="KUA9" s="354"/>
      <c r="KUB9" s="354"/>
      <c r="KUC9" s="354"/>
      <c r="KUD9" s="354"/>
      <c r="KUE9" s="354"/>
      <c r="KUF9" s="354"/>
      <c r="KUG9" s="354"/>
      <c r="KUH9" s="354"/>
      <c r="KUI9" s="354"/>
      <c r="KUJ9" s="354"/>
      <c r="KUK9" s="354"/>
      <c r="KUL9" s="354"/>
      <c r="KUM9" s="354"/>
      <c r="KUN9" s="354"/>
      <c r="KUO9" s="354"/>
      <c r="KUP9" s="354"/>
      <c r="KUQ9" s="354"/>
      <c r="KUR9" s="354"/>
      <c r="KUS9" s="354"/>
      <c r="KUT9" s="354"/>
      <c r="KUU9" s="354"/>
      <c r="KUV9" s="354"/>
      <c r="KUW9" s="354"/>
      <c r="KUX9" s="354"/>
      <c r="KUY9" s="354"/>
      <c r="KUZ9" s="354"/>
      <c r="KVA9" s="354"/>
      <c r="KVB9" s="354"/>
      <c r="KVC9" s="354"/>
      <c r="KVD9" s="354"/>
      <c r="KVE9" s="354"/>
      <c r="KVF9" s="354"/>
      <c r="KVG9" s="354"/>
      <c r="KVH9" s="354"/>
      <c r="KVI9" s="354"/>
      <c r="KVJ9" s="354"/>
      <c r="KVK9" s="354"/>
      <c r="KVL9" s="354"/>
      <c r="KVM9" s="354"/>
      <c r="KVN9" s="354"/>
      <c r="KVO9" s="354"/>
      <c r="KVP9" s="354"/>
      <c r="KVQ9" s="354"/>
      <c r="KVR9" s="354"/>
      <c r="KVS9" s="354"/>
      <c r="KVT9" s="354"/>
      <c r="KVU9" s="354"/>
      <c r="KVV9" s="354"/>
      <c r="KVW9" s="354"/>
      <c r="KVX9" s="354"/>
      <c r="KVY9" s="354"/>
      <c r="KVZ9" s="354"/>
      <c r="KWA9" s="354"/>
      <c r="KWB9" s="354"/>
      <c r="KWC9" s="354"/>
      <c r="KWD9" s="354"/>
      <c r="KWE9" s="354"/>
      <c r="KWF9" s="354"/>
      <c r="KWG9" s="354"/>
      <c r="KWH9" s="354"/>
      <c r="KWI9" s="354"/>
      <c r="KWJ9" s="354"/>
      <c r="KWK9" s="354"/>
      <c r="KWL9" s="354"/>
      <c r="KWM9" s="354"/>
      <c r="KWN9" s="354"/>
      <c r="KWO9" s="354"/>
      <c r="KWP9" s="354"/>
      <c r="KWQ9" s="354"/>
      <c r="KWR9" s="354"/>
      <c r="KWS9" s="354"/>
      <c r="KWT9" s="354"/>
      <c r="KWU9" s="354"/>
      <c r="KWV9" s="354"/>
      <c r="KWW9" s="354"/>
      <c r="KWX9" s="354"/>
      <c r="KWY9" s="354"/>
      <c r="KWZ9" s="354"/>
      <c r="KXA9" s="354"/>
      <c r="KXB9" s="354"/>
      <c r="KXC9" s="354"/>
      <c r="KXD9" s="354"/>
      <c r="KXE9" s="354"/>
      <c r="KXF9" s="354"/>
      <c r="KXG9" s="354"/>
      <c r="KXH9" s="354"/>
      <c r="KXI9" s="354"/>
      <c r="KXJ9" s="354"/>
      <c r="KXK9" s="354"/>
      <c r="KXL9" s="354"/>
      <c r="KXM9" s="354"/>
      <c r="KXN9" s="354"/>
      <c r="KXO9" s="354"/>
      <c r="KXP9" s="354"/>
      <c r="KXQ9" s="354"/>
      <c r="KXR9" s="354"/>
      <c r="KXS9" s="354"/>
      <c r="KXT9" s="354"/>
      <c r="KXU9" s="354"/>
      <c r="KXV9" s="354"/>
      <c r="KXW9" s="354"/>
      <c r="KXX9" s="354"/>
      <c r="KXY9" s="354"/>
      <c r="KXZ9" s="354"/>
      <c r="KYA9" s="354"/>
      <c r="KYB9" s="354"/>
      <c r="KYC9" s="354"/>
      <c r="KYD9" s="354"/>
      <c r="KYE9" s="354"/>
      <c r="KYF9" s="354"/>
      <c r="KYG9" s="354"/>
      <c r="KYH9" s="354"/>
      <c r="KYI9" s="354"/>
      <c r="KYJ9" s="354"/>
      <c r="KYK9" s="354"/>
      <c r="KYL9" s="354"/>
      <c r="KYM9" s="354"/>
      <c r="KYN9" s="354"/>
      <c r="KYO9" s="354"/>
      <c r="KYP9" s="354"/>
      <c r="KYQ9" s="354"/>
      <c r="KYR9" s="354"/>
      <c r="KYS9" s="354"/>
      <c r="KYT9" s="354"/>
      <c r="KYU9" s="354"/>
      <c r="KYV9" s="354"/>
      <c r="KYW9" s="354"/>
      <c r="KYX9" s="354"/>
      <c r="KYY9" s="354"/>
      <c r="KYZ9" s="354"/>
      <c r="KZA9" s="354"/>
      <c r="KZB9" s="354"/>
      <c r="KZC9" s="354"/>
      <c r="KZD9" s="354"/>
      <c r="KZE9" s="354"/>
      <c r="KZF9" s="354"/>
      <c r="KZG9" s="354"/>
      <c r="KZH9" s="354"/>
      <c r="KZI9" s="354"/>
      <c r="KZJ9" s="354"/>
      <c r="KZK9" s="354"/>
      <c r="KZL9" s="354"/>
      <c r="KZM9" s="354"/>
      <c r="KZN9" s="354"/>
      <c r="KZO9" s="354"/>
      <c r="KZP9" s="354"/>
      <c r="KZQ9" s="354"/>
      <c r="KZR9" s="354"/>
      <c r="KZS9" s="354"/>
      <c r="KZT9" s="354"/>
      <c r="KZU9" s="354"/>
      <c r="KZV9" s="354"/>
      <c r="KZW9" s="354"/>
      <c r="KZX9" s="354"/>
      <c r="KZY9" s="354"/>
      <c r="KZZ9" s="354"/>
      <c r="LAA9" s="354"/>
      <c r="LAB9" s="354"/>
      <c r="LAC9" s="354"/>
      <c r="LAD9" s="354"/>
      <c r="LAE9" s="354"/>
      <c r="LAF9" s="354"/>
      <c r="LAG9" s="354"/>
      <c r="LAH9" s="354"/>
      <c r="LAI9" s="354"/>
      <c r="LAJ9" s="354"/>
      <c r="LAK9" s="354"/>
      <c r="LAL9" s="354"/>
      <c r="LAM9" s="354"/>
      <c r="LAN9" s="354"/>
      <c r="LAO9" s="354"/>
      <c r="LAP9" s="354"/>
      <c r="LAQ9" s="354"/>
      <c r="LAR9" s="354"/>
      <c r="LAS9" s="354"/>
      <c r="LAT9" s="354"/>
      <c r="LAU9" s="354"/>
      <c r="LAV9" s="354"/>
      <c r="LAW9" s="354"/>
      <c r="LAX9" s="354"/>
      <c r="LAY9" s="354"/>
      <c r="LAZ9" s="354"/>
      <c r="LBA9" s="354"/>
      <c r="LBB9" s="354"/>
      <c r="LBC9" s="354"/>
      <c r="LBD9" s="354"/>
      <c r="LBE9" s="354"/>
      <c r="LBF9" s="354"/>
      <c r="LBG9" s="354"/>
      <c r="LBH9" s="354"/>
      <c r="LBI9" s="354"/>
      <c r="LBJ9" s="354"/>
      <c r="LBK9" s="354"/>
      <c r="LBL9" s="354"/>
      <c r="LBM9" s="354"/>
      <c r="LBN9" s="354"/>
      <c r="LBO9" s="354"/>
      <c r="LBP9" s="354"/>
      <c r="LBQ9" s="354"/>
      <c r="LBR9" s="354"/>
      <c r="LBS9" s="354"/>
      <c r="LBT9" s="354"/>
      <c r="LBU9" s="354"/>
      <c r="LBV9" s="354"/>
      <c r="LBW9" s="354"/>
      <c r="LBX9" s="354"/>
      <c r="LBY9" s="354"/>
      <c r="LBZ9" s="354"/>
      <c r="LCA9" s="354"/>
      <c r="LCB9" s="354"/>
      <c r="LCC9" s="354"/>
      <c r="LCD9" s="354"/>
      <c r="LCE9" s="354"/>
      <c r="LCF9" s="354"/>
      <c r="LCG9" s="354"/>
      <c r="LCH9" s="354"/>
      <c r="LCI9" s="354"/>
      <c r="LCJ9" s="354"/>
      <c r="LCK9" s="354"/>
      <c r="LCL9" s="354"/>
      <c r="LCM9" s="354"/>
      <c r="LCN9" s="354"/>
      <c r="LCO9" s="354"/>
      <c r="LCP9" s="354"/>
      <c r="LCQ9" s="354"/>
      <c r="LCR9" s="354"/>
      <c r="LCS9" s="354"/>
      <c r="LCT9" s="354"/>
      <c r="LCU9" s="354"/>
      <c r="LCV9" s="354"/>
      <c r="LCW9" s="354"/>
      <c r="LCX9" s="354"/>
      <c r="LCY9" s="354"/>
      <c r="LCZ9" s="354"/>
      <c r="LDA9" s="354"/>
      <c r="LDB9" s="354"/>
      <c r="LDC9" s="354"/>
      <c r="LDD9" s="354"/>
      <c r="LDE9" s="354"/>
      <c r="LDF9" s="354"/>
      <c r="LDG9" s="354"/>
      <c r="LDH9" s="354"/>
      <c r="LDI9" s="354"/>
      <c r="LDJ9" s="354"/>
      <c r="LDK9" s="354"/>
      <c r="LDL9" s="354"/>
      <c r="LDM9" s="354"/>
      <c r="LDN9" s="354"/>
      <c r="LDO9" s="354"/>
      <c r="LDP9" s="354"/>
      <c r="LDQ9" s="354"/>
      <c r="LDR9" s="354"/>
      <c r="LDS9" s="354"/>
      <c r="LDT9" s="354"/>
      <c r="LDU9" s="354"/>
      <c r="LDV9" s="354"/>
      <c r="LDW9" s="354"/>
      <c r="LDX9" s="354"/>
      <c r="LDY9" s="354"/>
      <c r="LDZ9" s="354"/>
      <c r="LEA9" s="354"/>
      <c r="LEB9" s="354"/>
      <c r="LEC9" s="354"/>
      <c r="LED9" s="354"/>
      <c r="LEE9" s="354"/>
      <c r="LEF9" s="354"/>
      <c r="LEG9" s="354"/>
      <c r="LEH9" s="354"/>
      <c r="LEI9" s="354"/>
      <c r="LEJ9" s="354"/>
      <c r="LEK9" s="354"/>
      <c r="LEL9" s="354"/>
      <c r="LEM9" s="354"/>
      <c r="LEN9" s="354"/>
      <c r="LEO9" s="354"/>
      <c r="LEP9" s="354"/>
      <c r="LEQ9" s="354"/>
      <c r="LER9" s="354"/>
      <c r="LES9" s="354"/>
      <c r="LET9" s="354"/>
      <c r="LEU9" s="354"/>
      <c r="LEV9" s="354"/>
      <c r="LEW9" s="354"/>
      <c r="LEX9" s="354"/>
      <c r="LEY9" s="354"/>
      <c r="LEZ9" s="354"/>
      <c r="LFA9" s="354"/>
      <c r="LFB9" s="354"/>
      <c r="LFC9" s="354"/>
      <c r="LFD9" s="354"/>
      <c r="LFE9" s="354"/>
      <c r="LFF9" s="354"/>
      <c r="LFG9" s="354"/>
      <c r="LFH9" s="354"/>
      <c r="LFI9" s="354"/>
      <c r="LFJ9" s="354"/>
      <c r="LFK9" s="354"/>
      <c r="LFL9" s="354"/>
      <c r="LFM9" s="354"/>
      <c r="LFN9" s="354"/>
      <c r="LFO9" s="354"/>
      <c r="LFP9" s="354"/>
      <c r="LFQ9" s="354"/>
      <c r="LFR9" s="354"/>
      <c r="LFS9" s="354"/>
      <c r="LFT9" s="354"/>
      <c r="LFU9" s="354"/>
      <c r="LFV9" s="354"/>
      <c r="LFW9" s="354"/>
      <c r="LFX9" s="354"/>
      <c r="LFY9" s="354"/>
      <c r="LFZ9" s="354"/>
      <c r="LGA9" s="354"/>
      <c r="LGB9" s="354"/>
      <c r="LGC9" s="354"/>
      <c r="LGD9" s="354"/>
      <c r="LGE9" s="354"/>
      <c r="LGF9" s="354"/>
      <c r="LGG9" s="354"/>
      <c r="LGH9" s="354"/>
      <c r="LGI9" s="354"/>
      <c r="LGJ9" s="354"/>
      <c r="LGK9" s="354"/>
      <c r="LGL9" s="354"/>
      <c r="LGM9" s="354"/>
      <c r="LGN9" s="354"/>
      <c r="LGO9" s="354"/>
      <c r="LGP9" s="354"/>
      <c r="LGQ9" s="354"/>
      <c r="LGR9" s="354"/>
      <c r="LGS9" s="354"/>
      <c r="LGT9" s="354"/>
      <c r="LGU9" s="354"/>
      <c r="LGV9" s="354"/>
      <c r="LGW9" s="354"/>
      <c r="LGX9" s="354"/>
      <c r="LGY9" s="354"/>
      <c r="LGZ9" s="354"/>
      <c r="LHA9" s="354"/>
      <c r="LHB9" s="354"/>
      <c r="LHC9" s="354"/>
      <c r="LHD9" s="354"/>
      <c r="LHE9" s="354"/>
      <c r="LHF9" s="354"/>
      <c r="LHG9" s="354"/>
      <c r="LHH9" s="354"/>
      <c r="LHI9" s="354"/>
      <c r="LHJ9" s="354"/>
      <c r="LHK9" s="354"/>
      <c r="LHL9" s="354"/>
      <c r="LHM9" s="354"/>
      <c r="LHN9" s="354"/>
      <c r="LHO9" s="354"/>
      <c r="LHP9" s="354"/>
      <c r="LHQ9" s="354"/>
      <c r="LHR9" s="354"/>
      <c r="LHS9" s="354"/>
      <c r="LHT9" s="354"/>
      <c r="LHU9" s="354"/>
      <c r="LHV9" s="354"/>
      <c r="LHW9" s="354"/>
      <c r="LHX9" s="354"/>
      <c r="LHY9" s="354"/>
      <c r="LHZ9" s="354"/>
      <c r="LIA9" s="354"/>
      <c r="LIB9" s="354"/>
      <c r="LIC9" s="354"/>
      <c r="LID9" s="354"/>
      <c r="LIE9" s="354"/>
      <c r="LIF9" s="354"/>
      <c r="LIG9" s="354"/>
      <c r="LIH9" s="354"/>
      <c r="LII9" s="354"/>
      <c r="LIJ9" s="354"/>
      <c r="LIK9" s="354"/>
      <c r="LIL9" s="354"/>
      <c r="LIM9" s="354"/>
      <c r="LIN9" s="354"/>
      <c r="LIO9" s="354"/>
      <c r="LIP9" s="354"/>
      <c r="LIQ9" s="354"/>
      <c r="LIR9" s="354"/>
      <c r="LIS9" s="354"/>
      <c r="LIT9" s="354"/>
      <c r="LIU9" s="354"/>
      <c r="LIV9" s="354"/>
      <c r="LIW9" s="354"/>
      <c r="LIX9" s="354"/>
      <c r="LIY9" s="354"/>
      <c r="LIZ9" s="354"/>
      <c r="LJA9" s="354"/>
      <c r="LJB9" s="354"/>
      <c r="LJC9" s="354"/>
      <c r="LJD9" s="354"/>
      <c r="LJE9" s="354"/>
      <c r="LJF9" s="354"/>
      <c r="LJG9" s="354"/>
      <c r="LJH9" s="354"/>
      <c r="LJI9" s="354"/>
      <c r="LJJ9" s="354"/>
      <c r="LJK9" s="354"/>
      <c r="LJL9" s="354"/>
      <c r="LJM9" s="354"/>
      <c r="LJN9" s="354"/>
      <c r="LJO9" s="354"/>
      <c r="LJP9" s="354"/>
      <c r="LJQ9" s="354"/>
      <c r="LJR9" s="354"/>
      <c r="LJS9" s="354"/>
      <c r="LJT9" s="354"/>
      <c r="LJU9" s="354"/>
      <c r="LJV9" s="354"/>
      <c r="LJW9" s="354"/>
      <c r="LJX9" s="354"/>
      <c r="LJY9" s="354"/>
      <c r="LJZ9" s="354"/>
      <c r="LKA9" s="354"/>
      <c r="LKB9" s="354"/>
      <c r="LKC9" s="354"/>
      <c r="LKD9" s="354"/>
      <c r="LKE9" s="354"/>
      <c r="LKF9" s="354"/>
      <c r="LKG9" s="354"/>
      <c r="LKH9" s="354"/>
      <c r="LKI9" s="354"/>
      <c r="LKJ9" s="354"/>
      <c r="LKK9" s="354"/>
      <c r="LKL9" s="354"/>
      <c r="LKM9" s="354"/>
      <c r="LKN9" s="354"/>
      <c r="LKO9" s="354"/>
      <c r="LKP9" s="354"/>
      <c r="LKQ9" s="354"/>
      <c r="LKR9" s="354"/>
      <c r="LKS9" s="354"/>
      <c r="LKT9" s="354"/>
      <c r="LKU9" s="354"/>
      <c r="LKV9" s="354"/>
      <c r="LKW9" s="354"/>
      <c r="LKX9" s="354"/>
      <c r="LKY9" s="354"/>
      <c r="LKZ9" s="354"/>
      <c r="LLA9" s="354"/>
      <c r="LLB9" s="354"/>
      <c r="LLC9" s="354"/>
      <c r="LLD9" s="354"/>
      <c r="LLE9" s="354"/>
      <c r="LLF9" s="354"/>
      <c r="LLG9" s="354"/>
      <c r="LLH9" s="354"/>
      <c r="LLI9" s="354"/>
      <c r="LLJ9" s="354"/>
      <c r="LLK9" s="354"/>
      <c r="LLL9" s="354"/>
      <c r="LLM9" s="354"/>
      <c r="LLN9" s="354"/>
      <c r="LLO9" s="354"/>
      <c r="LLP9" s="354"/>
      <c r="LLQ9" s="354"/>
      <c r="LLR9" s="354"/>
      <c r="LLS9" s="354"/>
      <c r="LLT9" s="354"/>
      <c r="LLU9" s="354"/>
      <c r="LLV9" s="354"/>
      <c r="LLW9" s="354"/>
      <c r="LLX9" s="354"/>
      <c r="LLY9" s="354"/>
      <c r="LLZ9" s="354"/>
      <c r="LMA9" s="354"/>
      <c r="LMB9" s="354"/>
      <c r="LMC9" s="354"/>
      <c r="LMD9" s="354"/>
      <c r="LME9" s="354"/>
      <c r="LMF9" s="354"/>
      <c r="LMG9" s="354"/>
      <c r="LMH9" s="354"/>
      <c r="LMI9" s="354"/>
      <c r="LMJ9" s="354"/>
      <c r="LMK9" s="354"/>
      <c r="LML9" s="354"/>
      <c r="LMM9" s="354"/>
      <c r="LMN9" s="354"/>
      <c r="LMO9" s="354"/>
      <c r="LMP9" s="354"/>
      <c r="LMQ9" s="354"/>
      <c r="LMR9" s="354"/>
      <c r="LMS9" s="354"/>
      <c r="LMT9" s="354"/>
      <c r="LMU9" s="354"/>
      <c r="LMV9" s="354"/>
      <c r="LMW9" s="354"/>
      <c r="LMX9" s="354"/>
      <c r="LMY9" s="354"/>
      <c r="LMZ9" s="354"/>
      <c r="LNA9" s="354"/>
      <c r="LNB9" s="354"/>
      <c r="LNC9" s="354"/>
      <c r="LND9" s="354"/>
      <c r="LNE9" s="354"/>
      <c r="LNF9" s="354"/>
      <c r="LNG9" s="354"/>
      <c r="LNH9" s="354"/>
      <c r="LNI9" s="354"/>
      <c r="LNJ9" s="354"/>
      <c r="LNK9" s="354"/>
      <c r="LNL9" s="354"/>
      <c r="LNM9" s="354"/>
      <c r="LNN9" s="354"/>
      <c r="LNO9" s="354"/>
      <c r="LNP9" s="354"/>
      <c r="LNQ9" s="354"/>
      <c r="LNR9" s="354"/>
      <c r="LNS9" s="354"/>
      <c r="LNT9" s="354"/>
      <c r="LNU9" s="354"/>
      <c r="LNV9" s="354"/>
      <c r="LNW9" s="354"/>
      <c r="LNX9" s="354"/>
      <c r="LNY9" s="354"/>
      <c r="LNZ9" s="354"/>
      <c r="LOA9" s="354"/>
      <c r="LOB9" s="354"/>
      <c r="LOC9" s="354"/>
      <c r="LOD9" s="354"/>
      <c r="LOE9" s="354"/>
      <c r="LOF9" s="354"/>
      <c r="LOG9" s="354"/>
      <c r="LOH9" s="354"/>
      <c r="LOI9" s="354"/>
      <c r="LOJ9" s="354"/>
      <c r="LOK9" s="354"/>
      <c r="LOL9" s="354"/>
      <c r="LOM9" s="354"/>
      <c r="LON9" s="354"/>
      <c r="LOO9" s="354"/>
      <c r="LOP9" s="354"/>
      <c r="LOQ9" s="354"/>
      <c r="LOR9" s="354"/>
      <c r="LOS9" s="354"/>
      <c r="LOT9" s="354"/>
      <c r="LOU9" s="354"/>
      <c r="LOV9" s="354"/>
      <c r="LOW9" s="354"/>
      <c r="LOX9" s="354"/>
      <c r="LOY9" s="354"/>
      <c r="LOZ9" s="354"/>
      <c r="LPA9" s="354"/>
      <c r="LPB9" s="354"/>
      <c r="LPC9" s="354"/>
      <c r="LPD9" s="354"/>
      <c r="LPE9" s="354"/>
      <c r="LPF9" s="354"/>
      <c r="LPG9" s="354"/>
      <c r="LPH9" s="354"/>
      <c r="LPI9" s="354"/>
      <c r="LPJ9" s="354"/>
      <c r="LPK9" s="354"/>
      <c r="LPL9" s="354"/>
      <c r="LPM9" s="354"/>
      <c r="LPN9" s="354"/>
      <c r="LPO9" s="354"/>
      <c r="LPP9" s="354"/>
      <c r="LPQ9" s="354"/>
      <c r="LPR9" s="354"/>
      <c r="LPS9" s="354"/>
      <c r="LPT9" s="354"/>
      <c r="LPU9" s="354"/>
      <c r="LPV9" s="354"/>
      <c r="LPW9" s="354"/>
      <c r="LPX9" s="354"/>
      <c r="LPY9" s="354"/>
      <c r="LPZ9" s="354"/>
      <c r="LQA9" s="354"/>
      <c r="LQB9" s="354"/>
      <c r="LQC9" s="354"/>
      <c r="LQD9" s="354"/>
      <c r="LQE9" s="354"/>
      <c r="LQF9" s="354"/>
      <c r="LQG9" s="354"/>
      <c r="LQH9" s="354"/>
      <c r="LQI9" s="354"/>
      <c r="LQJ9" s="354"/>
      <c r="LQK9" s="354"/>
      <c r="LQL9" s="354"/>
      <c r="LQM9" s="354"/>
      <c r="LQN9" s="354"/>
      <c r="LQO9" s="354"/>
      <c r="LQP9" s="354"/>
      <c r="LQQ9" s="354"/>
      <c r="LQR9" s="354"/>
      <c r="LQS9" s="354"/>
      <c r="LQT9" s="354"/>
      <c r="LQU9" s="354"/>
      <c r="LQV9" s="354"/>
      <c r="LQW9" s="354"/>
      <c r="LQX9" s="354"/>
      <c r="LQY9" s="354"/>
      <c r="LQZ9" s="354"/>
      <c r="LRA9" s="354"/>
      <c r="LRB9" s="354"/>
      <c r="LRC9" s="354"/>
      <c r="LRD9" s="354"/>
      <c r="LRE9" s="354"/>
      <c r="LRF9" s="354"/>
      <c r="LRG9" s="354"/>
      <c r="LRH9" s="354"/>
      <c r="LRI9" s="354"/>
      <c r="LRJ9" s="354"/>
      <c r="LRK9" s="354"/>
      <c r="LRL9" s="354"/>
      <c r="LRM9" s="354"/>
      <c r="LRN9" s="354"/>
      <c r="LRO9" s="354"/>
      <c r="LRP9" s="354"/>
      <c r="LRQ9" s="354"/>
      <c r="LRR9" s="354"/>
      <c r="LRS9" s="354"/>
      <c r="LRT9" s="354"/>
      <c r="LRU9" s="354"/>
      <c r="LRV9" s="354"/>
      <c r="LRW9" s="354"/>
      <c r="LRX9" s="354"/>
      <c r="LRY9" s="354"/>
      <c r="LRZ9" s="354"/>
      <c r="LSA9" s="354"/>
      <c r="LSB9" s="354"/>
      <c r="LSC9" s="354"/>
      <c r="LSD9" s="354"/>
      <c r="LSE9" s="354"/>
      <c r="LSF9" s="354"/>
      <c r="LSG9" s="354"/>
      <c r="LSH9" s="354"/>
      <c r="LSI9" s="354"/>
      <c r="LSJ9" s="354"/>
      <c r="LSK9" s="354"/>
      <c r="LSL9" s="354"/>
      <c r="LSM9" s="354"/>
      <c r="LSN9" s="354"/>
      <c r="LSO9" s="354"/>
      <c r="LSP9" s="354"/>
      <c r="LSQ9" s="354"/>
      <c r="LSR9" s="354"/>
      <c r="LSS9" s="354"/>
      <c r="LST9" s="354"/>
      <c r="LSU9" s="354"/>
      <c r="LSV9" s="354"/>
      <c r="LSW9" s="354"/>
      <c r="LSX9" s="354"/>
      <c r="LSY9" s="354"/>
      <c r="LSZ9" s="354"/>
      <c r="LTA9" s="354"/>
      <c r="LTB9" s="354"/>
      <c r="LTC9" s="354"/>
      <c r="LTD9" s="354"/>
      <c r="LTE9" s="354"/>
      <c r="LTF9" s="354"/>
      <c r="LTG9" s="354"/>
      <c r="LTH9" s="354"/>
      <c r="LTI9" s="354"/>
      <c r="LTJ9" s="354"/>
      <c r="LTK9" s="354"/>
      <c r="LTL9" s="354"/>
      <c r="LTM9" s="354"/>
      <c r="LTN9" s="354"/>
      <c r="LTO9" s="354"/>
      <c r="LTP9" s="354"/>
      <c r="LTQ9" s="354"/>
      <c r="LTR9" s="354"/>
      <c r="LTS9" s="354"/>
      <c r="LTT9" s="354"/>
      <c r="LTU9" s="354"/>
      <c r="LTV9" s="354"/>
      <c r="LTW9" s="354"/>
      <c r="LTX9" s="354"/>
      <c r="LTY9" s="354"/>
      <c r="LTZ9" s="354"/>
      <c r="LUA9" s="354"/>
      <c r="LUB9" s="354"/>
      <c r="LUC9" s="354"/>
      <c r="LUD9" s="354"/>
      <c r="LUE9" s="354"/>
      <c r="LUF9" s="354"/>
      <c r="LUG9" s="354"/>
      <c r="LUH9" s="354"/>
      <c r="LUI9" s="354"/>
      <c r="LUJ9" s="354"/>
      <c r="LUK9" s="354"/>
      <c r="LUL9" s="354"/>
      <c r="LUM9" s="354"/>
      <c r="LUN9" s="354"/>
      <c r="LUO9" s="354"/>
      <c r="LUP9" s="354"/>
      <c r="LUQ9" s="354"/>
      <c r="LUR9" s="354"/>
      <c r="LUS9" s="354"/>
      <c r="LUT9" s="354"/>
      <c r="LUU9" s="354"/>
      <c r="LUV9" s="354"/>
      <c r="LUW9" s="354"/>
      <c r="LUX9" s="354"/>
      <c r="LUY9" s="354"/>
      <c r="LUZ9" s="354"/>
      <c r="LVA9" s="354"/>
      <c r="LVB9" s="354"/>
      <c r="LVC9" s="354"/>
      <c r="LVD9" s="354"/>
      <c r="LVE9" s="354"/>
      <c r="LVF9" s="354"/>
      <c r="LVG9" s="354"/>
      <c r="LVH9" s="354"/>
      <c r="LVI9" s="354"/>
      <c r="LVJ9" s="354"/>
      <c r="LVK9" s="354"/>
      <c r="LVL9" s="354"/>
      <c r="LVM9" s="354"/>
      <c r="LVN9" s="354"/>
      <c r="LVO9" s="354"/>
      <c r="LVP9" s="354"/>
      <c r="LVQ9" s="354"/>
      <c r="LVR9" s="354"/>
      <c r="LVS9" s="354"/>
      <c r="LVT9" s="354"/>
      <c r="LVU9" s="354"/>
      <c r="LVV9" s="354"/>
      <c r="LVW9" s="354"/>
      <c r="LVX9" s="354"/>
      <c r="LVY9" s="354"/>
      <c r="LVZ9" s="354"/>
      <c r="LWA9" s="354"/>
      <c r="LWB9" s="354"/>
      <c r="LWC9" s="354"/>
      <c r="LWD9" s="354"/>
      <c r="LWE9" s="354"/>
      <c r="LWF9" s="354"/>
      <c r="LWG9" s="354"/>
      <c r="LWH9" s="354"/>
      <c r="LWI9" s="354"/>
      <c r="LWJ9" s="354"/>
      <c r="LWK9" s="354"/>
      <c r="LWL9" s="354"/>
      <c r="LWM9" s="354"/>
      <c r="LWN9" s="354"/>
      <c r="LWO9" s="354"/>
      <c r="LWP9" s="354"/>
      <c r="LWQ9" s="354"/>
      <c r="LWR9" s="354"/>
      <c r="LWS9" s="354"/>
      <c r="LWT9" s="354"/>
      <c r="LWU9" s="354"/>
      <c r="LWV9" s="354"/>
      <c r="LWW9" s="354"/>
      <c r="LWX9" s="354"/>
      <c r="LWY9" s="354"/>
      <c r="LWZ9" s="354"/>
      <c r="LXA9" s="354"/>
      <c r="LXB9" s="354"/>
      <c r="LXC9" s="354"/>
      <c r="LXD9" s="354"/>
      <c r="LXE9" s="354"/>
      <c r="LXF9" s="354"/>
      <c r="LXG9" s="354"/>
      <c r="LXH9" s="354"/>
      <c r="LXI9" s="354"/>
      <c r="LXJ9" s="354"/>
      <c r="LXK9" s="354"/>
      <c r="LXL9" s="354"/>
      <c r="LXM9" s="354"/>
      <c r="LXN9" s="354"/>
      <c r="LXO9" s="354"/>
      <c r="LXP9" s="354"/>
      <c r="LXQ9" s="354"/>
      <c r="LXR9" s="354"/>
      <c r="LXS9" s="354"/>
      <c r="LXT9" s="354"/>
      <c r="LXU9" s="354"/>
      <c r="LXV9" s="354"/>
      <c r="LXW9" s="354"/>
      <c r="LXX9" s="354"/>
      <c r="LXY9" s="354"/>
      <c r="LXZ9" s="354"/>
      <c r="LYA9" s="354"/>
      <c r="LYB9" s="354"/>
      <c r="LYC9" s="354"/>
      <c r="LYD9" s="354"/>
      <c r="LYE9" s="354"/>
      <c r="LYF9" s="354"/>
      <c r="LYG9" s="354"/>
      <c r="LYH9" s="354"/>
      <c r="LYI9" s="354"/>
      <c r="LYJ9" s="354"/>
      <c r="LYK9" s="354"/>
      <c r="LYL9" s="354"/>
      <c r="LYM9" s="354"/>
      <c r="LYN9" s="354"/>
      <c r="LYO9" s="354"/>
      <c r="LYP9" s="354"/>
      <c r="LYQ9" s="354"/>
      <c r="LYR9" s="354"/>
      <c r="LYS9" s="354"/>
      <c r="LYT9" s="354"/>
      <c r="LYU9" s="354"/>
      <c r="LYV9" s="354"/>
      <c r="LYW9" s="354"/>
      <c r="LYX9" s="354"/>
      <c r="LYY9" s="354"/>
      <c r="LYZ9" s="354"/>
      <c r="LZA9" s="354"/>
      <c r="LZB9" s="354"/>
      <c r="LZC9" s="354"/>
      <c r="LZD9" s="354"/>
      <c r="LZE9" s="354"/>
      <c r="LZF9" s="354"/>
      <c r="LZG9" s="354"/>
      <c r="LZH9" s="354"/>
      <c r="LZI9" s="354"/>
      <c r="LZJ9" s="354"/>
      <c r="LZK9" s="354"/>
      <c r="LZL9" s="354"/>
      <c r="LZM9" s="354"/>
      <c r="LZN9" s="354"/>
      <c r="LZO9" s="354"/>
      <c r="LZP9" s="354"/>
      <c r="LZQ9" s="354"/>
      <c r="LZR9" s="354"/>
      <c r="LZS9" s="354"/>
      <c r="LZT9" s="354"/>
      <c r="LZU9" s="354"/>
      <c r="LZV9" s="354"/>
      <c r="LZW9" s="354"/>
      <c r="LZX9" s="354"/>
      <c r="LZY9" s="354"/>
      <c r="LZZ9" s="354"/>
      <c r="MAA9" s="354"/>
      <c r="MAB9" s="354"/>
      <c r="MAC9" s="354"/>
      <c r="MAD9" s="354"/>
      <c r="MAE9" s="354"/>
      <c r="MAF9" s="354"/>
      <c r="MAG9" s="354"/>
      <c r="MAH9" s="354"/>
      <c r="MAI9" s="354"/>
      <c r="MAJ9" s="354"/>
      <c r="MAK9" s="354"/>
      <c r="MAL9" s="354"/>
      <c r="MAM9" s="354"/>
      <c r="MAN9" s="354"/>
      <c r="MAO9" s="354"/>
      <c r="MAP9" s="354"/>
      <c r="MAQ9" s="354"/>
      <c r="MAR9" s="354"/>
      <c r="MAS9" s="354"/>
      <c r="MAT9" s="354"/>
      <c r="MAU9" s="354"/>
      <c r="MAV9" s="354"/>
      <c r="MAW9" s="354"/>
      <c r="MAX9" s="354"/>
      <c r="MAY9" s="354"/>
      <c r="MAZ9" s="354"/>
      <c r="MBA9" s="354"/>
      <c r="MBB9" s="354"/>
      <c r="MBC9" s="354"/>
      <c r="MBD9" s="354"/>
      <c r="MBE9" s="354"/>
      <c r="MBF9" s="354"/>
      <c r="MBG9" s="354"/>
      <c r="MBH9" s="354"/>
      <c r="MBI9" s="354"/>
      <c r="MBJ9" s="354"/>
      <c r="MBK9" s="354"/>
      <c r="MBL9" s="354"/>
      <c r="MBM9" s="354"/>
      <c r="MBN9" s="354"/>
      <c r="MBO9" s="354"/>
      <c r="MBP9" s="354"/>
      <c r="MBQ9" s="354"/>
      <c r="MBR9" s="354"/>
      <c r="MBS9" s="354"/>
      <c r="MBT9" s="354"/>
      <c r="MBU9" s="354"/>
      <c r="MBV9" s="354"/>
      <c r="MBW9" s="354"/>
      <c r="MBX9" s="354"/>
      <c r="MBY9" s="354"/>
      <c r="MBZ9" s="354"/>
      <c r="MCA9" s="354"/>
      <c r="MCB9" s="354"/>
      <c r="MCC9" s="354"/>
      <c r="MCD9" s="354"/>
      <c r="MCE9" s="354"/>
      <c r="MCF9" s="354"/>
      <c r="MCG9" s="354"/>
      <c r="MCH9" s="354"/>
      <c r="MCI9" s="354"/>
      <c r="MCJ9" s="354"/>
      <c r="MCK9" s="354"/>
      <c r="MCL9" s="354"/>
      <c r="MCM9" s="354"/>
      <c r="MCN9" s="354"/>
      <c r="MCO9" s="354"/>
      <c r="MCP9" s="354"/>
      <c r="MCQ9" s="354"/>
      <c r="MCR9" s="354"/>
      <c r="MCS9" s="354"/>
      <c r="MCT9" s="354"/>
      <c r="MCU9" s="354"/>
      <c r="MCV9" s="354"/>
      <c r="MCW9" s="354"/>
      <c r="MCX9" s="354"/>
      <c r="MCY9" s="354"/>
      <c r="MCZ9" s="354"/>
      <c r="MDA9" s="354"/>
      <c r="MDB9" s="354"/>
      <c r="MDC9" s="354"/>
      <c r="MDD9" s="354"/>
      <c r="MDE9" s="354"/>
      <c r="MDF9" s="354"/>
      <c r="MDG9" s="354"/>
      <c r="MDH9" s="354"/>
      <c r="MDI9" s="354"/>
      <c r="MDJ9" s="354"/>
      <c r="MDK9" s="354"/>
      <c r="MDL9" s="354"/>
      <c r="MDM9" s="354"/>
      <c r="MDN9" s="354"/>
      <c r="MDO9" s="354"/>
      <c r="MDP9" s="354"/>
      <c r="MDQ9" s="354"/>
      <c r="MDR9" s="354"/>
      <c r="MDS9" s="354"/>
      <c r="MDT9" s="354"/>
      <c r="MDU9" s="354"/>
      <c r="MDV9" s="354"/>
      <c r="MDW9" s="354"/>
      <c r="MDX9" s="354"/>
      <c r="MDY9" s="354"/>
      <c r="MDZ9" s="354"/>
      <c r="MEA9" s="354"/>
      <c r="MEB9" s="354"/>
      <c r="MEC9" s="354"/>
      <c r="MED9" s="354"/>
      <c r="MEE9" s="354"/>
      <c r="MEF9" s="354"/>
      <c r="MEG9" s="354"/>
      <c r="MEH9" s="354"/>
      <c r="MEI9" s="354"/>
      <c r="MEJ9" s="354"/>
      <c r="MEK9" s="354"/>
      <c r="MEL9" s="354"/>
      <c r="MEM9" s="354"/>
      <c r="MEN9" s="354"/>
      <c r="MEO9" s="354"/>
      <c r="MEP9" s="354"/>
      <c r="MEQ9" s="354"/>
      <c r="MER9" s="354"/>
      <c r="MES9" s="354"/>
      <c r="MET9" s="354"/>
      <c r="MEU9" s="354"/>
      <c r="MEV9" s="354"/>
      <c r="MEW9" s="354"/>
      <c r="MEX9" s="354"/>
      <c r="MEY9" s="354"/>
      <c r="MEZ9" s="354"/>
      <c r="MFA9" s="354"/>
      <c r="MFB9" s="354"/>
      <c r="MFC9" s="354"/>
      <c r="MFD9" s="354"/>
      <c r="MFE9" s="354"/>
      <c r="MFF9" s="354"/>
      <c r="MFG9" s="354"/>
      <c r="MFH9" s="354"/>
      <c r="MFI9" s="354"/>
      <c r="MFJ9" s="354"/>
      <c r="MFK9" s="354"/>
      <c r="MFL9" s="354"/>
      <c r="MFM9" s="354"/>
      <c r="MFN9" s="354"/>
      <c r="MFO9" s="354"/>
      <c r="MFP9" s="354"/>
      <c r="MFQ9" s="354"/>
      <c r="MFR9" s="354"/>
      <c r="MFS9" s="354"/>
      <c r="MFT9" s="354"/>
      <c r="MFU9" s="354"/>
      <c r="MFV9" s="354"/>
      <c r="MFW9" s="354"/>
      <c r="MFX9" s="354"/>
      <c r="MFY9" s="354"/>
      <c r="MFZ9" s="354"/>
      <c r="MGA9" s="354"/>
      <c r="MGB9" s="354"/>
      <c r="MGC9" s="354"/>
      <c r="MGD9" s="354"/>
      <c r="MGE9" s="354"/>
      <c r="MGF9" s="354"/>
      <c r="MGG9" s="354"/>
      <c r="MGH9" s="354"/>
      <c r="MGI9" s="354"/>
      <c r="MGJ9" s="354"/>
      <c r="MGK9" s="354"/>
      <c r="MGL9" s="354"/>
      <c r="MGM9" s="354"/>
      <c r="MGN9" s="354"/>
      <c r="MGO9" s="354"/>
      <c r="MGP9" s="354"/>
      <c r="MGQ9" s="354"/>
      <c r="MGR9" s="354"/>
      <c r="MGS9" s="354"/>
      <c r="MGT9" s="354"/>
      <c r="MGU9" s="354"/>
      <c r="MGV9" s="354"/>
      <c r="MGW9" s="354"/>
      <c r="MGX9" s="354"/>
      <c r="MGY9" s="354"/>
      <c r="MGZ9" s="354"/>
      <c r="MHA9" s="354"/>
      <c r="MHB9" s="354"/>
      <c r="MHC9" s="354"/>
      <c r="MHD9" s="354"/>
      <c r="MHE9" s="354"/>
      <c r="MHF9" s="354"/>
      <c r="MHG9" s="354"/>
      <c r="MHH9" s="354"/>
      <c r="MHI9" s="354"/>
      <c r="MHJ9" s="354"/>
      <c r="MHK9" s="354"/>
      <c r="MHL9" s="354"/>
      <c r="MHM9" s="354"/>
      <c r="MHN9" s="354"/>
      <c r="MHO9" s="354"/>
      <c r="MHP9" s="354"/>
      <c r="MHQ9" s="354"/>
      <c r="MHR9" s="354"/>
      <c r="MHS9" s="354"/>
      <c r="MHT9" s="354"/>
      <c r="MHU9" s="354"/>
      <c r="MHV9" s="354"/>
      <c r="MHW9" s="354"/>
      <c r="MHX9" s="354"/>
      <c r="MHY9" s="354"/>
      <c r="MHZ9" s="354"/>
      <c r="MIA9" s="354"/>
      <c r="MIB9" s="354"/>
      <c r="MIC9" s="354"/>
      <c r="MID9" s="354"/>
      <c r="MIE9" s="354"/>
      <c r="MIF9" s="354"/>
      <c r="MIG9" s="354"/>
      <c r="MIH9" s="354"/>
      <c r="MII9" s="354"/>
      <c r="MIJ9" s="354"/>
      <c r="MIK9" s="354"/>
      <c r="MIL9" s="354"/>
      <c r="MIM9" s="354"/>
      <c r="MIN9" s="354"/>
      <c r="MIO9" s="354"/>
      <c r="MIP9" s="354"/>
      <c r="MIQ9" s="354"/>
      <c r="MIR9" s="354"/>
      <c r="MIS9" s="354"/>
      <c r="MIT9" s="354"/>
      <c r="MIU9" s="354"/>
      <c r="MIV9" s="354"/>
      <c r="MIW9" s="354"/>
      <c r="MIX9" s="354"/>
      <c r="MIY9" s="354"/>
      <c r="MIZ9" s="354"/>
      <c r="MJA9" s="354"/>
      <c r="MJB9" s="354"/>
      <c r="MJC9" s="354"/>
      <c r="MJD9" s="354"/>
      <c r="MJE9" s="354"/>
      <c r="MJF9" s="354"/>
      <c r="MJG9" s="354"/>
      <c r="MJH9" s="354"/>
      <c r="MJI9" s="354"/>
      <c r="MJJ9" s="354"/>
      <c r="MJK9" s="354"/>
      <c r="MJL9" s="354"/>
      <c r="MJM9" s="354"/>
      <c r="MJN9" s="354"/>
      <c r="MJO9" s="354"/>
      <c r="MJP9" s="354"/>
      <c r="MJQ9" s="354"/>
      <c r="MJR9" s="354"/>
      <c r="MJS9" s="354"/>
      <c r="MJT9" s="354"/>
      <c r="MJU9" s="354"/>
      <c r="MJV9" s="354"/>
      <c r="MJW9" s="354"/>
      <c r="MJX9" s="354"/>
      <c r="MJY9" s="354"/>
      <c r="MJZ9" s="354"/>
      <c r="MKA9" s="354"/>
      <c r="MKB9" s="354"/>
      <c r="MKC9" s="354"/>
      <c r="MKD9" s="354"/>
      <c r="MKE9" s="354"/>
      <c r="MKF9" s="354"/>
      <c r="MKG9" s="354"/>
      <c r="MKH9" s="354"/>
      <c r="MKI9" s="354"/>
      <c r="MKJ9" s="354"/>
      <c r="MKK9" s="354"/>
      <c r="MKL9" s="354"/>
      <c r="MKM9" s="354"/>
      <c r="MKN9" s="354"/>
      <c r="MKO9" s="354"/>
      <c r="MKP9" s="354"/>
      <c r="MKQ9" s="354"/>
      <c r="MKR9" s="354"/>
      <c r="MKS9" s="354"/>
      <c r="MKT9" s="354"/>
      <c r="MKU9" s="354"/>
      <c r="MKV9" s="354"/>
      <c r="MKW9" s="354"/>
      <c r="MKX9" s="354"/>
      <c r="MKY9" s="354"/>
      <c r="MKZ9" s="354"/>
      <c r="MLA9" s="354"/>
      <c r="MLB9" s="354"/>
      <c r="MLC9" s="354"/>
      <c r="MLD9" s="354"/>
      <c r="MLE9" s="354"/>
      <c r="MLF9" s="354"/>
      <c r="MLG9" s="354"/>
      <c r="MLH9" s="354"/>
      <c r="MLI9" s="354"/>
      <c r="MLJ9" s="354"/>
      <c r="MLK9" s="354"/>
      <c r="MLL9" s="354"/>
      <c r="MLM9" s="354"/>
      <c r="MLN9" s="354"/>
      <c r="MLO9" s="354"/>
      <c r="MLP9" s="354"/>
      <c r="MLQ9" s="354"/>
      <c r="MLR9" s="354"/>
      <c r="MLS9" s="354"/>
      <c r="MLT9" s="354"/>
      <c r="MLU9" s="354"/>
      <c r="MLV9" s="354"/>
      <c r="MLW9" s="354"/>
      <c r="MLX9" s="354"/>
      <c r="MLY9" s="354"/>
      <c r="MLZ9" s="354"/>
      <c r="MMA9" s="354"/>
      <c r="MMB9" s="354"/>
      <c r="MMC9" s="354"/>
      <c r="MMD9" s="354"/>
      <c r="MME9" s="354"/>
      <c r="MMF9" s="354"/>
      <c r="MMG9" s="354"/>
      <c r="MMH9" s="354"/>
      <c r="MMI9" s="354"/>
      <c r="MMJ9" s="354"/>
      <c r="MMK9" s="354"/>
      <c r="MML9" s="354"/>
      <c r="MMM9" s="354"/>
      <c r="MMN9" s="354"/>
      <c r="MMO9" s="354"/>
      <c r="MMP9" s="354"/>
      <c r="MMQ9" s="354"/>
      <c r="MMR9" s="354"/>
      <c r="MMS9" s="354"/>
      <c r="MMT9" s="354"/>
      <c r="MMU9" s="354"/>
      <c r="MMV9" s="354"/>
      <c r="MMW9" s="354"/>
      <c r="MMX9" s="354"/>
      <c r="MMY9" s="354"/>
      <c r="MMZ9" s="354"/>
      <c r="MNA9" s="354"/>
      <c r="MNB9" s="354"/>
      <c r="MNC9" s="354"/>
      <c r="MND9" s="354"/>
      <c r="MNE9" s="354"/>
      <c r="MNF9" s="354"/>
      <c r="MNG9" s="354"/>
      <c r="MNH9" s="354"/>
      <c r="MNI9" s="354"/>
      <c r="MNJ9" s="354"/>
      <c r="MNK9" s="354"/>
      <c r="MNL9" s="354"/>
      <c r="MNM9" s="354"/>
      <c r="MNN9" s="354"/>
      <c r="MNO9" s="354"/>
      <c r="MNP9" s="354"/>
      <c r="MNQ9" s="354"/>
      <c r="MNR9" s="354"/>
      <c r="MNS9" s="354"/>
      <c r="MNT9" s="354"/>
      <c r="MNU9" s="354"/>
      <c r="MNV9" s="354"/>
      <c r="MNW9" s="354"/>
      <c r="MNX9" s="354"/>
      <c r="MNY9" s="354"/>
      <c r="MNZ9" s="354"/>
      <c r="MOA9" s="354"/>
      <c r="MOB9" s="354"/>
      <c r="MOC9" s="354"/>
      <c r="MOD9" s="354"/>
      <c r="MOE9" s="354"/>
      <c r="MOF9" s="354"/>
      <c r="MOG9" s="354"/>
      <c r="MOH9" s="354"/>
      <c r="MOI9" s="354"/>
      <c r="MOJ9" s="354"/>
      <c r="MOK9" s="354"/>
      <c r="MOL9" s="354"/>
      <c r="MOM9" s="354"/>
      <c r="MON9" s="354"/>
      <c r="MOO9" s="354"/>
      <c r="MOP9" s="354"/>
      <c r="MOQ9" s="354"/>
      <c r="MOR9" s="354"/>
      <c r="MOS9" s="354"/>
      <c r="MOT9" s="354"/>
      <c r="MOU9" s="354"/>
      <c r="MOV9" s="354"/>
      <c r="MOW9" s="354"/>
      <c r="MOX9" s="354"/>
      <c r="MOY9" s="354"/>
      <c r="MOZ9" s="354"/>
      <c r="MPA9" s="354"/>
      <c r="MPB9" s="354"/>
      <c r="MPC9" s="354"/>
      <c r="MPD9" s="354"/>
      <c r="MPE9" s="354"/>
      <c r="MPF9" s="354"/>
      <c r="MPG9" s="354"/>
      <c r="MPH9" s="354"/>
      <c r="MPI9" s="354"/>
      <c r="MPJ9" s="354"/>
      <c r="MPK9" s="354"/>
      <c r="MPL9" s="354"/>
      <c r="MPM9" s="354"/>
      <c r="MPN9" s="354"/>
      <c r="MPO9" s="354"/>
      <c r="MPP9" s="354"/>
      <c r="MPQ9" s="354"/>
      <c r="MPR9" s="354"/>
      <c r="MPS9" s="354"/>
      <c r="MPT9" s="354"/>
      <c r="MPU9" s="354"/>
      <c r="MPV9" s="354"/>
      <c r="MPW9" s="354"/>
      <c r="MPX9" s="354"/>
      <c r="MPY9" s="354"/>
      <c r="MPZ9" s="354"/>
      <c r="MQA9" s="354"/>
      <c r="MQB9" s="354"/>
      <c r="MQC9" s="354"/>
      <c r="MQD9" s="354"/>
      <c r="MQE9" s="354"/>
      <c r="MQF9" s="354"/>
      <c r="MQG9" s="354"/>
      <c r="MQH9" s="354"/>
      <c r="MQI9" s="354"/>
      <c r="MQJ9" s="354"/>
      <c r="MQK9" s="354"/>
      <c r="MQL9" s="354"/>
      <c r="MQM9" s="354"/>
      <c r="MQN9" s="354"/>
      <c r="MQO9" s="354"/>
      <c r="MQP9" s="354"/>
      <c r="MQQ9" s="354"/>
      <c r="MQR9" s="354"/>
      <c r="MQS9" s="354"/>
      <c r="MQT9" s="354"/>
      <c r="MQU9" s="354"/>
      <c r="MQV9" s="354"/>
      <c r="MQW9" s="354"/>
      <c r="MQX9" s="354"/>
      <c r="MQY9" s="354"/>
      <c r="MQZ9" s="354"/>
      <c r="MRA9" s="354"/>
      <c r="MRB9" s="354"/>
      <c r="MRC9" s="354"/>
      <c r="MRD9" s="354"/>
      <c r="MRE9" s="354"/>
      <c r="MRF9" s="354"/>
      <c r="MRG9" s="354"/>
      <c r="MRH9" s="354"/>
      <c r="MRI9" s="354"/>
      <c r="MRJ9" s="354"/>
      <c r="MRK9" s="354"/>
      <c r="MRL9" s="354"/>
      <c r="MRM9" s="354"/>
      <c r="MRN9" s="354"/>
      <c r="MRO9" s="354"/>
      <c r="MRP9" s="354"/>
      <c r="MRQ9" s="354"/>
      <c r="MRR9" s="354"/>
      <c r="MRS9" s="354"/>
      <c r="MRT9" s="354"/>
      <c r="MRU9" s="354"/>
      <c r="MRV9" s="354"/>
      <c r="MRW9" s="354"/>
      <c r="MRX9" s="354"/>
      <c r="MRY9" s="354"/>
      <c r="MRZ9" s="354"/>
      <c r="MSA9" s="354"/>
      <c r="MSB9" s="354"/>
      <c r="MSC9" s="354"/>
      <c r="MSD9" s="354"/>
      <c r="MSE9" s="354"/>
      <c r="MSF9" s="354"/>
      <c r="MSG9" s="354"/>
      <c r="MSH9" s="354"/>
      <c r="MSI9" s="354"/>
      <c r="MSJ9" s="354"/>
      <c r="MSK9" s="354"/>
      <c r="MSL9" s="354"/>
      <c r="MSM9" s="354"/>
      <c r="MSN9" s="354"/>
      <c r="MSO9" s="354"/>
      <c r="MSP9" s="354"/>
      <c r="MSQ9" s="354"/>
      <c r="MSR9" s="354"/>
      <c r="MSS9" s="354"/>
      <c r="MST9" s="354"/>
      <c r="MSU9" s="354"/>
      <c r="MSV9" s="354"/>
      <c r="MSW9" s="354"/>
      <c r="MSX9" s="354"/>
      <c r="MSY9" s="354"/>
      <c r="MSZ9" s="354"/>
      <c r="MTA9" s="354"/>
      <c r="MTB9" s="354"/>
      <c r="MTC9" s="354"/>
      <c r="MTD9" s="354"/>
      <c r="MTE9" s="354"/>
      <c r="MTF9" s="354"/>
      <c r="MTG9" s="354"/>
      <c r="MTH9" s="354"/>
      <c r="MTI9" s="354"/>
      <c r="MTJ9" s="354"/>
      <c r="MTK9" s="354"/>
      <c r="MTL9" s="354"/>
      <c r="MTM9" s="354"/>
      <c r="MTN9" s="354"/>
      <c r="MTO9" s="354"/>
      <c r="MTP9" s="354"/>
      <c r="MTQ9" s="354"/>
      <c r="MTR9" s="354"/>
      <c r="MTS9" s="354"/>
      <c r="MTT9" s="354"/>
      <c r="MTU9" s="354"/>
      <c r="MTV9" s="354"/>
      <c r="MTW9" s="354"/>
      <c r="MTX9" s="354"/>
      <c r="MTY9" s="354"/>
      <c r="MTZ9" s="354"/>
      <c r="MUA9" s="354"/>
      <c r="MUB9" s="354"/>
      <c r="MUC9" s="354"/>
      <c r="MUD9" s="354"/>
      <c r="MUE9" s="354"/>
      <c r="MUF9" s="354"/>
      <c r="MUG9" s="354"/>
      <c r="MUH9" s="354"/>
      <c r="MUI9" s="354"/>
      <c r="MUJ9" s="354"/>
      <c r="MUK9" s="354"/>
      <c r="MUL9" s="354"/>
      <c r="MUM9" s="354"/>
      <c r="MUN9" s="354"/>
      <c r="MUO9" s="354"/>
      <c r="MUP9" s="354"/>
      <c r="MUQ9" s="354"/>
      <c r="MUR9" s="354"/>
      <c r="MUS9" s="354"/>
      <c r="MUT9" s="354"/>
      <c r="MUU9" s="354"/>
      <c r="MUV9" s="354"/>
      <c r="MUW9" s="354"/>
      <c r="MUX9" s="354"/>
      <c r="MUY9" s="354"/>
      <c r="MUZ9" s="354"/>
      <c r="MVA9" s="354"/>
      <c r="MVB9" s="354"/>
      <c r="MVC9" s="354"/>
      <c r="MVD9" s="354"/>
      <c r="MVE9" s="354"/>
      <c r="MVF9" s="354"/>
      <c r="MVG9" s="354"/>
      <c r="MVH9" s="354"/>
      <c r="MVI9" s="354"/>
      <c r="MVJ9" s="354"/>
      <c r="MVK9" s="354"/>
      <c r="MVL9" s="354"/>
      <c r="MVM9" s="354"/>
      <c r="MVN9" s="354"/>
      <c r="MVO9" s="354"/>
      <c r="MVP9" s="354"/>
      <c r="MVQ9" s="354"/>
      <c r="MVR9" s="354"/>
      <c r="MVS9" s="354"/>
      <c r="MVT9" s="354"/>
      <c r="MVU9" s="354"/>
      <c r="MVV9" s="354"/>
      <c r="MVW9" s="354"/>
      <c r="MVX9" s="354"/>
      <c r="MVY9" s="354"/>
      <c r="MVZ9" s="354"/>
      <c r="MWA9" s="354"/>
      <c r="MWB9" s="354"/>
      <c r="MWC9" s="354"/>
      <c r="MWD9" s="354"/>
      <c r="MWE9" s="354"/>
      <c r="MWF9" s="354"/>
      <c r="MWG9" s="354"/>
      <c r="MWH9" s="354"/>
      <c r="MWI9" s="354"/>
      <c r="MWJ9" s="354"/>
      <c r="MWK9" s="354"/>
      <c r="MWL9" s="354"/>
      <c r="MWM9" s="354"/>
      <c r="MWN9" s="354"/>
      <c r="MWO9" s="354"/>
      <c r="MWP9" s="354"/>
      <c r="MWQ9" s="354"/>
      <c r="MWR9" s="354"/>
      <c r="MWS9" s="354"/>
      <c r="MWT9" s="354"/>
      <c r="MWU9" s="354"/>
      <c r="MWV9" s="354"/>
      <c r="MWW9" s="354"/>
      <c r="MWX9" s="354"/>
      <c r="MWY9" s="354"/>
      <c r="MWZ9" s="354"/>
      <c r="MXA9" s="354"/>
      <c r="MXB9" s="354"/>
      <c r="MXC9" s="354"/>
      <c r="MXD9" s="354"/>
      <c r="MXE9" s="354"/>
      <c r="MXF9" s="354"/>
      <c r="MXG9" s="354"/>
      <c r="MXH9" s="354"/>
      <c r="MXI9" s="354"/>
      <c r="MXJ9" s="354"/>
      <c r="MXK9" s="354"/>
      <c r="MXL9" s="354"/>
      <c r="MXM9" s="354"/>
      <c r="MXN9" s="354"/>
      <c r="MXO9" s="354"/>
      <c r="MXP9" s="354"/>
      <c r="MXQ9" s="354"/>
      <c r="MXR9" s="354"/>
      <c r="MXS9" s="354"/>
      <c r="MXT9" s="354"/>
      <c r="MXU9" s="354"/>
      <c r="MXV9" s="354"/>
      <c r="MXW9" s="354"/>
      <c r="MXX9" s="354"/>
      <c r="MXY9" s="354"/>
      <c r="MXZ9" s="354"/>
      <c r="MYA9" s="354"/>
      <c r="MYB9" s="354"/>
      <c r="MYC9" s="354"/>
      <c r="MYD9" s="354"/>
      <c r="MYE9" s="354"/>
      <c r="MYF9" s="354"/>
      <c r="MYG9" s="354"/>
      <c r="MYH9" s="354"/>
      <c r="MYI9" s="354"/>
      <c r="MYJ9" s="354"/>
      <c r="MYK9" s="354"/>
      <c r="MYL9" s="354"/>
      <c r="MYM9" s="354"/>
      <c r="MYN9" s="354"/>
      <c r="MYO9" s="354"/>
      <c r="MYP9" s="354"/>
      <c r="MYQ9" s="354"/>
      <c r="MYR9" s="354"/>
      <c r="MYS9" s="354"/>
      <c r="MYT9" s="354"/>
      <c r="MYU9" s="354"/>
      <c r="MYV9" s="354"/>
      <c r="MYW9" s="354"/>
      <c r="MYX9" s="354"/>
      <c r="MYY9" s="354"/>
      <c r="MYZ9" s="354"/>
      <c r="MZA9" s="354"/>
      <c r="MZB9" s="354"/>
      <c r="MZC9" s="354"/>
      <c r="MZD9" s="354"/>
      <c r="MZE9" s="354"/>
      <c r="MZF9" s="354"/>
      <c r="MZG9" s="354"/>
      <c r="MZH9" s="354"/>
      <c r="MZI9" s="354"/>
      <c r="MZJ9" s="354"/>
      <c r="MZK9" s="354"/>
      <c r="MZL9" s="354"/>
      <c r="MZM9" s="354"/>
      <c r="MZN9" s="354"/>
      <c r="MZO9" s="354"/>
      <c r="MZP9" s="354"/>
      <c r="MZQ9" s="354"/>
      <c r="MZR9" s="354"/>
      <c r="MZS9" s="354"/>
      <c r="MZT9" s="354"/>
      <c r="MZU9" s="354"/>
      <c r="MZV9" s="354"/>
      <c r="MZW9" s="354"/>
      <c r="MZX9" s="354"/>
      <c r="MZY9" s="354"/>
      <c r="MZZ9" s="354"/>
      <c r="NAA9" s="354"/>
      <c r="NAB9" s="354"/>
      <c r="NAC9" s="354"/>
      <c r="NAD9" s="354"/>
      <c r="NAE9" s="354"/>
      <c r="NAF9" s="354"/>
      <c r="NAG9" s="354"/>
      <c r="NAH9" s="354"/>
      <c r="NAI9" s="354"/>
      <c r="NAJ9" s="354"/>
      <c r="NAK9" s="354"/>
      <c r="NAL9" s="354"/>
      <c r="NAM9" s="354"/>
      <c r="NAN9" s="354"/>
      <c r="NAO9" s="354"/>
      <c r="NAP9" s="354"/>
      <c r="NAQ9" s="354"/>
      <c r="NAR9" s="354"/>
      <c r="NAS9" s="354"/>
      <c r="NAT9" s="354"/>
      <c r="NAU9" s="354"/>
      <c r="NAV9" s="354"/>
      <c r="NAW9" s="354"/>
      <c r="NAX9" s="354"/>
      <c r="NAY9" s="354"/>
      <c r="NAZ9" s="354"/>
      <c r="NBA9" s="354"/>
      <c r="NBB9" s="354"/>
      <c r="NBC9" s="354"/>
      <c r="NBD9" s="354"/>
      <c r="NBE9" s="354"/>
      <c r="NBF9" s="354"/>
      <c r="NBG9" s="354"/>
      <c r="NBH9" s="354"/>
      <c r="NBI9" s="354"/>
      <c r="NBJ9" s="354"/>
      <c r="NBK9" s="354"/>
      <c r="NBL9" s="354"/>
      <c r="NBM9" s="354"/>
      <c r="NBN9" s="354"/>
      <c r="NBO9" s="354"/>
      <c r="NBP9" s="354"/>
      <c r="NBQ9" s="354"/>
      <c r="NBR9" s="354"/>
      <c r="NBS9" s="354"/>
      <c r="NBT9" s="354"/>
      <c r="NBU9" s="354"/>
      <c r="NBV9" s="354"/>
      <c r="NBW9" s="354"/>
      <c r="NBX9" s="354"/>
      <c r="NBY9" s="354"/>
      <c r="NBZ9" s="354"/>
      <c r="NCA9" s="354"/>
      <c r="NCB9" s="354"/>
      <c r="NCC9" s="354"/>
      <c r="NCD9" s="354"/>
      <c r="NCE9" s="354"/>
      <c r="NCF9" s="354"/>
      <c r="NCG9" s="354"/>
      <c r="NCH9" s="354"/>
      <c r="NCI9" s="354"/>
      <c r="NCJ9" s="354"/>
      <c r="NCK9" s="354"/>
      <c r="NCL9" s="354"/>
      <c r="NCM9" s="354"/>
      <c r="NCN9" s="354"/>
      <c r="NCO9" s="354"/>
      <c r="NCP9" s="354"/>
      <c r="NCQ9" s="354"/>
      <c r="NCR9" s="354"/>
      <c r="NCS9" s="354"/>
      <c r="NCT9" s="354"/>
      <c r="NCU9" s="354"/>
      <c r="NCV9" s="354"/>
      <c r="NCW9" s="354"/>
      <c r="NCX9" s="354"/>
      <c r="NCY9" s="354"/>
      <c r="NCZ9" s="354"/>
      <c r="NDA9" s="354"/>
      <c r="NDB9" s="354"/>
      <c r="NDC9" s="354"/>
      <c r="NDD9" s="354"/>
      <c r="NDE9" s="354"/>
      <c r="NDF9" s="354"/>
      <c r="NDG9" s="354"/>
      <c r="NDH9" s="354"/>
      <c r="NDI9" s="354"/>
      <c r="NDJ9" s="354"/>
      <c r="NDK9" s="354"/>
      <c r="NDL9" s="354"/>
      <c r="NDM9" s="354"/>
      <c r="NDN9" s="354"/>
      <c r="NDO9" s="354"/>
      <c r="NDP9" s="354"/>
      <c r="NDQ9" s="354"/>
      <c r="NDR9" s="354"/>
      <c r="NDS9" s="354"/>
      <c r="NDT9" s="354"/>
      <c r="NDU9" s="354"/>
      <c r="NDV9" s="354"/>
      <c r="NDW9" s="354"/>
      <c r="NDX9" s="354"/>
      <c r="NDY9" s="354"/>
      <c r="NDZ9" s="354"/>
      <c r="NEA9" s="354"/>
      <c r="NEB9" s="354"/>
      <c r="NEC9" s="354"/>
      <c r="NED9" s="354"/>
      <c r="NEE9" s="354"/>
      <c r="NEF9" s="354"/>
      <c r="NEG9" s="354"/>
      <c r="NEH9" s="354"/>
      <c r="NEI9" s="354"/>
      <c r="NEJ9" s="354"/>
      <c r="NEK9" s="354"/>
      <c r="NEL9" s="354"/>
      <c r="NEM9" s="354"/>
      <c r="NEN9" s="354"/>
      <c r="NEO9" s="354"/>
      <c r="NEP9" s="354"/>
      <c r="NEQ9" s="354"/>
      <c r="NER9" s="354"/>
      <c r="NES9" s="354"/>
      <c r="NET9" s="354"/>
      <c r="NEU9" s="354"/>
      <c r="NEV9" s="354"/>
      <c r="NEW9" s="354"/>
      <c r="NEX9" s="354"/>
      <c r="NEY9" s="354"/>
      <c r="NEZ9" s="354"/>
      <c r="NFA9" s="354"/>
      <c r="NFB9" s="354"/>
      <c r="NFC9" s="354"/>
      <c r="NFD9" s="354"/>
      <c r="NFE9" s="354"/>
      <c r="NFF9" s="354"/>
      <c r="NFG9" s="354"/>
      <c r="NFH9" s="354"/>
      <c r="NFI9" s="354"/>
      <c r="NFJ9" s="354"/>
      <c r="NFK9" s="354"/>
      <c r="NFL9" s="354"/>
      <c r="NFM9" s="354"/>
      <c r="NFN9" s="354"/>
      <c r="NFO9" s="354"/>
      <c r="NFP9" s="354"/>
      <c r="NFQ9" s="354"/>
      <c r="NFR9" s="354"/>
      <c r="NFS9" s="354"/>
      <c r="NFT9" s="354"/>
      <c r="NFU9" s="354"/>
      <c r="NFV9" s="354"/>
      <c r="NFW9" s="354"/>
      <c r="NFX9" s="354"/>
      <c r="NFY9" s="354"/>
      <c r="NFZ9" s="354"/>
      <c r="NGA9" s="354"/>
      <c r="NGB9" s="354"/>
      <c r="NGC9" s="354"/>
      <c r="NGD9" s="354"/>
      <c r="NGE9" s="354"/>
      <c r="NGF9" s="354"/>
      <c r="NGG9" s="354"/>
      <c r="NGH9" s="354"/>
      <c r="NGI9" s="354"/>
      <c r="NGJ9" s="354"/>
      <c r="NGK9" s="354"/>
      <c r="NGL9" s="354"/>
      <c r="NGM9" s="354"/>
      <c r="NGN9" s="354"/>
      <c r="NGO9" s="354"/>
      <c r="NGP9" s="354"/>
      <c r="NGQ9" s="354"/>
      <c r="NGR9" s="354"/>
      <c r="NGS9" s="354"/>
      <c r="NGT9" s="354"/>
      <c r="NGU9" s="354"/>
      <c r="NGV9" s="354"/>
      <c r="NGW9" s="354"/>
      <c r="NGX9" s="354"/>
      <c r="NGY9" s="354"/>
      <c r="NGZ9" s="354"/>
      <c r="NHA9" s="354"/>
      <c r="NHB9" s="354"/>
      <c r="NHC9" s="354"/>
      <c r="NHD9" s="354"/>
      <c r="NHE9" s="354"/>
      <c r="NHF9" s="354"/>
      <c r="NHG9" s="354"/>
      <c r="NHH9" s="354"/>
      <c r="NHI9" s="354"/>
      <c r="NHJ9" s="354"/>
      <c r="NHK9" s="354"/>
      <c r="NHL9" s="354"/>
      <c r="NHM9" s="354"/>
      <c r="NHN9" s="354"/>
      <c r="NHO9" s="354"/>
      <c r="NHP9" s="354"/>
      <c r="NHQ9" s="354"/>
      <c r="NHR9" s="354"/>
      <c r="NHS9" s="354"/>
      <c r="NHT9" s="354"/>
      <c r="NHU9" s="354"/>
      <c r="NHV9" s="354"/>
      <c r="NHW9" s="354"/>
      <c r="NHX9" s="354"/>
      <c r="NHY9" s="354"/>
      <c r="NHZ9" s="354"/>
      <c r="NIA9" s="354"/>
      <c r="NIB9" s="354"/>
      <c r="NIC9" s="354"/>
      <c r="NID9" s="354"/>
      <c r="NIE9" s="354"/>
      <c r="NIF9" s="354"/>
      <c r="NIG9" s="354"/>
      <c r="NIH9" s="354"/>
      <c r="NII9" s="354"/>
      <c r="NIJ9" s="354"/>
      <c r="NIK9" s="354"/>
      <c r="NIL9" s="354"/>
      <c r="NIM9" s="354"/>
      <c r="NIN9" s="354"/>
      <c r="NIO9" s="354"/>
      <c r="NIP9" s="354"/>
      <c r="NIQ9" s="354"/>
      <c r="NIR9" s="354"/>
      <c r="NIS9" s="354"/>
      <c r="NIT9" s="354"/>
      <c r="NIU9" s="354"/>
      <c r="NIV9" s="354"/>
      <c r="NIW9" s="354"/>
      <c r="NIX9" s="354"/>
      <c r="NIY9" s="354"/>
      <c r="NIZ9" s="354"/>
      <c r="NJA9" s="354"/>
      <c r="NJB9" s="354"/>
      <c r="NJC9" s="354"/>
      <c r="NJD9" s="354"/>
      <c r="NJE9" s="354"/>
      <c r="NJF9" s="354"/>
      <c r="NJG9" s="354"/>
      <c r="NJH9" s="354"/>
      <c r="NJI9" s="354"/>
      <c r="NJJ9" s="354"/>
      <c r="NJK9" s="354"/>
      <c r="NJL9" s="354"/>
      <c r="NJM9" s="354"/>
      <c r="NJN9" s="354"/>
      <c r="NJO9" s="354"/>
      <c r="NJP9" s="354"/>
      <c r="NJQ9" s="354"/>
      <c r="NJR9" s="354"/>
      <c r="NJS9" s="354"/>
      <c r="NJT9" s="354"/>
      <c r="NJU9" s="354"/>
      <c r="NJV9" s="354"/>
      <c r="NJW9" s="354"/>
      <c r="NJX9" s="354"/>
      <c r="NJY9" s="354"/>
      <c r="NJZ9" s="354"/>
      <c r="NKA9" s="354"/>
      <c r="NKB9" s="354"/>
      <c r="NKC9" s="354"/>
      <c r="NKD9" s="354"/>
      <c r="NKE9" s="354"/>
      <c r="NKF9" s="354"/>
      <c r="NKG9" s="354"/>
      <c r="NKH9" s="354"/>
      <c r="NKI9" s="354"/>
      <c r="NKJ9" s="354"/>
      <c r="NKK9" s="354"/>
      <c r="NKL9" s="354"/>
      <c r="NKM9" s="354"/>
      <c r="NKN9" s="354"/>
      <c r="NKO9" s="354"/>
      <c r="NKP9" s="354"/>
      <c r="NKQ9" s="354"/>
      <c r="NKR9" s="354"/>
      <c r="NKS9" s="354"/>
      <c r="NKT9" s="354"/>
      <c r="NKU9" s="354"/>
      <c r="NKV9" s="354"/>
      <c r="NKW9" s="354"/>
      <c r="NKX9" s="354"/>
      <c r="NKY9" s="354"/>
      <c r="NKZ9" s="354"/>
      <c r="NLA9" s="354"/>
      <c r="NLB9" s="354"/>
      <c r="NLC9" s="354"/>
      <c r="NLD9" s="354"/>
      <c r="NLE9" s="354"/>
      <c r="NLF9" s="354"/>
      <c r="NLG9" s="354"/>
      <c r="NLH9" s="354"/>
      <c r="NLI9" s="354"/>
      <c r="NLJ9" s="354"/>
      <c r="NLK9" s="354"/>
      <c r="NLL9" s="354"/>
      <c r="NLM9" s="354"/>
      <c r="NLN9" s="354"/>
      <c r="NLO9" s="354"/>
      <c r="NLP9" s="354"/>
      <c r="NLQ9" s="354"/>
      <c r="NLR9" s="354"/>
      <c r="NLS9" s="354"/>
      <c r="NLT9" s="354"/>
      <c r="NLU9" s="354"/>
      <c r="NLV9" s="354"/>
      <c r="NLW9" s="354"/>
      <c r="NLX9" s="354"/>
      <c r="NLY9" s="354"/>
      <c r="NLZ9" s="354"/>
      <c r="NMA9" s="354"/>
      <c r="NMB9" s="354"/>
      <c r="NMC9" s="354"/>
      <c r="NMD9" s="354"/>
      <c r="NME9" s="354"/>
      <c r="NMF9" s="354"/>
      <c r="NMG9" s="354"/>
      <c r="NMH9" s="354"/>
      <c r="NMI9" s="354"/>
      <c r="NMJ9" s="354"/>
      <c r="NMK9" s="354"/>
      <c r="NML9" s="354"/>
      <c r="NMM9" s="354"/>
      <c r="NMN9" s="354"/>
      <c r="NMO9" s="354"/>
      <c r="NMP9" s="354"/>
      <c r="NMQ9" s="354"/>
      <c r="NMR9" s="354"/>
      <c r="NMS9" s="354"/>
      <c r="NMT9" s="354"/>
      <c r="NMU9" s="354"/>
      <c r="NMV9" s="354"/>
      <c r="NMW9" s="354"/>
      <c r="NMX9" s="354"/>
      <c r="NMY9" s="354"/>
      <c r="NMZ9" s="354"/>
      <c r="NNA9" s="354"/>
      <c r="NNB9" s="354"/>
      <c r="NNC9" s="354"/>
      <c r="NND9" s="354"/>
      <c r="NNE9" s="354"/>
      <c r="NNF9" s="354"/>
      <c r="NNG9" s="354"/>
      <c r="NNH9" s="354"/>
      <c r="NNI9" s="354"/>
      <c r="NNJ9" s="354"/>
      <c r="NNK9" s="354"/>
      <c r="NNL9" s="354"/>
      <c r="NNM9" s="354"/>
      <c r="NNN9" s="354"/>
      <c r="NNO9" s="354"/>
      <c r="NNP9" s="354"/>
      <c r="NNQ9" s="354"/>
      <c r="NNR9" s="354"/>
      <c r="NNS9" s="354"/>
      <c r="NNT9" s="354"/>
      <c r="NNU9" s="354"/>
      <c r="NNV9" s="354"/>
      <c r="NNW9" s="354"/>
      <c r="NNX9" s="354"/>
      <c r="NNY9" s="354"/>
      <c r="NNZ9" s="354"/>
      <c r="NOA9" s="354"/>
      <c r="NOB9" s="354"/>
      <c r="NOC9" s="354"/>
      <c r="NOD9" s="354"/>
      <c r="NOE9" s="354"/>
      <c r="NOF9" s="354"/>
      <c r="NOG9" s="354"/>
      <c r="NOH9" s="354"/>
      <c r="NOI9" s="354"/>
      <c r="NOJ9" s="354"/>
      <c r="NOK9" s="354"/>
      <c r="NOL9" s="354"/>
      <c r="NOM9" s="354"/>
      <c r="NON9" s="354"/>
      <c r="NOO9" s="354"/>
      <c r="NOP9" s="354"/>
      <c r="NOQ9" s="354"/>
      <c r="NOR9" s="354"/>
      <c r="NOS9" s="354"/>
      <c r="NOT9" s="354"/>
      <c r="NOU9" s="354"/>
      <c r="NOV9" s="354"/>
      <c r="NOW9" s="354"/>
      <c r="NOX9" s="354"/>
      <c r="NOY9" s="354"/>
      <c r="NOZ9" s="354"/>
      <c r="NPA9" s="354"/>
      <c r="NPB9" s="354"/>
      <c r="NPC9" s="354"/>
      <c r="NPD9" s="354"/>
      <c r="NPE9" s="354"/>
      <c r="NPF9" s="354"/>
      <c r="NPG9" s="354"/>
      <c r="NPH9" s="354"/>
      <c r="NPI9" s="354"/>
      <c r="NPJ9" s="354"/>
      <c r="NPK9" s="354"/>
      <c r="NPL9" s="354"/>
      <c r="NPM9" s="354"/>
      <c r="NPN9" s="354"/>
      <c r="NPO9" s="354"/>
      <c r="NPP9" s="354"/>
      <c r="NPQ9" s="354"/>
      <c r="NPR9" s="354"/>
      <c r="NPS9" s="354"/>
      <c r="NPT9" s="354"/>
      <c r="NPU9" s="354"/>
      <c r="NPV9" s="354"/>
      <c r="NPW9" s="354"/>
      <c r="NPX9" s="354"/>
      <c r="NPY9" s="354"/>
      <c r="NPZ9" s="354"/>
      <c r="NQA9" s="354"/>
      <c r="NQB9" s="354"/>
      <c r="NQC9" s="354"/>
      <c r="NQD9" s="354"/>
      <c r="NQE9" s="354"/>
      <c r="NQF9" s="354"/>
      <c r="NQG9" s="354"/>
      <c r="NQH9" s="354"/>
      <c r="NQI9" s="354"/>
      <c r="NQJ9" s="354"/>
      <c r="NQK9" s="354"/>
      <c r="NQL9" s="354"/>
      <c r="NQM9" s="354"/>
      <c r="NQN9" s="354"/>
      <c r="NQO9" s="354"/>
      <c r="NQP9" s="354"/>
      <c r="NQQ9" s="354"/>
      <c r="NQR9" s="354"/>
      <c r="NQS9" s="354"/>
      <c r="NQT9" s="354"/>
      <c r="NQU9" s="354"/>
      <c r="NQV9" s="354"/>
      <c r="NQW9" s="354"/>
      <c r="NQX9" s="354"/>
      <c r="NQY9" s="354"/>
      <c r="NQZ9" s="354"/>
      <c r="NRA9" s="354"/>
      <c r="NRB9" s="354"/>
      <c r="NRC9" s="354"/>
      <c r="NRD9" s="354"/>
      <c r="NRE9" s="354"/>
      <c r="NRF9" s="354"/>
      <c r="NRG9" s="354"/>
      <c r="NRH9" s="354"/>
      <c r="NRI9" s="354"/>
      <c r="NRJ9" s="354"/>
      <c r="NRK9" s="354"/>
      <c r="NRL9" s="354"/>
      <c r="NRM9" s="354"/>
      <c r="NRN9" s="354"/>
      <c r="NRO9" s="354"/>
      <c r="NRP9" s="354"/>
      <c r="NRQ9" s="354"/>
      <c r="NRR9" s="354"/>
      <c r="NRS9" s="354"/>
      <c r="NRT9" s="354"/>
      <c r="NRU9" s="354"/>
      <c r="NRV9" s="354"/>
      <c r="NRW9" s="354"/>
      <c r="NRX9" s="354"/>
      <c r="NRY9" s="354"/>
      <c r="NRZ9" s="354"/>
      <c r="NSA9" s="354"/>
      <c r="NSB9" s="354"/>
      <c r="NSC9" s="354"/>
      <c r="NSD9" s="354"/>
      <c r="NSE9" s="354"/>
      <c r="NSF9" s="354"/>
      <c r="NSG9" s="354"/>
      <c r="NSH9" s="354"/>
      <c r="NSI9" s="354"/>
      <c r="NSJ9" s="354"/>
      <c r="NSK9" s="354"/>
      <c r="NSL9" s="354"/>
      <c r="NSM9" s="354"/>
      <c r="NSN9" s="354"/>
      <c r="NSO9" s="354"/>
      <c r="NSP9" s="354"/>
      <c r="NSQ9" s="354"/>
      <c r="NSR9" s="354"/>
      <c r="NSS9" s="354"/>
      <c r="NST9" s="354"/>
      <c r="NSU9" s="354"/>
      <c r="NSV9" s="354"/>
      <c r="NSW9" s="354"/>
      <c r="NSX9" s="354"/>
      <c r="NSY9" s="354"/>
      <c r="NSZ9" s="354"/>
      <c r="NTA9" s="354"/>
      <c r="NTB9" s="354"/>
      <c r="NTC9" s="354"/>
      <c r="NTD9" s="354"/>
      <c r="NTE9" s="354"/>
      <c r="NTF9" s="354"/>
      <c r="NTG9" s="354"/>
      <c r="NTH9" s="354"/>
      <c r="NTI9" s="354"/>
      <c r="NTJ9" s="354"/>
      <c r="NTK9" s="354"/>
      <c r="NTL9" s="354"/>
      <c r="NTM9" s="354"/>
      <c r="NTN9" s="354"/>
      <c r="NTO9" s="354"/>
      <c r="NTP9" s="354"/>
      <c r="NTQ9" s="354"/>
      <c r="NTR9" s="354"/>
      <c r="NTS9" s="354"/>
      <c r="NTT9" s="354"/>
      <c r="NTU9" s="354"/>
      <c r="NTV9" s="354"/>
      <c r="NTW9" s="354"/>
      <c r="NTX9" s="354"/>
      <c r="NTY9" s="354"/>
      <c r="NTZ9" s="354"/>
      <c r="NUA9" s="354"/>
      <c r="NUB9" s="354"/>
      <c r="NUC9" s="354"/>
      <c r="NUD9" s="354"/>
      <c r="NUE9" s="354"/>
      <c r="NUF9" s="354"/>
      <c r="NUG9" s="354"/>
      <c r="NUH9" s="354"/>
      <c r="NUI9" s="354"/>
      <c r="NUJ9" s="354"/>
      <c r="NUK9" s="354"/>
      <c r="NUL9" s="354"/>
      <c r="NUM9" s="354"/>
      <c r="NUN9" s="354"/>
      <c r="NUO9" s="354"/>
      <c r="NUP9" s="354"/>
      <c r="NUQ9" s="354"/>
      <c r="NUR9" s="354"/>
      <c r="NUS9" s="354"/>
      <c r="NUT9" s="354"/>
      <c r="NUU9" s="354"/>
      <c r="NUV9" s="354"/>
      <c r="NUW9" s="354"/>
      <c r="NUX9" s="354"/>
      <c r="NUY9" s="354"/>
      <c r="NUZ9" s="354"/>
      <c r="NVA9" s="354"/>
      <c r="NVB9" s="354"/>
      <c r="NVC9" s="354"/>
      <c r="NVD9" s="354"/>
      <c r="NVE9" s="354"/>
      <c r="NVF9" s="354"/>
      <c r="NVG9" s="354"/>
      <c r="NVH9" s="354"/>
      <c r="NVI9" s="354"/>
      <c r="NVJ9" s="354"/>
      <c r="NVK9" s="354"/>
      <c r="NVL9" s="354"/>
      <c r="NVM9" s="354"/>
      <c r="NVN9" s="354"/>
      <c r="NVO9" s="354"/>
      <c r="NVP9" s="354"/>
      <c r="NVQ9" s="354"/>
      <c r="NVR9" s="354"/>
      <c r="NVS9" s="354"/>
      <c r="NVT9" s="354"/>
      <c r="NVU9" s="354"/>
      <c r="NVV9" s="354"/>
      <c r="NVW9" s="354"/>
      <c r="NVX9" s="354"/>
      <c r="NVY9" s="354"/>
      <c r="NVZ9" s="354"/>
      <c r="NWA9" s="354"/>
      <c r="NWB9" s="354"/>
      <c r="NWC9" s="354"/>
      <c r="NWD9" s="354"/>
      <c r="NWE9" s="354"/>
      <c r="NWF9" s="354"/>
      <c r="NWG9" s="354"/>
      <c r="NWH9" s="354"/>
      <c r="NWI9" s="354"/>
      <c r="NWJ9" s="354"/>
      <c r="NWK9" s="354"/>
      <c r="NWL9" s="354"/>
      <c r="NWM9" s="354"/>
      <c r="NWN9" s="354"/>
      <c r="NWO9" s="354"/>
      <c r="NWP9" s="354"/>
      <c r="NWQ9" s="354"/>
      <c r="NWR9" s="354"/>
      <c r="NWS9" s="354"/>
      <c r="NWT9" s="354"/>
      <c r="NWU9" s="354"/>
      <c r="NWV9" s="354"/>
      <c r="NWW9" s="354"/>
      <c r="NWX9" s="354"/>
      <c r="NWY9" s="354"/>
      <c r="NWZ9" s="354"/>
      <c r="NXA9" s="354"/>
      <c r="NXB9" s="354"/>
      <c r="NXC9" s="354"/>
      <c r="NXD9" s="354"/>
      <c r="NXE9" s="354"/>
      <c r="NXF9" s="354"/>
      <c r="NXG9" s="354"/>
      <c r="NXH9" s="354"/>
      <c r="NXI9" s="354"/>
      <c r="NXJ9" s="354"/>
      <c r="NXK9" s="354"/>
      <c r="NXL9" s="354"/>
      <c r="NXM9" s="354"/>
      <c r="NXN9" s="354"/>
      <c r="NXO9" s="354"/>
      <c r="NXP9" s="354"/>
      <c r="NXQ9" s="354"/>
      <c r="NXR9" s="354"/>
      <c r="NXS9" s="354"/>
      <c r="NXT9" s="354"/>
      <c r="NXU9" s="354"/>
      <c r="NXV9" s="354"/>
      <c r="NXW9" s="354"/>
      <c r="NXX9" s="354"/>
      <c r="NXY9" s="354"/>
      <c r="NXZ9" s="354"/>
      <c r="NYA9" s="354"/>
      <c r="NYB9" s="354"/>
      <c r="NYC9" s="354"/>
      <c r="NYD9" s="354"/>
      <c r="NYE9" s="354"/>
      <c r="NYF9" s="354"/>
      <c r="NYG9" s="354"/>
      <c r="NYH9" s="354"/>
      <c r="NYI9" s="354"/>
      <c r="NYJ9" s="354"/>
      <c r="NYK9" s="354"/>
      <c r="NYL9" s="354"/>
      <c r="NYM9" s="354"/>
      <c r="NYN9" s="354"/>
      <c r="NYO9" s="354"/>
      <c r="NYP9" s="354"/>
      <c r="NYQ9" s="354"/>
      <c r="NYR9" s="354"/>
      <c r="NYS9" s="354"/>
      <c r="NYT9" s="354"/>
      <c r="NYU9" s="354"/>
      <c r="NYV9" s="354"/>
      <c r="NYW9" s="354"/>
      <c r="NYX9" s="354"/>
      <c r="NYY9" s="354"/>
      <c r="NYZ9" s="354"/>
      <c r="NZA9" s="354"/>
      <c r="NZB9" s="354"/>
      <c r="NZC9" s="354"/>
      <c r="NZD9" s="354"/>
      <c r="NZE9" s="354"/>
      <c r="NZF9" s="354"/>
      <c r="NZG9" s="354"/>
      <c r="NZH9" s="354"/>
      <c r="NZI9" s="354"/>
      <c r="NZJ9" s="354"/>
      <c r="NZK9" s="354"/>
      <c r="NZL9" s="354"/>
      <c r="NZM9" s="354"/>
      <c r="NZN9" s="354"/>
      <c r="NZO9" s="354"/>
      <c r="NZP9" s="354"/>
      <c r="NZQ9" s="354"/>
      <c r="NZR9" s="354"/>
      <c r="NZS9" s="354"/>
      <c r="NZT9" s="354"/>
      <c r="NZU9" s="354"/>
      <c r="NZV9" s="354"/>
      <c r="NZW9" s="354"/>
      <c r="NZX9" s="354"/>
      <c r="NZY9" s="354"/>
      <c r="NZZ9" s="354"/>
      <c r="OAA9" s="354"/>
      <c r="OAB9" s="354"/>
      <c r="OAC9" s="354"/>
      <c r="OAD9" s="354"/>
      <c r="OAE9" s="354"/>
      <c r="OAF9" s="354"/>
      <c r="OAG9" s="354"/>
      <c r="OAH9" s="354"/>
      <c r="OAI9" s="354"/>
      <c r="OAJ9" s="354"/>
      <c r="OAK9" s="354"/>
      <c r="OAL9" s="354"/>
      <c r="OAM9" s="354"/>
      <c r="OAN9" s="354"/>
      <c r="OAO9" s="354"/>
      <c r="OAP9" s="354"/>
      <c r="OAQ9" s="354"/>
      <c r="OAR9" s="354"/>
      <c r="OAS9" s="354"/>
      <c r="OAT9" s="354"/>
      <c r="OAU9" s="354"/>
      <c r="OAV9" s="354"/>
      <c r="OAW9" s="354"/>
      <c r="OAX9" s="354"/>
      <c r="OAY9" s="354"/>
      <c r="OAZ9" s="354"/>
      <c r="OBA9" s="354"/>
      <c r="OBB9" s="354"/>
      <c r="OBC9" s="354"/>
      <c r="OBD9" s="354"/>
      <c r="OBE9" s="354"/>
      <c r="OBF9" s="354"/>
      <c r="OBG9" s="354"/>
      <c r="OBH9" s="354"/>
      <c r="OBI9" s="354"/>
      <c r="OBJ9" s="354"/>
      <c r="OBK9" s="354"/>
      <c r="OBL9" s="354"/>
      <c r="OBM9" s="354"/>
      <c r="OBN9" s="354"/>
      <c r="OBO9" s="354"/>
      <c r="OBP9" s="354"/>
      <c r="OBQ9" s="354"/>
      <c r="OBR9" s="354"/>
      <c r="OBS9" s="354"/>
      <c r="OBT9" s="354"/>
      <c r="OBU9" s="354"/>
      <c r="OBV9" s="354"/>
      <c r="OBW9" s="354"/>
      <c r="OBX9" s="354"/>
      <c r="OBY9" s="354"/>
      <c r="OBZ9" s="354"/>
      <c r="OCA9" s="354"/>
      <c r="OCB9" s="354"/>
      <c r="OCC9" s="354"/>
      <c r="OCD9" s="354"/>
      <c r="OCE9" s="354"/>
      <c r="OCF9" s="354"/>
      <c r="OCG9" s="354"/>
      <c r="OCH9" s="354"/>
      <c r="OCI9" s="354"/>
      <c r="OCJ9" s="354"/>
      <c r="OCK9" s="354"/>
      <c r="OCL9" s="354"/>
      <c r="OCM9" s="354"/>
      <c r="OCN9" s="354"/>
      <c r="OCO9" s="354"/>
      <c r="OCP9" s="354"/>
      <c r="OCQ9" s="354"/>
      <c r="OCR9" s="354"/>
      <c r="OCS9" s="354"/>
      <c r="OCT9" s="354"/>
      <c r="OCU9" s="354"/>
      <c r="OCV9" s="354"/>
      <c r="OCW9" s="354"/>
      <c r="OCX9" s="354"/>
      <c r="OCY9" s="354"/>
      <c r="OCZ9" s="354"/>
      <c r="ODA9" s="354"/>
      <c r="ODB9" s="354"/>
      <c r="ODC9" s="354"/>
      <c r="ODD9" s="354"/>
      <c r="ODE9" s="354"/>
      <c r="ODF9" s="354"/>
      <c r="ODG9" s="354"/>
      <c r="ODH9" s="354"/>
      <c r="ODI9" s="354"/>
      <c r="ODJ9" s="354"/>
      <c r="ODK9" s="354"/>
      <c r="ODL9" s="354"/>
      <c r="ODM9" s="354"/>
      <c r="ODN9" s="354"/>
      <c r="ODO9" s="354"/>
      <c r="ODP9" s="354"/>
      <c r="ODQ9" s="354"/>
      <c r="ODR9" s="354"/>
      <c r="ODS9" s="354"/>
      <c r="ODT9" s="354"/>
      <c r="ODU9" s="354"/>
      <c r="ODV9" s="354"/>
      <c r="ODW9" s="354"/>
      <c r="ODX9" s="354"/>
      <c r="ODY9" s="354"/>
      <c r="ODZ9" s="354"/>
      <c r="OEA9" s="354"/>
      <c r="OEB9" s="354"/>
      <c r="OEC9" s="354"/>
      <c r="OED9" s="354"/>
      <c r="OEE9" s="354"/>
      <c r="OEF9" s="354"/>
      <c r="OEG9" s="354"/>
      <c r="OEH9" s="354"/>
      <c r="OEI9" s="354"/>
      <c r="OEJ9" s="354"/>
      <c r="OEK9" s="354"/>
      <c r="OEL9" s="354"/>
      <c r="OEM9" s="354"/>
      <c r="OEN9" s="354"/>
      <c r="OEO9" s="354"/>
      <c r="OEP9" s="354"/>
      <c r="OEQ9" s="354"/>
      <c r="OER9" s="354"/>
      <c r="OES9" s="354"/>
      <c r="OET9" s="354"/>
      <c r="OEU9" s="354"/>
      <c r="OEV9" s="354"/>
      <c r="OEW9" s="354"/>
      <c r="OEX9" s="354"/>
      <c r="OEY9" s="354"/>
      <c r="OEZ9" s="354"/>
      <c r="OFA9" s="354"/>
      <c r="OFB9" s="354"/>
      <c r="OFC9" s="354"/>
      <c r="OFD9" s="354"/>
      <c r="OFE9" s="354"/>
      <c r="OFF9" s="354"/>
      <c r="OFG9" s="354"/>
      <c r="OFH9" s="354"/>
      <c r="OFI9" s="354"/>
      <c r="OFJ9" s="354"/>
      <c r="OFK9" s="354"/>
      <c r="OFL9" s="354"/>
      <c r="OFM9" s="354"/>
      <c r="OFN9" s="354"/>
      <c r="OFO9" s="354"/>
      <c r="OFP9" s="354"/>
      <c r="OFQ9" s="354"/>
      <c r="OFR9" s="354"/>
      <c r="OFS9" s="354"/>
      <c r="OFT9" s="354"/>
      <c r="OFU9" s="354"/>
      <c r="OFV9" s="354"/>
      <c r="OFW9" s="354"/>
      <c r="OFX9" s="354"/>
      <c r="OFY9" s="354"/>
      <c r="OFZ9" s="354"/>
      <c r="OGA9" s="354"/>
      <c r="OGB9" s="354"/>
      <c r="OGC9" s="354"/>
      <c r="OGD9" s="354"/>
      <c r="OGE9" s="354"/>
      <c r="OGF9" s="354"/>
      <c r="OGG9" s="354"/>
      <c r="OGH9" s="354"/>
      <c r="OGI9" s="354"/>
      <c r="OGJ9" s="354"/>
      <c r="OGK9" s="354"/>
      <c r="OGL9" s="354"/>
      <c r="OGM9" s="354"/>
      <c r="OGN9" s="354"/>
      <c r="OGO9" s="354"/>
      <c r="OGP9" s="354"/>
      <c r="OGQ9" s="354"/>
      <c r="OGR9" s="354"/>
      <c r="OGS9" s="354"/>
      <c r="OGT9" s="354"/>
      <c r="OGU9" s="354"/>
      <c r="OGV9" s="354"/>
      <c r="OGW9" s="354"/>
      <c r="OGX9" s="354"/>
      <c r="OGY9" s="354"/>
      <c r="OGZ9" s="354"/>
      <c r="OHA9" s="354"/>
      <c r="OHB9" s="354"/>
      <c r="OHC9" s="354"/>
      <c r="OHD9" s="354"/>
      <c r="OHE9" s="354"/>
      <c r="OHF9" s="354"/>
      <c r="OHG9" s="354"/>
      <c r="OHH9" s="354"/>
      <c r="OHI9" s="354"/>
      <c r="OHJ9" s="354"/>
      <c r="OHK9" s="354"/>
      <c r="OHL9" s="354"/>
      <c r="OHM9" s="354"/>
      <c r="OHN9" s="354"/>
      <c r="OHO9" s="354"/>
      <c r="OHP9" s="354"/>
      <c r="OHQ9" s="354"/>
      <c r="OHR9" s="354"/>
      <c r="OHS9" s="354"/>
      <c r="OHT9" s="354"/>
      <c r="OHU9" s="354"/>
      <c r="OHV9" s="354"/>
      <c r="OHW9" s="354"/>
      <c r="OHX9" s="354"/>
      <c r="OHY9" s="354"/>
      <c r="OHZ9" s="354"/>
      <c r="OIA9" s="354"/>
      <c r="OIB9" s="354"/>
      <c r="OIC9" s="354"/>
      <c r="OID9" s="354"/>
      <c r="OIE9" s="354"/>
      <c r="OIF9" s="354"/>
      <c r="OIG9" s="354"/>
      <c r="OIH9" s="354"/>
      <c r="OII9" s="354"/>
      <c r="OIJ9" s="354"/>
      <c r="OIK9" s="354"/>
      <c r="OIL9" s="354"/>
      <c r="OIM9" s="354"/>
      <c r="OIN9" s="354"/>
      <c r="OIO9" s="354"/>
      <c r="OIP9" s="354"/>
      <c r="OIQ9" s="354"/>
      <c r="OIR9" s="354"/>
      <c r="OIS9" s="354"/>
      <c r="OIT9" s="354"/>
      <c r="OIU9" s="354"/>
      <c r="OIV9" s="354"/>
      <c r="OIW9" s="354"/>
      <c r="OIX9" s="354"/>
      <c r="OIY9" s="354"/>
      <c r="OIZ9" s="354"/>
      <c r="OJA9" s="354"/>
      <c r="OJB9" s="354"/>
      <c r="OJC9" s="354"/>
      <c r="OJD9" s="354"/>
      <c r="OJE9" s="354"/>
      <c r="OJF9" s="354"/>
      <c r="OJG9" s="354"/>
      <c r="OJH9" s="354"/>
      <c r="OJI9" s="354"/>
      <c r="OJJ9" s="354"/>
      <c r="OJK9" s="354"/>
      <c r="OJL9" s="354"/>
      <c r="OJM9" s="354"/>
      <c r="OJN9" s="354"/>
      <c r="OJO9" s="354"/>
      <c r="OJP9" s="354"/>
      <c r="OJQ9" s="354"/>
      <c r="OJR9" s="354"/>
      <c r="OJS9" s="354"/>
      <c r="OJT9" s="354"/>
      <c r="OJU9" s="354"/>
      <c r="OJV9" s="354"/>
      <c r="OJW9" s="354"/>
      <c r="OJX9" s="354"/>
      <c r="OJY9" s="354"/>
      <c r="OJZ9" s="354"/>
      <c r="OKA9" s="354"/>
      <c r="OKB9" s="354"/>
      <c r="OKC9" s="354"/>
      <c r="OKD9" s="354"/>
      <c r="OKE9" s="354"/>
      <c r="OKF9" s="354"/>
      <c r="OKG9" s="354"/>
      <c r="OKH9" s="354"/>
      <c r="OKI9" s="354"/>
      <c r="OKJ9" s="354"/>
      <c r="OKK9" s="354"/>
      <c r="OKL9" s="354"/>
      <c r="OKM9" s="354"/>
      <c r="OKN9" s="354"/>
      <c r="OKO9" s="354"/>
      <c r="OKP9" s="354"/>
      <c r="OKQ9" s="354"/>
      <c r="OKR9" s="354"/>
      <c r="OKS9" s="354"/>
      <c r="OKT9" s="354"/>
      <c r="OKU9" s="354"/>
      <c r="OKV9" s="354"/>
      <c r="OKW9" s="354"/>
      <c r="OKX9" s="354"/>
      <c r="OKY9" s="354"/>
      <c r="OKZ9" s="354"/>
      <c r="OLA9" s="354"/>
      <c r="OLB9" s="354"/>
      <c r="OLC9" s="354"/>
      <c r="OLD9" s="354"/>
      <c r="OLE9" s="354"/>
      <c r="OLF9" s="354"/>
      <c r="OLG9" s="354"/>
      <c r="OLH9" s="354"/>
      <c r="OLI9" s="354"/>
      <c r="OLJ9" s="354"/>
      <c r="OLK9" s="354"/>
      <c r="OLL9" s="354"/>
      <c r="OLM9" s="354"/>
      <c r="OLN9" s="354"/>
      <c r="OLO9" s="354"/>
      <c r="OLP9" s="354"/>
      <c r="OLQ9" s="354"/>
      <c r="OLR9" s="354"/>
      <c r="OLS9" s="354"/>
      <c r="OLT9" s="354"/>
      <c r="OLU9" s="354"/>
      <c r="OLV9" s="354"/>
      <c r="OLW9" s="354"/>
      <c r="OLX9" s="354"/>
      <c r="OLY9" s="354"/>
      <c r="OLZ9" s="354"/>
      <c r="OMA9" s="354"/>
      <c r="OMB9" s="354"/>
      <c r="OMC9" s="354"/>
      <c r="OMD9" s="354"/>
      <c r="OME9" s="354"/>
      <c r="OMF9" s="354"/>
      <c r="OMG9" s="354"/>
      <c r="OMH9" s="354"/>
      <c r="OMI9" s="354"/>
      <c r="OMJ9" s="354"/>
      <c r="OMK9" s="354"/>
      <c r="OML9" s="354"/>
      <c r="OMM9" s="354"/>
      <c r="OMN9" s="354"/>
      <c r="OMO9" s="354"/>
      <c r="OMP9" s="354"/>
      <c r="OMQ9" s="354"/>
      <c r="OMR9" s="354"/>
      <c r="OMS9" s="354"/>
      <c r="OMT9" s="354"/>
      <c r="OMU9" s="354"/>
      <c r="OMV9" s="354"/>
      <c r="OMW9" s="354"/>
      <c r="OMX9" s="354"/>
      <c r="OMY9" s="354"/>
      <c r="OMZ9" s="354"/>
      <c r="ONA9" s="354"/>
      <c r="ONB9" s="354"/>
      <c r="ONC9" s="354"/>
      <c r="OND9" s="354"/>
      <c r="ONE9" s="354"/>
      <c r="ONF9" s="354"/>
      <c r="ONG9" s="354"/>
      <c r="ONH9" s="354"/>
      <c r="ONI9" s="354"/>
      <c r="ONJ9" s="354"/>
      <c r="ONK9" s="354"/>
      <c r="ONL9" s="354"/>
      <c r="ONM9" s="354"/>
      <c r="ONN9" s="354"/>
      <c r="ONO9" s="354"/>
      <c r="ONP9" s="354"/>
      <c r="ONQ9" s="354"/>
      <c r="ONR9" s="354"/>
      <c r="ONS9" s="354"/>
      <c r="ONT9" s="354"/>
      <c r="ONU9" s="354"/>
      <c r="ONV9" s="354"/>
      <c r="ONW9" s="354"/>
      <c r="ONX9" s="354"/>
      <c r="ONY9" s="354"/>
      <c r="ONZ9" s="354"/>
      <c r="OOA9" s="354"/>
      <c r="OOB9" s="354"/>
      <c r="OOC9" s="354"/>
      <c r="OOD9" s="354"/>
      <c r="OOE9" s="354"/>
      <c r="OOF9" s="354"/>
      <c r="OOG9" s="354"/>
      <c r="OOH9" s="354"/>
      <c r="OOI9" s="354"/>
      <c r="OOJ9" s="354"/>
      <c r="OOK9" s="354"/>
      <c r="OOL9" s="354"/>
      <c r="OOM9" s="354"/>
      <c r="OON9" s="354"/>
      <c r="OOO9" s="354"/>
      <c r="OOP9" s="354"/>
      <c r="OOQ9" s="354"/>
      <c r="OOR9" s="354"/>
      <c r="OOS9" s="354"/>
      <c r="OOT9" s="354"/>
      <c r="OOU9" s="354"/>
      <c r="OOV9" s="354"/>
      <c r="OOW9" s="354"/>
      <c r="OOX9" s="354"/>
      <c r="OOY9" s="354"/>
      <c r="OOZ9" s="354"/>
      <c r="OPA9" s="354"/>
      <c r="OPB9" s="354"/>
      <c r="OPC9" s="354"/>
      <c r="OPD9" s="354"/>
      <c r="OPE9" s="354"/>
      <c r="OPF9" s="354"/>
      <c r="OPG9" s="354"/>
      <c r="OPH9" s="354"/>
      <c r="OPI9" s="354"/>
      <c r="OPJ9" s="354"/>
      <c r="OPK9" s="354"/>
      <c r="OPL9" s="354"/>
      <c r="OPM9" s="354"/>
      <c r="OPN9" s="354"/>
      <c r="OPO9" s="354"/>
      <c r="OPP9" s="354"/>
      <c r="OPQ9" s="354"/>
      <c r="OPR9" s="354"/>
      <c r="OPS9" s="354"/>
      <c r="OPT9" s="354"/>
      <c r="OPU9" s="354"/>
      <c r="OPV9" s="354"/>
      <c r="OPW9" s="354"/>
      <c r="OPX9" s="354"/>
      <c r="OPY9" s="354"/>
      <c r="OPZ9" s="354"/>
      <c r="OQA9" s="354"/>
      <c r="OQB9" s="354"/>
      <c r="OQC9" s="354"/>
      <c r="OQD9" s="354"/>
      <c r="OQE9" s="354"/>
      <c r="OQF9" s="354"/>
      <c r="OQG9" s="354"/>
      <c r="OQH9" s="354"/>
      <c r="OQI9" s="354"/>
      <c r="OQJ9" s="354"/>
      <c r="OQK9" s="354"/>
      <c r="OQL9" s="354"/>
      <c r="OQM9" s="354"/>
      <c r="OQN9" s="354"/>
      <c r="OQO9" s="354"/>
      <c r="OQP9" s="354"/>
      <c r="OQQ9" s="354"/>
      <c r="OQR9" s="354"/>
      <c r="OQS9" s="354"/>
      <c r="OQT9" s="354"/>
      <c r="OQU9" s="354"/>
      <c r="OQV9" s="354"/>
      <c r="OQW9" s="354"/>
      <c r="OQX9" s="354"/>
      <c r="OQY9" s="354"/>
      <c r="OQZ9" s="354"/>
      <c r="ORA9" s="354"/>
      <c r="ORB9" s="354"/>
      <c r="ORC9" s="354"/>
      <c r="ORD9" s="354"/>
      <c r="ORE9" s="354"/>
      <c r="ORF9" s="354"/>
      <c r="ORG9" s="354"/>
      <c r="ORH9" s="354"/>
      <c r="ORI9" s="354"/>
      <c r="ORJ9" s="354"/>
      <c r="ORK9" s="354"/>
      <c r="ORL9" s="354"/>
      <c r="ORM9" s="354"/>
      <c r="ORN9" s="354"/>
      <c r="ORO9" s="354"/>
      <c r="ORP9" s="354"/>
      <c r="ORQ9" s="354"/>
      <c r="ORR9" s="354"/>
      <c r="ORS9" s="354"/>
      <c r="ORT9" s="354"/>
      <c r="ORU9" s="354"/>
      <c r="ORV9" s="354"/>
      <c r="ORW9" s="354"/>
      <c r="ORX9" s="354"/>
      <c r="ORY9" s="354"/>
      <c r="ORZ9" s="354"/>
      <c r="OSA9" s="354"/>
      <c r="OSB9" s="354"/>
      <c r="OSC9" s="354"/>
      <c r="OSD9" s="354"/>
      <c r="OSE9" s="354"/>
      <c r="OSF9" s="354"/>
      <c r="OSG9" s="354"/>
      <c r="OSH9" s="354"/>
      <c r="OSI9" s="354"/>
      <c r="OSJ9" s="354"/>
      <c r="OSK9" s="354"/>
      <c r="OSL9" s="354"/>
      <c r="OSM9" s="354"/>
      <c r="OSN9" s="354"/>
      <c r="OSO9" s="354"/>
      <c r="OSP9" s="354"/>
      <c r="OSQ9" s="354"/>
      <c r="OSR9" s="354"/>
      <c r="OSS9" s="354"/>
      <c r="OST9" s="354"/>
      <c r="OSU9" s="354"/>
      <c r="OSV9" s="354"/>
      <c r="OSW9" s="354"/>
      <c r="OSX9" s="354"/>
      <c r="OSY9" s="354"/>
      <c r="OSZ9" s="354"/>
      <c r="OTA9" s="354"/>
      <c r="OTB9" s="354"/>
      <c r="OTC9" s="354"/>
      <c r="OTD9" s="354"/>
      <c r="OTE9" s="354"/>
      <c r="OTF9" s="354"/>
      <c r="OTG9" s="354"/>
      <c r="OTH9" s="354"/>
      <c r="OTI9" s="354"/>
      <c r="OTJ9" s="354"/>
      <c r="OTK9" s="354"/>
      <c r="OTL9" s="354"/>
      <c r="OTM9" s="354"/>
      <c r="OTN9" s="354"/>
      <c r="OTO9" s="354"/>
      <c r="OTP9" s="354"/>
      <c r="OTQ9" s="354"/>
      <c r="OTR9" s="354"/>
      <c r="OTS9" s="354"/>
      <c r="OTT9" s="354"/>
      <c r="OTU9" s="354"/>
      <c r="OTV9" s="354"/>
      <c r="OTW9" s="354"/>
      <c r="OTX9" s="354"/>
      <c r="OTY9" s="354"/>
      <c r="OTZ9" s="354"/>
      <c r="OUA9" s="354"/>
      <c r="OUB9" s="354"/>
      <c r="OUC9" s="354"/>
      <c r="OUD9" s="354"/>
      <c r="OUE9" s="354"/>
      <c r="OUF9" s="354"/>
      <c r="OUG9" s="354"/>
      <c r="OUH9" s="354"/>
      <c r="OUI9" s="354"/>
      <c r="OUJ9" s="354"/>
      <c r="OUK9" s="354"/>
      <c r="OUL9" s="354"/>
      <c r="OUM9" s="354"/>
      <c r="OUN9" s="354"/>
      <c r="OUO9" s="354"/>
      <c r="OUP9" s="354"/>
      <c r="OUQ9" s="354"/>
      <c r="OUR9" s="354"/>
      <c r="OUS9" s="354"/>
      <c r="OUT9" s="354"/>
      <c r="OUU9" s="354"/>
      <c r="OUV9" s="354"/>
      <c r="OUW9" s="354"/>
      <c r="OUX9" s="354"/>
      <c r="OUY9" s="354"/>
      <c r="OUZ9" s="354"/>
      <c r="OVA9" s="354"/>
      <c r="OVB9" s="354"/>
      <c r="OVC9" s="354"/>
      <c r="OVD9" s="354"/>
      <c r="OVE9" s="354"/>
      <c r="OVF9" s="354"/>
      <c r="OVG9" s="354"/>
      <c r="OVH9" s="354"/>
      <c r="OVI9" s="354"/>
      <c r="OVJ9" s="354"/>
      <c r="OVK9" s="354"/>
      <c r="OVL9" s="354"/>
      <c r="OVM9" s="354"/>
      <c r="OVN9" s="354"/>
      <c r="OVO9" s="354"/>
      <c r="OVP9" s="354"/>
      <c r="OVQ9" s="354"/>
      <c r="OVR9" s="354"/>
      <c r="OVS9" s="354"/>
      <c r="OVT9" s="354"/>
      <c r="OVU9" s="354"/>
      <c r="OVV9" s="354"/>
      <c r="OVW9" s="354"/>
      <c r="OVX9" s="354"/>
      <c r="OVY9" s="354"/>
      <c r="OVZ9" s="354"/>
      <c r="OWA9" s="354"/>
      <c r="OWB9" s="354"/>
      <c r="OWC9" s="354"/>
      <c r="OWD9" s="354"/>
      <c r="OWE9" s="354"/>
      <c r="OWF9" s="354"/>
      <c r="OWG9" s="354"/>
      <c r="OWH9" s="354"/>
      <c r="OWI9" s="354"/>
      <c r="OWJ9" s="354"/>
      <c r="OWK9" s="354"/>
      <c r="OWL9" s="354"/>
      <c r="OWM9" s="354"/>
      <c r="OWN9" s="354"/>
      <c r="OWO9" s="354"/>
      <c r="OWP9" s="354"/>
      <c r="OWQ9" s="354"/>
      <c r="OWR9" s="354"/>
      <c r="OWS9" s="354"/>
      <c r="OWT9" s="354"/>
      <c r="OWU9" s="354"/>
      <c r="OWV9" s="354"/>
      <c r="OWW9" s="354"/>
      <c r="OWX9" s="354"/>
      <c r="OWY9" s="354"/>
      <c r="OWZ9" s="354"/>
      <c r="OXA9" s="354"/>
      <c r="OXB9" s="354"/>
      <c r="OXC9" s="354"/>
      <c r="OXD9" s="354"/>
      <c r="OXE9" s="354"/>
      <c r="OXF9" s="354"/>
      <c r="OXG9" s="354"/>
      <c r="OXH9" s="354"/>
      <c r="OXI9" s="354"/>
      <c r="OXJ9" s="354"/>
      <c r="OXK9" s="354"/>
      <c r="OXL9" s="354"/>
      <c r="OXM9" s="354"/>
      <c r="OXN9" s="354"/>
      <c r="OXO9" s="354"/>
      <c r="OXP9" s="354"/>
      <c r="OXQ9" s="354"/>
      <c r="OXR9" s="354"/>
      <c r="OXS9" s="354"/>
      <c r="OXT9" s="354"/>
      <c r="OXU9" s="354"/>
      <c r="OXV9" s="354"/>
      <c r="OXW9" s="354"/>
      <c r="OXX9" s="354"/>
      <c r="OXY9" s="354"/>
      <c r="OXZ9" s="354"/>
      <c r="OYA9" s="354"/>
      <c r="OYB9" s="354"/>
      <c r="OYC9" s="354"/>
      <c r="OYD9" s="354"/>
      <c r="OYE9" s="354"/>
      <c r="OYF9" s="354"/>
      <c r="OYG9" s="354"/>
      <c r="OYH9" s="354"/>
      <c r="OYI9" s="354"/>
      <c r="OYJ9" s="354"/>
      <c r="OYK9" s="354"/>
      <c r="OYL9" s="354"/>
      <c r="OYM9" s="354"/>
      <c r="OYN9" s="354"/>
      <c r="OYO9" s="354"/>
      <c r="OYP9" s="354"/>
      <c r="OYQ9" s="354"/>
      <c r="OYR9" s="354"/>
      <c r="OYS9" s="354"/>
      <c r="OYT9" s="354"/>
      <c r="OYU9" s="354"/>
      <c r="OYV9" s="354"/>
      <c r="OYW9" s="354"/>
      <c r="OYX9" s="354"/>
      <c r="OYY9" s="354"/>
      <c r="OYZ9" s="354"/>
      <c r="OZA9" s="354"/>
      <c r="OZB9" s="354"/>
      <c r="OZC9" s="354"/>
      <c r="OZD9" s="354"/>
      <c r="OZE9" s="354"/>
      <c r="OZF9" s="354"/>
      <c r="OZG9" s="354"/>
      <c r="OZH9" s="354"/>
      <c r="OZI9" s="354"/>
      <c r="OZJ9" s="354"/>
      <c r="OZK9" s="354"/>
      <c r="OZL9" s="354"/>
      <c r="OZM9" s="354"/>
      <c r="OZN9" s="354"/>
      <c r="OZO9" s="354"/>
      <c r="OZP9" s="354"/>
      <c r="OZQ9" s="354"/>
      <c r="OZR9" s="354"/>
      <c r="OZS9" s="354"/>
      <c r="OZT9" s="354"/>
      <c r="OZU9" s="354"/>
      <c r="OZV9" s="354"/>
      <c r="OZW9" s="354"/>
      <c r="OZX9" s="354"/>
      <c r="OZY9" s="354"/>
      <c r="OZZ9" s="354"/>
      <c r="PAA9" s="354"/>
      <c r="PAB9" s="354"/>
      <c r="PAC9" s="354"/>
      <c r="PAD9" s="354"/>
      <c r="PAE9" s="354"/>
      <c r="PAF9" s="354"/>
      <c r="PAG9" s="354"/>
      <c r="PAH9" s="354"/>
      <c r="PAI9" s="354"/>
      <c r="PAJ9" s="354"/>
      <c r="PAK9" s="354"/>
      <c r="PAL9" s="354"/>
      <c r="PAM9" s="354"/>
      <c r="PAN9" s="354"/>
      <c r="PAO9" s="354"/>
      <c r="PAP9" s="354"/>
      <c r="PAQ9" s="354"/>
      <c r="PAR9" s="354"/>
      <c r="PAS9" s="354"/>
      <c r="PAT9" s="354"/>
      <c r="PAU9" s="354"/>
      <c r="PAV9" s="354"/>
      <c r="PAW9" s="354"/>
      <c r="PAX9" s="354"/>
      <c r="PAY9" s="354"/>
      <c r="PAZ9" s="354"/>
      <c r="PBA9" s="354"/>
      <c r="PBB9" s="354"/>
      <c r="PBC9" s="354"/>
      <c r="PBD9" s="354"/>
      <c r="PBE9" s="354"/>
      <c r="PBF9" s="354"/>
      <c r="PBG9" s="354"/>
      <c r="PBH9" s="354"/>
      <c r="PBI9" s="354"/>
      <c r="PBJ9" s="354"/>
      <c r="PBK9" s="354"/>
      <c r="PBL9" s="354"/>
      <c r="PBM9" s="354"/>
      <c r="PBN9" s="354"/>
      <c r="PBO9" s="354"/>
      <c r="PBP9" s="354"/>
      <c r="PBQ9" s="354"/>
      <c r="PBR9" s="354"/>
      <c r="PBS9" s="354"/>
      <c r="PBT9" s="354"/>
      <c r="PBU9" s="354"/>
      <c r="PBV9" s="354"/>
      <c r="PBW9" s="354"/>
      <c r="PBX9" s="354"/>
      <c r="PBY9" s="354"/>
      <c r="PBZ9" s="354"/>
      <c r="PCA9" s="354"/>
      <c r="PCB9" s="354"/>
      <c r="PCC9" s="354"/>
      <c r="PCD9" s="354"/>
      <c r="PCE9" s="354"/>
      <c r="PCF9" s="354"/>
      <c r="PCG9" s="354"/>
      <c r="PCH9" s="354"/>
      <c r="PCI9" s="354"/>
      <c r="PCJ9" s="354"/>
      <c r="PCK9" s="354"/>
      <c r="PCL9" s="354"/>
      <c r="PCM9" s="354"/>
      <c r="PCN9" s="354"/>
      <c r="PCO9" s="354"/>
      <c r="PCP9" s="354"/>
      <c r="PCQ9" s="354"/>
      <c r="PCR9" s="354"/>
      <c r="PCS9" s="354"/>
      <c r="PCT9" s="354"/>
      <c r="PCU9" s="354"/>
      <c r="PCV9" s="354"/>
      <c r="PCW9" s="354"/>
      <c r="PCX9" s="354"/>
      <c r="PCY9" s="354"/>
      <c r="PCZ9" s="354"/>
      <c r="PDA9" s="354"/>
      <c r="PDB9" s="354"/>
      <c r="PDC9" s="354"/>
      <c r="PDD9" s="354"/>
      <c r="PDE9" s="354"/>
      <c r="PDF9" s="354"/>
      <c r="PDG9" s="354"/>
      <c r="PDH9" s="354"/>
      <c r="PDI9" s="354"/>
      <c r="PDJ9" s="354"/>
      <c r="PDK9" s="354"/>
      <c r="PDL9" s="354"/>
      <c r="PDM9" s="354"/>
      <c r="PDN9" s="354"/>
      <c r="PDO9" s="354"/>
      <c r="PDP9" s="354"/>
      <c r="PDQ9" s="354"/>
      <c r="PDR9" s="354"/>
      <c r="PDS9" s="354"/>
      <c r="PDT9" s="354"/>
      <c r="PDU9" s="354"/>
      <c r="PDV9" s="354"/>
      <c r="PDW9" s="354"/>
      <c r="PDX9" s="354"/>
      <c r="PDY9" s="354"/>
      <c r="PDZ9" s="354"/>
      <c r="PEA9" s="354"/>
      <c r="PEB9" s="354"/>
      <c r="PEC9" s="354"/>
      <c r="PED9" s="354"/>
      <c r="PEE9" s="354"/>
      <c r="PEF9" s="354"/>
      <c r="PEG9" s="354"/>
      <c r="PEH9" s="354"/>
      <c r="PEI9" s="354"/>
      <c r="PEJ9" s="354"/>
      <c r="PEK9" s="354"/>
      <c r="PEL9" s="354"/>
      <c r="PEM9" s="354"/>
      <c r="PEN9" s="354"/>
      <c r="PEO9" s="354"/>
      <c r="PEP9" s="354"/>
      <c r="PEQ9" s="354"/>
      <c r="PER9" s="354"/>
      <c r="PES9" s="354"/>
      <c r="PET9" s="354"/>
      <c r="PEU9" s="354"/>
      <c r="PEV9" s="354"/>
      <c r="PEW9" s="354"/>
      <c r="PEX9" s="354"/>
      <c r="PEY9" s="354"/>
      <c r="PEZ9" s="354"/>
      <c r="PFA9" s="354"/>
      <c r="PFB9" s="354"/>
      <c r="PFC9" s="354"/>
      <c r="PFD9" s="354"/>
      <c r="PFE9" s="354"/>
      <c r="PFF9" s="354"/>
      <c r="PFG9" s="354"/>
      <c r="PFH9" s="354"/>
      <c r="PFI9" s="354"/>
      <c r="PFJ9" s="354"/>
      <c r="PFK9" s="354"/>
      <c r="PFL9" s="354"/>
      <c r="PFM9" s="354"/>
      <c r="PFN9" s="354"/>
      <c r="PFO9" s="354"/>
      <c r="PFP9" s="354"/>
      <c r="PFQ9" s="354"/>
      <c r="PFR9" s="354"/>
      <c r="PFS9" s="354"/>
      <c r="PFT9" s="354"/>
      <c r="PFU9" s="354"/>
      <c r="PFV9" s="354"/>
      <c r="PFW9" s="354"/>
      <c r="PFX9" s="354"/>
      <c r="PFY9" s="354"/>
      <c r="PFZ9" s="354"/>
      <c r="PGA9" s="354"/>
      <c r="PGB9" s="354"/>
      <c r="PGC9" s="354"/>
      <c r="PGD9" s="354"/>
      <c r="PGE9" s="354"/>
      <c r="PGF9" s="354"/>
      <c r="PGG9" s="354"/>
      <c r="PGH9" s="354"/>
      <c r="PGI9" s="354"/>
      <c r="PGJ9" s="354"/>
      <c r="PGK9" s="354"/>
      <c r="PGL9" s="354"/>
      <c r="PGM9" s="354"/>
      <c r="PGN9" s="354"/>
      <c r="PGO9" s="354"/>
      <c r="PGP9" s="354"/>
      <c r="PGQ9" s="354"/>
      <c r="PGR9" s="354"/>
      <c r="PGS9" s="354"/>
      <c r="PGT9" s="354"/>
      <c r="PGU9" s="354"/>
      <c r="PGV9" s="354"/>
      <c r="PGW9" s="354"/>
      <c r="PGX9" s="354"/>
      <c r="PGY9" s="354"/>
      <c r="PGZ9" s="354"/>
      <c r="PHA9" s="354"/>
      <c r="PHB9" s="354"/>
      <c r="PHC9" s="354"/>
      <c r="PHD9" s="354"/>
      <c r="PHE9" s="354"/>
      <c r="PHF9" s="354"/>
      <c r="PHG9" s="354"/>
      <c r="PHH9" s="354"/>
      <c r="PHI9" s="354"/>
      <c r="PHJ9" s="354"/>
      <c r="PHK9" s="354"/>
      <c r="PHL9" s="354"/>
      <c r="PHM9" s="354"/>
      <c r="PHN9" s="354"/>
      <c r="PHO9" s="354"/>
      <c r="PHP9" s="354"/>
      <c r="PHQ9" s="354"/>
      <c r="PHR9" s="354"/>
      <c r="PHS9" s="354"/>
      <c r="PHT9" s="354"/>
      <c r="PHU9" s="354"/>
      <c r="PHV9" s="354"/>
      <c r="PHW9" s="354"/>
      <c r="PHX9" s="354"/>
      <c r="PHY9" s="354"/>
      <c r="PHZ9" s="354"/>
      <c r="PIA9" s="354"/>
      <c r="PIB9" s="354"/>
      <c r="PIC9" s="354"/>
      <c r="PID9" s="354"/>
      <c r="PIE9" s="354"/>
      <c r="PIF9" s="354"/>
      <c r="PIG9" s="354"/>
      <c r="PIH9" s="354"/>
      <c r="PII9" s="354"/>
      <c r="PIJ9" s="354"/>
      <c r="PIK9" s="354"/>
      <c r="PIL9" s="354"/>
      <c r="PIM9" s="354"/>
      <c r="PIN9" s="354"/>
      <c r="PIO9" s="354"/>
      <c r="PIP9" s="354"/>
      <c r="PIQ9" s="354"/>
      <c r="PIR9" s="354"/>
      <c r="PIS9" s="354"/>
      <c r="PIT9" s="354"/>
      <c r="PIU9" s="354"/>
      <c r="PIV9" s="354"/>
      <c r="PIW9" s="354"/>
      <c r="PIX9" s="354"/>
      <c r="PIY9" s="354"/>
      <c r="PIZ9" s="354"/>
      <c r="PJA9" s="354"/>
      <c r="PJB9" s="354"/>
      <c r="PJC9" s="354"/>
      <c r="PJD9" s="354"/>
      <c r="PJE9" s="354"/>
      <c r="PJF9" s="354"/>
      <c r="PJG9" s="354"/>
      <c r="PJH9" s="354"/>
      <c r="PJI9" s="354"/>
      <c r="PJJ9" s="354"/>
      <c r="PJK9" s="354"/>
      <c r="PJL9" s="354"/>
      <c r="PJM9" s="354"/>
      <c r="PJN9" s="354"/>
      <c r="PJO9" s="354"/>
      <c r="PJP9" s="354"/>
      <c r="PJQ9" s="354"/>
      <c r="PJR9" s="354"/>
      <c r="PJS9" s="354"/>
      <c r="PJT9" s="354"/>
      <c r="PJU9" s="354"/>
      <c r="PJV9" s="354"/>
      <c r="PJW9" s="354"/>
      <c r="PJX9" s="354"/>
      <c r="PJY9" s="354"/>
      <c r="PJZ9" s="354"/>
      <c r="PKA9" s="354"/>
      <c r="PKB9" s="354"/>
      <c r="PKC9" s="354"/>
      <c r="PKD9" s="354"/>
      <c r="PKE9" s="354"/>
      <c r="PKF9" s="354"/>
      <c r="PKG9" s="354"/>
      <c r="PKH9" s="354"/>
      <c r="PKI9" s="354"/>
      <c r="PKJ9" s="354"/>
      <c r="PKK9" s="354"/>
      <c r="PKL9" s="354"/>
      <c r="PKM9" s="354"/>
      <c r="PKN9" s="354"/>
      <c r="PKO9" s="354"/>
      <c r="PKP9" s="354"/>
      <c r="PKQ9" s="354"/>
      <c r="PKR9" s="354"/>
      <c r="PKS9" s="354"/>
      <c r="PKT9" s="354"/>
      <c r="PKU9" s="354"/>
      <c r="PKV9" s="354"/>
      <c r="PKW9" s="354"/>
      <c r="PKX9" s="354"/>
      <c r="PKY9" s="354"/>
      <c r="PKZ9" s="354"/>
      <c r="PLA9" s="354"/>
      <c r="PLB9" s="354"/>
      <c r="PLC9" s="354"/>
      <c r="PLD9" s="354"/>
      <c r="PLE9" s="354"/>
      <c r="PLF9" s="354"/>
      <c r="PLG9" s="354"/>
      <c r="PLH9" s="354"/>
      <c r="PLI9" s="354"/>
      <c r="PLJ9" s="354"/>
      <c r="PLK9" s="354"/>
      <c r="PLL9" s="354"/>
      <c r="PLM9" s="354"/>
      <c r="PLN9" s="354"/>
      <c r="PLO9" s="354"/>
      <c r="PLP9" s="354"/>
      <c r="PLQ9" s="354"/>
      <c r="PLR9" s="354"/>
      <c r="PLS9" s="354"/>
      <c r="PLT9" s="354"/>
      <c r="PLU9" s="354"/>
      <c r="PLV9" s="354"/>
      <c r="PLW9" s="354"/>
      <c r="PLX9" s="354"/>
      <c r="PLY9" s="354"/>
      <c r="PLZ9" s="354"/>
      <c r="PMA9" s="354"/>
      <c r="PMB9" s="354"/>
      <c r="PMC9" s="354"/>
      <c r="PMD9" s="354"/>
      <c r="PME9" s="354"/>
      <c r="PMF9" s="354"/>
      <c r="PMG9" s="354"/>
      <c r="PMH9" s="354"/>
      <c r="PMI9" s="354"/>
      <c r="PMJ9" s="354"/>
      <c r="PMK9" s="354"/>
      <c r="PML9" s="354"/>
      <c r="PMM9" s="354"/>
      <c r="PMN9" s="354"/>
      <c r="PMO9" s="354"/>
      <c r="PMP9" s="354"/>
      <c r="PMQ9" s="354"/>
      <c r="PMR9" s="354"/>
      <c r="PMS9" s="354"/>
      <c r="PMT9" s="354"/>
      <c r="PMU9" s="354"/>
      <c r="PMV9" s="354"/>
      <c r="PMW9" s="354"/>
      <c r="PMX9" s="354"/>
      <c r="PMY9" s="354"/>
      <c r="PMZ9" s="354"/>
      <c r="PNA9" s="354"/>
      <c r="PNB9" s="354"/>
      <c r="PNC9" s="354"/>
      <c r="PND9" s="354"/>
      <c r="PNE9" s="354"/>
      <c r="PNF9" s="354"/>
      <c r="PNG9" s="354"/>
      <c r="PNH9" s="354"/>
      <c r="PNI9" s="354"/>
      <c r="PNJ9" s="354"/>
      <c r="PNK9" s="354"/>
      <c r="PNL9" s="354"/>
      <c r="PNM9" s="354"/>
      <c r="PNN9" s="354"/>
      <c r="PNO9" s="354"/>
      <c r="PNP9" s="354"/>
      <c r="PNQ9" s="354"/>
      <c r="PNR9" s="354"/>
      <c r="PNS9" s="354"/>
      <c r="PNT9" s="354"/>
      <c r="PNU9" s="354"/>
      <c r="PNV9" s="354"/>
      <c r="PNW9" s="354"/>
      <c r="PNX9" s="354"/>
      <c r="PNY9" s="354"/>
      <c r="PNZ9" s="354"/>
      <c r="POA9" s="354"/>
      <c r="POB9" s="354"/>
      <c r="POC9" s="354"/>
      <c r="POD9" s="354"/>
      <c r="POE9" s="354"/>
      <c r="POF9" s="354"/>
      <c r="POG9" s="354"/>
      <c r="POH9" s="354"/>
      <c r="POI9" s="354"/>
      <c r="POJ9" s="354"/>
      <c r="POK9" s="354"/>
      <c r="POL9" s="354"/>
      <c r="POM9" s="354"/>
      <c r="PON9" s="354"/>
      <c r="POO9" s="354"/>
      <c r="POP9" s="354"/>
      <c r="POQ9" s="354"/>
      <c r="POR9" s="354"/>
      <c r="POS9" s="354"/>
      <c r="POT9" s="354"/>
      <c r="POU9" s="354"/>
      <c r="POV9" s="354"/>
      <c r="POW9" s="354"/>
      <c r="POX9" s="354"/>
      <c r="POY9" s="354"/>
      <c r="POZ9" s="354"/>
      <c r="PPA9" s="354"/>
      <c r="PPB9" s="354"/>
      <c r="PPC9" s="354"/>
      <c r="PPD9" s="354"/>
      <c r="PPE9" s="354"/>
      <c r="PPF9" s="354"/>
      <c r="PPG9" s="354"/>
      <c r="PPH9" s="354"/>
      <c r="PPI9" s="354"/>
      <c r="PPJ9" s="354"/>
      <c r="PPK9" s="354"/>
      <c r="PPL9" s="354"/>
      <c r="PPM9" s="354"/>
      <c r="PPN9" s="354"/>
      <c r="PPO9" s="354"/>
      <c r="PPP9" s="354"/>
      <c r="PPQ9" s="354"/>
      <c r="PPR9" s="354"/>
      <c r="PPS9" s="354"/>
      <c r="PPT9" s="354"/>
      <c r="PPU9" s="354"/>
      <c r="PPV9" s="354"/>
      <c r="PPW9" s="354"/>
      <c r="PPX9" s="354"/>
      <c r="PPY9" s="354"/>
      <c r="PPZ9" s="354"/>
      <c r="PQA9" s="354"/>
      <c r="PQB9" s="354"/>
      <c r="PQC9" s="354"/>
      <c r="PQD9" s="354"/>
      <c r="PQE9" s="354"/>
      <c r="PQF9" s="354"/>
      <c r="PQG9" s="354"/>
      <c r="PQH9" s="354"/>
      <c r="PQI9" s="354"/>
      <c r="PQJ9" s="354"/>
      <c r="PQK9" s="354"/>
      <c r="PQL9" s="354"/>
      <c r="PQM9" s="354"/>
      <c r="PQN9" s="354"/>
      <c r="PQO9" s="354"/>
      <c r="PQP9" s="354"/>
      <c r="PQQ9" s="354"/>
      <c r="PQR9" s="354"/>
      <c r="PQS9" s="354"/>
      <c r="PQT9" s="354"/>
      <c r="PQU9" s="354"/>
      <c r="PQV9" s="354"/>
      <c r="PQW9" s="354"/>
      <c r="PQX9" s="354"/>
      <c r="PQY9" s="354"/>
      <c r="PQZ9" s="354"/>
      <c r="PRA9" s="354"/>
      <c r="PRB9" s="354"/>
      <c r="PRC9" s="354"/>
      <c r="PRD9" s="354"/>
      <c r="PRE9" s="354"/>
      <c r="PRF9" s="354"/>
      <c r="PRG9" s="354"/>
      <c r="PRH9" s="354"/>
      <c r="PRI9" s="354"/>
      <c r="PRJ9" s="354"/>
      <c r="PRK9" s="354"/>
      <c r="PRL9" s="354"/>
      <c r="PRM9" s="354"/>
      <c r="PRN9" s="354"/>
      <c r="PRO9" s="354"/>
      <c r="PRP9" s="354"/>
      <c r="PRQ9" s="354"/>
      <c r="PRR9" s="354"/>
      <c r="PRS9" s="354"/>
      <c r="PRT9" s="354"/>
      <c r="PRU9" s="354"/>
      <c r="PRV9" s="354"/>
      <c r="PRW9" s="354"/>
      <c r="PRX9" s="354"/>
      <c r="PRY9" s="354"/>
      <c r="PRZ9" s="354"/>
      <c r="PSA9" s="354"/>
      <c r="PSB9" s="354"/>
      <c r="PSC9" s="354"/>
      <c r="PSD9" s="354"/>
      <c r="PSE9" s="354"/>
      <c r="PSF9" s="354"/>
      <c r="PSG9" s="354"/>
      <c r="PSH9" s="354"/>
      <c r="PSI9" s="354"/>
      <c r="PSJ9" s="354"/>
      <c r="PSK9" s="354"/>
      <c r="PSL9" s="354"/>
      <c r="PSM9" s="354"/>
      <c r="PSN9" s="354"/>
      <c r="PSO9" s="354"/>
      <c r="PSP9" s="354"/>
      <c r="PSQ9" s="354"/>
      <c r="PSR9" s="354"/>
      <c r="PSS9" s="354"/>
      <c r="PST9" s="354"/>
      <c r="PSU9" s="354"/>
      <c r="PSV9" s="354"/>
      <c r="PSW9" s="354"/>
      <c r="PSX9" s="354"/>
      <c r="PSY9" s="354"/>
      <c r="PSZ9" s="354"/>
      <c r="PTA9" s="354"/>
      <c r="PTB9" s="354"/>
      <c r="PTC9" s="354"/>
      <c r="PTD9" s="354"/>
      <c r="PTE9" s="354"/>
      <c r="PTF9" s="354"/>
      <c r="PTG9" s="354"/>
      <c r="PTH9" s="354"/>
      <c r="PTI9" s="354"/>
      <c r="PTJ9" s="354"/>
      <c r="PTK9" s="354"/>
      <c r="PTL9" s="354"/>
      <c r="PTM9" s="354"/>
      <c r="PTN9" s="354"/>
      <c r="PTO9" s="354"/>
      <c r="PTP9" s="354"/>
      <c r="PTQ9" s="354"/>
      <c r="PTR9" s="354"/>
      <c r="PTS9" s="354"/>
      <c r="PTT9" s="354"/>
      <c r="PTU9" s="354"/>
      <c r="PTV9" s="354"/>
      <c r="PTW9" s="354"/>
      <c r="PTX9" s="354"/>
      <c r="PTY9" s="354"/>
      <c r="PTZ9" s="354"/>
      <c r="PUA9" s="354"/>
      <c r="PUB9" s="354"/>
      <c r="PUC9" s="354"/>
      <c r="PUD9" s="354"/>
      <c r="PUE9" s="354"/>
      <c r="PUF9" s="354"/>
      <c r="PUG9" s="354"/>
      <c r="PUH9" s="354"/>
      <c r="PUI9" s="354"/>
      <c r="PUJ9" s="354"/>
      <c r="PUK9" s="354"/>
      <c r="PUL9" s="354"/>
      <c r="PUM9" s="354"/>
      <c r="PUN9" s="354"/>
      <c r="PUO9" s="354"/>
      <c r="PUP9" s="354"/>
      <c r="PUQ9" s="354"/>
      <c r="PUR9" s="354"/>
      <c r="PUS9" s="354"/>
      <c r="PUT9" s="354"/>
      <c r="PUU9" s="354"/>
      <c r="PUV9" s="354"/>
      <c r="PUW9" s="354"/>
      <c r="PUX9" s="354"/>
      <c r="PUY9" s="354"/>
      <c r="PUZ9" s="354"/>
      <c r="PVA9" s="354"/>
      <c r="PVB9" s="354"/>
      <c r="PVC9" s="354"/>
      <c r="PVD9" s="354"/>
      <c r="PVE9" s="354"/>
      <c r="PVF9" s="354"/>
      <c r="PVG9" s="354"/>
      <c r="PVH9" s="354"/>
      <c r="PVI9" s="354"/>
      <c r="PVJ9" s="354"/>
      <c r="PVK9" s="354"/>
      <c r="PVL9" s="354"/>
      <c r="PVM9" s="354"/>
      <c r="PVN9" s="354"/>
      <c r="PVO9" s="354"/>
      <c r="PVP9" s="354"/>
      <c r="PVQ9" s="354"/>
      <c r="PVR9" s="354"/>
      <c r="PVS9" s="354"/>
      <c r="PVT9" s="354"/>
      <c r="PVU9" s="354"/>
      <c r="PVV9" s="354"/>
      <c r="PVW9" s="354"/>
      <c r="PVX9" s="354"/>
      <c r="PVY9" s="354"/>
      <c r="PVZ9" s="354"/>
      <c r="PWA9" s="354"/>
      <c r="PWB9" s="354"/>
      <c r="PWC9" s="354"/>
      <c r="PWD9" s="354"/>
      <c r="PWE9" s="354"/>
      <c r="PWF9" s="354"/>
      <c r="PWG9" s="354"/>
      <c r="PWH9" s="354"/>
      <c r="PWI9" s="354"/>
      <c r="PWJ9" s="354"/>
      <c r="PWK9" s="354"/>
      <c r="PWL9" s="354"/>
      <c r="PWM9" s="354"/>
      <c r="PWN9" s="354"/>
      <c r="PWO9" s="354"/>
      <c r="PWP9" s="354"/>
      <c r="PWQ9" s="354"/>
      <c r="PWR9" s="354"/>
      <c r="PWS9" s="354"/>
      <c r="PWT9" s="354"/>
      <c r="PWU9" s="354"/>
      <c r="PWV9" s="354"/>
      <c r="PWW9" s="354"/>
      <c r="PWX9" s="354"/>
      <c r="PWY9" s="354"/>
      <c r="PWZ9" s="354"/>
      <c r="PXA9" s="354"/>
      <c r="PXB9" s="354"/>
      <c r="PXC9" s="354"/>
      <c r="PXD9" s="354"/>
      <c r="PXE9" s="354"/>
      <c r="PXF9" s="354"/>
      <c r="PXG9" s="354"/>
      <c r="PXH9" s="354"/>
      <c r="PXI9" s="354"/>
      <c r="PXJ9" s="354"/>
      <c r="PXK9" s="354"/>
      <c r="PXL9" s="354"/>
      <c r="PXM9" s="354"/>
      <c r="PXN9" s="354"/>
      <c r="PXO9" s="354"/>
      <c r="PXP9" s="354"/>
      <c r="PXQ9" s="354"/>
      <c r="PXR9" s="354"/>
      <c r="PXS9" s="354"/>
      <c r="PXT9" s="354"/>
      <c r="PXU9" s="354"/>
      <c r="PXV9" s="354"/>
      <c r="PXW9" s="354"/>
      <c r="PXX9" s="354"/>
      <c r="PXY9" s="354"/>
      <c r="PXZ9" s="354"/>
      <c r="PYA9" s="354"/>
      <c r="PYB9" s="354"/>
      <c r="PYC9" s="354"/>
      <c r="PYD9" s="354"/>
      <c r="PYE9" s="354"/>
      <c r="PYF9" s="354"/>
      <c r="PYG9" s="354"/>
      <c r="PYH9" s="354"/>
      <c r="PYI9" s="354"/>
      <c r="PYJ9" s="354"/>
      <c r="PYK9" s="354"/>
      <c r="PYL9" s="354"/>
      <c r="PYM9" s="354"/>
      <c r="PYN9" s="354"/>
      <c r="PYO9" s="354"/>
      <c r="PYP9" s="354"/>
      <c r="PYQ9" s="354"/>
      <c r="PYR9" s="354"/>
      <c r="PYS9" s="354"/>
      <c r="PYT9" s="354"/>
      <c r="PYU9" s="354"/>
      <c r="PYV9" s="354"/>
      <c r="PYW9" s="354"/>
      <c r="PYX9" s="354"/>
      <c r="PYY9" s="354"/>
      <c r="PYZ9" s="354"/>
      <c r="PZA9" s="354"/>
      <c r="PZB9" s="354"/>
      <c r="PZC9" s="354"/>
      <c r="PZD9" s="354"/>
      <c r="PZE9" s="354"/>
      <c r="PZF9" s="354"/>
      <c r="PZG9" s="354"/>
      <c r="PZH9" s="354"/>
      <c r="PZI9" s="354"/>
      <c r="PZJ9" s="354"/>
      <c r="PZK9" s="354"/>
      <c r="PZL9" s="354"/>
      <c r="PZM9" s="354"/>
      <c r="PZN9" s="354"/>
      <c r="PZO9" s="354"/>
      <c r="PZP9" s="354"/>
      <c r="PZQ9" s="354"/>
      <c r="PZR9" s="354"/>
      <c r="PZS9" s="354"/>
      <c r="PZT9" s="354"/>
      <c r="PZU9" s="354"/>
      <c r="PZV9" s="354"/>
      <c r="PZW9" s="354"/>
      <c r="PZX9" s="354"/>
      <c r="PZY9" s="354"/>
      <c r="PZZ9" s="354"/>
      <c r="QAA9" s="354"/>
      <c r="QAB9" s="354"/>
      <c r="QAC9" s="354"/>
      <c r="QAD9" s="354"/>
      <c r="QAE9" s="354"/>
      <c r="QAF9" s="354"/>
      <c r="QAG9" s="354"/>
      <c r="QAH9" s="354"/>
      <c r="QAI9" s="354"/>
      <c r="QAJ9" s="354"/>
      <c r="QAK9" s="354"/>
      <c r="QAL9" s="354"/>
      <c r="QAM9" s="354"/>
      <c r="QAN9" s="354"/>
      <c r="QAO9" s="354"/>
      <c r="QAP9" s="354"/>
      <c r="QAQ9" s="354"/>
      <c r="QAR9" s="354"/>
      <c r="QAS9" s="354"/>
      <c r="QAT9" s="354"/>
      <c r="QAU9" s="354"/>
      <c r="QAV9" s="354"/>
      <c r="QAW9" s="354"/>
      <c r="QAX9" s="354"/>
      <c r="QAY9" s="354"/>
      <c r="QAZ9" s="354"/>
      <c r="QBA9" s="354"/>
      <c r="QBB9" s="354"/>
      <c r="QBC9" s="354"/>
      <c r="QBD9" s="354"/>
      <c r="QBE9" s="354"/>
      <c r="QBF9" s="354"/>
      <c r="QBG9" s="354"/>
      <c r="QBH9" s="354"/>
      <c r="QBI9" s="354"/>
      <c r="QBJ9" s="354"/>
      <c r="QBK9" s="354"/>
      <c r="QBL9" s="354"/>
      <c r="QBM9" s="354"/>
      <c r="QBN9" s="354"/>
      <c r="QBO9" s="354"/>
      <c r="QBP9" s="354"/>
      <c r="QBQ9" s="354"/>
      <c r="QBR9" s="354"/>
      <c r="QBS9" s="354"/>
      <c r="QBT9" s="354"/>
      <c r="QBU9" s="354"/>
      <c r="QBV9" s="354"/>
      <c r="QBW9" s="354"/>
      <c r="QBX9" s="354"/>
      <c r="QBY9" s="354"/>
      <c r="QBZ9" s="354"/>
      <c r="QCA9" s="354"/>
      <c r="QCB9" s="354"/>
      <c r="QCC9" s="354"/>
      <c r="QCD9" s="354"/>
      <c r="QCE9" s="354"/>
      <c r="QCF9" s="354"/>
      <c r="QCG9" s="354"/>
      <c r="QCH9" s="354"/>
      <c r="QCI9" s="354"/>
      <c r="QCJ9" s="354"/>
      <c r="QCK9" s="354"/>
      <c r="QCL9" s="354"/>
      <c r="QCM9" s="354"/>
      <c r="QCN9" s="354"/>
      <c r="QCO9" s="354"/>
      <c r="QCP9" s="354"/>
      <c r="QCQ9" s="354"/>
      <c r="QCR9" s="354"/>
      <c r="QCS9" s="354"/>
      <c r="QCT9" s="354"/>
      <c r="QCU9" s="354"/>
      <c r="QCV9" s="354"/>
      <c r="QCW9" s="354"/>
      <c r="QCX9" s="354"/>
      <c r="QCY9" s="354"/>
      <c r="QCZ9" s="354"/>
      <c r="QDA9" s="354"/>
      <c r="QDB9" s="354"/>
      <c r="QDC9" s="354"/>
      <c r="QDD9" s="354"/>
      <c r="QDE9" s="354"/>
      <c r="QDF9" s="354"/>
      <c r="QDG9" s="354"/>
      <c r="QDH9" s="354"/>
      <c r="QDI9" s="354"/>
      <c r="QDJ9" s="354"/>
      <c r="QDK9" s="354"/>
      <c r="QDL9" s="354"/>
      <c r="QDM9" s="354"/>
      <c r="QDN9" s="354"/>
      <c r="QDO9" s="354"/>
      <c r="QDP9" s="354"/>
      <c r="QDQ9" s="354"/>
      <c r="QDR9" s="354"/>
      <c r="QDS9" s="354"/>
      <c r="QDT9" s="354"/>
      <c r="QDU9" s="354"/>
      <c r="QDV9" s="354"/>
      <c r="QDW9" s="354"/>
      <c r="QDX9" s="354"/>
      <c r="QDY9" s="354"/>
      <c r="QDZ9" s="354"/>
      <c r="QEA9" s="354"/>
      <c r="QEB9" s="354"/>
      <c r="QEC9" s="354"/>
      <c r="QED9" s="354"/>
      <c r="QEE9" s="354"/>
      <c r="QEF9" s="354"/>
      <c r="QEG9" s="354"/>
      <c r="QEH9" s="354"/>
      <c r="QEI9" s="354"/>
      <c r="QEJ9" s="354"/>
      <c r="QEK9" s="354"/>
      <c r="QEL9" s="354"/>
      <c r="QEM9" s="354"/>
      <c r="QEN9" s="354"/>
      <c r="QEO9" s="354"/>
      <c r="QEP9" s="354"/>
      <c r="QEQ9" s="354"/>
      <c r="QER9" s="354"/>
      <c r="QES9" s="354"/>
      <c r="QET9" s="354"/>
      <c r="QEU9" s="354"/>
      <c r="QEV9" s="354"/>
      <c r="QEW9" s="354"/>
      <c r="QEX9" s="354"/>
      <c r="QEY9" s="354"/>
      <c r="QEZ9" s="354"/>
      <c r="QFA9" s="354"/>
      <c r="QFB9" s="354"/>
      <c r="QFC9" s="354"/>
      <c r="QFD9" s="354"/>
      <c r="QFE9" s="354"/>
      <c r="QFF9" s="354"/>
      <c r="QFG9" s="354"/>
      <c r="QFH9" s="354"/>
      <c r="QFI9" s="354"/>
      <c r="QFJ9" s="354"/>
      <c r="QFK9" s="354"/>
      <c r="QFL9" s="354"/>
      <c r="QFM9" s="354"/>
      <c r="QFN9" s="354"/>
      <c r="QFO9" s="354"/>
      <c r="QFP9" s="354"/>
      <c r="QFQ9" s="354"/>
      <c r="QFR9" s="354"/>
      <c r="QFS9" s="354"/>
      <c r="QFT9" s="354"/>
      <c r="QFU9" s="354"/>
      <c r="QFV9" s="354"/>
      <c r="QFW9" s="354"/>
      <c r="QFX9" s="354"/>
      <c r="QFY9" s="354"/>
      <c r="QFZ9" s="354"/>
      <c r="QGA9" s="354"/>
      <c r="QGB9" s="354"/>
      <c r="QGC9" s="354"/>
      <c r="QGD9" s="354"/>
      <c r="QGE9" s="354"/>
      <c r="QGF9" s="354"/>
      <c r="QGG9" s="354"/>
      <c r="QGH9" s="354"/>
      <c r="QGI9" s="354"/>
      <c r="QGJ9" s="354"/>
      <c r="QGK9" s="354"/>
      <c r="QGL9" s="354"/>
      <c r="QGM9" s="354"/>
      <c r="QGN9" s="354"/>
      <c r="QGO9" s="354"/>
      <c r="QGP9" s="354"/>
      <c r="QGQ9" s="354"/>
      <c r="QGR9" s="354"/>
      <c r="QGS9" s="354"/>
      <c r="QGT9" s="354"/>
      <c r="QGU9" s="354"/>
      <c r="QGV9" s="354"/>
      <c r="QGW9" s="354"/>
      <c r="QGX9" s="354"/>
      <c r="QGY9" s="354"/>
      <c r="QGZ9" s="354"/>
      <c r="QHA9" s="354"/>
      <c r="QHB9" s="354"/>
      <c r="QHC9" s="354"/>
      <c r="QHD9" s="354"/>
      <c r="QHE9" s="354"/>
      <c r="QHF9" s="354"/>
      <c r="QHG9" s="354"/>
      <c r="QHH9" s="354"/>
      <c r="QHI9" s="354"/>
      <c r="QHJ9" s="354"/>
      <c r="QHK9" s="354"/>
      <c r="QHL9" s="354"/>
      <c r="QHM9" s="354"/>
      <c r="QHN9" s="354"/>
      <c r="QHO9" s="354"/>
      <c r="QHP9" s="354"/>
      <c r="QHQ9" s="354"/>
      <c r="QHR9" s="354"/>
      <c r="QHS9" s="354"/>
      <c r="QHT9" s="354"/>
      <c r="QHU9" s="354"/>
      <c r="QHV9" s="354"/>
      <c r="QHW9" s="354"/>
      <c r="QHX9" s="354"/>
      <c r="QHY9" s="354"/>
      <c r="QHZ9" s="354"/>
      <c r="QIA9" s="354"/>
      <c r="QIB9" s="354"/>
      <c r="QIC9" s="354"/>
      <c r="QID9" s="354"/>
      <c r="QIE9" s="354"/>
      <c r="QIF9" s="354"/>
      <c r="QIG9" s="354"/>
      <c r="QIH9" s="354"/>
      <c r="QII9" s="354"/>
      <c r="QIJ9" s="354"/>
      <c r="QIK9" s="354"/>
      <c r="QIL9" s="354"/>
      <c r="QIM9" s="354"/>
      <c r="QIN9" s="354"/>
      <c r="QIO9" s="354"/>
      <c r="QIP9" s="354"/>
      <c r="QIQ9" s="354"/>
      <c r="QIR9" s="354"/>
      <c r="QIS9" s="354"/>
      <c r="QIT9" s="354"/>
      <c r="QIU9" s="354"/>
      <c r="QIV9" s="354"/>
      <c r="QIW9" s="354"/>
      <c r="QIX9" s="354"/>
      <c r="QIY9" s="354"/>
      <c r="QIZ9" s="354"/>
      <c r="QJA9" s="354"/>
      <c r="QJB9" s="354"/>
      <c r="QJC9" s="354"/>
      <c r="QJD9" s="354"/>
      <c r="QJE9" s="354"/>
      <c r="QJF9" s="354"/>
      <c r="QJG9" s="354"/>
      <c r="QJH9" s="354"/>
      <c r="QJI9" s="354"/>
      <c r="QJJ9" s="354"/>
      <c r="QJK9" s="354"/>
      <c r="QJL9" s="354"/>
      <c r="QJM9" s="354"/>
      <c r="QJN9" s="354"/>
      <c r="QJO9" s="354"/>
      <c r="QJP9" s="354"/>
      <c r="QJQ9" s="354"/>
      <c r="QJR9" s="354"/>
      <c r="QJS9" s="354"/>
      <c r="QJT9" s="354"/>
      <c r="QJU9" s="354"/>
      <c r="QJV9" s="354"/>
      <c r="QJW9" s="354"/>
      <c r="QJX9" s="354"/>
      <c r="QJY9" s="354"/>
      <c r="QJZ9" s="354"/>
      <c r="QKA9" s="354"/>
      <c r="QKB9" s="354"/>
      <c r="QKC9" s="354"/>
      <c r="QKD9" s="354"/>
      <c r="QKE9" s="354"/>
      <c r="QKF9" s="354"/>
      <c r="QKG9" s="354"/>
      <c r="QKH9" s="354"/>
      <c r="QKI9" s="354"/>
      <c r="QKJ9" s="354"/>
      <c r="QKK9" s="354"/>
      <c r="QKL9" s="354"/>
      <c r="QKM9" s="354"/>
      <c r="QKN9" s="354"/>
      <c r="QKO9" s="354"/>
      <c r="QKP9" s="354"/>
      <c r="QKQ9" s="354"/>
      <c r="QKR9" s="354"/>
      <c r="QKS9" s="354"/>
      <c r="QKT9" s="354"/>
      <c r="QKU9" s="354"/>
      <c r="QKV9" s="354"/>
      <c r="QKW9" s="354"/>
      <c r="QKX9" s="354"/>
      <c r="QKY9" s="354"/>
      <c r="QKZ9" s="354"/>
      <c r="QLA9" s="354"/>
      <c r="QLB9" s="354"/>
      <c r="QLC9" s="354"/>
      <c r="QLD9" s="354"/>
      <c r="QLE9" s="354"/>
      <c r="QLF9" s="354"/>
      <c r="QLG9" s="354"/>
      <c r="QLH9" s="354"/>
      <c r="QLI9" s="354"/>
      <c r="QLJ9" s="354"/>
      <c r="QLK9" s="354"/>
      <c r="QLL9" s="354"/>
      <c r="QLM9" s="354"/>
      <c r="QLN9" s="354"/>
      <c r="QLO9" s="354"/>
      <c r="QLP9" s="354"/>
      <c r="QLQ9" s="354"/>
      <c r="QLR9" s="354"/>
      <c r="QLS9" s="354"/>
      <c r="QLT9" s="354"/>
      <c r="QLU9" s="354"/>
      <c r="QLV9" s="354"/>
      <c r="QLW9" s="354"/>
      <c r="QLX9" s="354"/>
      <c r="QLY9" s="354"/>
      <c r="QLZ9" s="354"/>
      <c r="QMA9" s="354"/>
      <c r="QMB9" s="354"/>
      <c r="QMC9" s="354"/>
      <c r="QMD9" s="354"/>
      <c r="QME9" s="354"/>
      <c r="QMF9" s="354"/>
      <c r="QMG9" s="354"/>
      <c r="QMH9" s="354"/>
      <c r="QMI9" s="354"/>
      <c r="QMJ9" s="354"/>
      <c r="QMK9" s="354"/>
      <c r="QML9" s="354"/>
      <c r="QMM9" s="354"/>
      <c r="QMN9" s="354"/>
      <c r="QMO9" s="354"/>
      <c r="QMP9" s="354"/>
      <c r="QMQ9" s="354"/>
      <c r="QMR9" s="354"/>
      <c r="QMS9" s="354"/>
      <c r="QMT9" s="354"/>
      <c r="QMU9" s="354"/>
      <c r="QMV9" s="354"/>
      <c r="QMW9" s="354"/>
      <c r="QMX9" s="354"/>
      <c r="QMY9" s="354"/>
      <c r="QMZ9" s="354"/>
      <c r="QNA9" s="354"/>
      <c r="QNB9" s="354"/>
      <c r="QNC9" s="354"/>
      <c r="QND9" s="354"/>
      <c r="QNE9" s="354"/>
      <c r="QNF9" s="354"/>
      <c r="QNG9" s="354"/>
      <c r="QNH9" s="354"/>
      <c r="QNI9" s="354"/>
      <c r="QNJ9" s="354"/>
      <c r="QNK9" s="354"/>
      <c r="QNL9" s="354"/>
      <c r="QNM9" s="354"/>
      <c r="QNN9" s="354"/>
      <c r="QNO9" s="354"/>
      <c r="QNP9" s="354"/>
      <c r="QNQ9" s="354"/>
      <c r="QNR9" s="354"/>
      <c r="QNS9" s="354"/>
      <c r="QNT9" s="354"/>
      <c r="QNU9" s="354"/>
      <c r="QNV9" s="354"/>
      <c r="QNW9" s="354"/>
      <c r="QNX9" s="354"/>
      <c r="QNY9" s="354"/>
      <c r="QNZ9" s="354"/>
      <c r="QOA9" s="354"/>
      <c r="QOB9" s="354"/>
      <c r="QOC9" s="354"/>
      <c r="QOD9" s="354"/>
      <c r="QOE9" s="354"/>
      <c r="QOF9" s="354"/>
      <c r="QOG9" s="354"/>
      <c r="QOH9" s="354"/>
      <c r="QOI9" s="354"/>
      <c r="QOJ9" s="354"/>
      <c r="QOK9" s="354"/>
      <c r="QOL9" s="354"/>
      <c r="QOM9" s="354"/>
      <c r="QON9" s="354"/>
      <c r="QOO9" s="354"/>
      <c r="QOP9" s="354"/>
      <c r="QOQ9" s="354"/>
      <c r="QOR9" s="354"/>
      <c r="QOS9" s="354"/>
      <c r="QOT9" s="354"/>
      <c r="QOU9" s="354"/>
      <c r="QOV9" s="354"/>
      <c r="QOW9" s="354"/>
      <c r="QOX9" s="354"/>
      <c r="QOY9" s="354"/>
      <c r="QOZ9" s="354"/>
      <c r="QPA9" s="354"/>
      <c r="QPB9" s="354"/>
      <c r="QPC9" s="354"/>
      <c r="QPD9" s="354"/>
      <c r="QPE9" s="354"/>
      <c r="QPF9" s="354"/>
      <c r="QPG9" s="354"/>
      <c r="QPH9" s="354"/>
      <c r="QPI9" s="354"/>
      <c r="QPJ9" s="354"/>
      <c r="QPK9" s="354"/>
      <c r="QPL9" s="354"/>
      <c r="QPM9" s="354"/>
      <c r="QPN9" s="354"/>
      <c r="QPO9" s="354"/>
      <c r="QPP9" s="354"/>
      <c r="QPQ9" s="354"/>
      <c r="QPR9" s="354"/>
      <c r="QPS9" s="354"/>
      <c r="QPT9" s="354"/>
      <c r="QPU9" s="354"/>
      <c r="QPV9" s="354"/>
      <c r="QPW9" s="354"/>
      <c r="QPX9" s="354"/>
      <c r="QPY9" s="354"/>
      <c r="QPZ9" s="354"/>
      <c r="QQA9" s="354"/>
      <c r="QQB9" s="354"/>
      <c r="QQC9" s="354"/>
      <c r="QQD9" s="354"/>
      <c r="QQE9" s="354"/>
      <c r="QQF9" s="354"/>
      <c r="QQG9" s="354"/>
      <c r="QQH9" s="354"/>
      <c r="QQI9" s="354"/>
      <c r="QQJ9" s="354"/>
      <c r="QQK9" s="354"/>
      <c r="QQL9" s="354"/>
      <c r="QQM9" s="354"/>
      <c r="QQN9" s="354"/>
      <c r="QQO9" s="354"/>
      <c r="QQP9" s="354"/>
      <c r="QQQ9" s="354"/>
      <c r="QQR9" s="354"/>
      <c r="QQS9" s="354"/>
      <c r="QQT9" s="354"/>
      <c r="QQU9" s="354"/>
      <c r="QQV9" s="354"/>
      <c r="QQW9" s="354"/>
      <c r="QQX9" s="354"/>
      <c r="QQY9" s="354"/>
      <c r="QQZ9" s="354"/>
      <c r="QRA9" s="354"/>
      <c r="QRB9" s="354"/>
      <c r="QRC9" s="354"/>
      <c r="QRD9" s="354"/>
      <c r="QRE9" s="354"/>
      <c r="QRF9" s="354"/>
      <c r="QRG9" s="354"/>
      <c r="QRH9" s="354"/>
      <c r="QRI9" s="354"/>
      <c r="QRJ9" s="354"/>
      <c r="QRK9" s="354"/>
      <c r="QRL9" s="354"/>
      <c r="QRM9" s="354"/>
      <c r="QRN9" s="354"/>
      <c r="QRO9" s="354"/>
      <c r="QRP9" s="354"/>
      <c r="QRQ9" s="354"/>
      <c r="QRR9" s="354"/>
      <c r="QRS9" s="354"/>
      <c r="QRT9" s="354"/>
      <c r="QRU9" s="354"/>
      <c r="QRV9" s="354"/>
      <c r="QRW9" s="354"/>
      <c r="QRX9" s="354"/>
      <c r="QRY9" s="354"/>
      <c r="QRZ9" s="354"/>
      <c r="QSA9" s="354"/>
      <c r="QSB9" s="354"/>
      <c r="QSC9" s="354"/>
      <c r="QSD9" s="354"/>
      <c r="QSE9" s="354"/>
      <c r="QSF9" s="354"/>
      <c r="QSG9" s="354"/>
      <c r="QSH9" s="354"/>
      <c r="QSI9" s="354"/>
      <c r="QSJ9" s="354"/>
      <c r="QSK9" s="354"/>
      <c r="QSL9" s="354"/>
      <c r="QSM9" s="354"/>
      <c r="QSN9" s="354"/>
      <c r="QSO9" s="354"/>
      <c r="QSP9" s="354"/>
      <c r="QSQ9" s="354"/>
      <c r="QSR9" s="354"/>
      <c r="QSS9" s="354"/>
      <c r="QST9" s="354"/>
      <c r="QSU9" s="354"/>
      <c r="QSV9" s="354"/>
      <c r="QSW9" s="354"/>
      <c r="QSX9" s="354"/>
      <c r="QSY9" s="354"/>
      <c r="QSZ9" s="354"/>
      <c r="QTA9" s="354"/>
      <c r="QTB9" s="354"/>
      <c r="QTC9" s="354"/>
      <c r="QTD9" s="354"/>
      <c r="QTE9" s="354"/>
      <c r="QTF9" s="354"/>
      <c r="QTG9" s="354"/>
      <c r="QTH9" s="354"/>
      <c r="QTI9" s="354"/>
      <c r="QTJ9" s="354"/>
      <c r="QTK9" s="354"/>
      <c r="QTL9" s="354"/>
      <c r="QTM9" s="354"/>
      <c r="QTN9" s="354"/>
      <c r="QTO9" s="354"/>
      <c r="QTP9" s="354"/>
      <c r="QTQ9" s="354"/>
      <c r="QTR9" s="354"/>
      <c r="QTS9" s="354"/>
      <c r="QTT9" s="354"/>
      <c r="QTU9" s="354"/>
      <c r="QTV9" s="354"/>
      <c r="QTW9" s="354"/>
      <c r="QTX9" s="354"/>
      <c r="QTY9" s="354"/>
      <c r="QTZ9" s="354"/>
      <c r="QUA9" s="354"/>
      <c r="QUB9" s="354"/>
      <c r="QUC9" s="354"/>
      <c r="QUD9" s="354"/>
      <c r="QUE9" s="354"/>
      <c r="QUF9" s="354"/>
      <c r="QUG9" s="354"/>
      <c r="QUH9" s="354"/>
      <c r="QUI9" s="354"/>
      <c r="QUJ9" s="354"/>
      <c r="QUK9" s="354"/>
      <c r="QUL9" s="354"/>
      <c r="QUM9" s="354"/>
      <c r="QUN9" s="354"/>
      <c r="QUO9" s="354"/>
      <c r="QUP9" s="354"/>
      <c r="QUQ9" s="354"/>
      <c r="QUR9" s="354"/>
      <c r="QUS9" s="354"/>
      <c r="QUT9" s="354"/>
      <c r="QUU9" s="354"/>
      <c r="QUV9" s="354"/>
      <c r="QUW9" s="354"/>
      <c r="QUX9" s="354"/>
      <c r="QUY9" s="354"/>
      <c r="QUZ9" s="354"/>
      <c r="QVA9" s="354"/>
      <c r="QVB9" s="354"/>
      <c r="QVC9" s="354"/>
      <c r="QVD9" s="354"/>
      <c r="QVE9" s="354"/>
      <c r="QVF9" s="354"/>
      <c r="QVG9" s="354"/>
      <c r="QVH9" s="354"/>
      <c r="QVI9" s="354"/>
      <c r="QVJ9" s="354"/>
      <c r="QVK9" s="354"/>
      <c r="QVL9" s="354"/>
      <c r="QVM9" s="354"/>
      <c r="QVN9" s="354"/>
      <c r="QVO9" s="354"/>
      <c r="QVP9" s="354"/>
      <c r="QVQ9" s="354"/>
      <c r="QVR9" s="354"/>
      <c r="QVS9" s="354"/>
      <c r="QVT9" s="354"/>
      <c r="QVU9" s="354"/>
      <c r="QVV9" s="354"/>
      <c r="QVW9" s="354"/>
      <c r="QVX9" s="354"/>
      <c r="QVY9" s="354"/>
      <c r="QVZ9" s="354"/>
      <c r="QWA9" s="354"/>
      <c r="QWB9" s="354"/>
      <c r="QWC9" s="354"/>
      <c r="QWD9" s="354"/>
      <c r="QWE9" s="354"/>
      <c r="QWF9" s="354"/>
      <c r="QWG9" s="354"/>
      <c r="QWH9" s="354"/>
      <c r="QWI9" s="354"/>
      <c r="QWJ9" s="354"/>
      <c r="QWK9" s="354"/>
      <c r="QWL9" s="354"/>
      <c r="QWM9" s="354"/>
      <c r="QWN9" s="354"/>
      <c r="QWO9" s="354"/>
      <c r="QWP9" s="354"/>
      <c r="QWQ9" s="354"/>
      <c r="QWR9" s="354"/>
      <c r="QWS9" s="354"/>
      <c r="QWT9" s="354"/>
      <c r="QWU9" s="354"/>
      <c r="QWV9" s="354"/>
      <c r="QWW9" s="354"/>
      <c r="QWX9" s="354"/>
      <c r="QWY9" s="354"/>
      <c r="QWZ9" s="354"/>
      <c r="QXA9" s="354"/>
      <c r="QXB9" s="354"/>
      <c r="QXC9" s="354"/>
      <c r="QXD9" s="354"/>
      <c r="QXE9" s="354"/>
      <c r="QXF9" s="354"/>
      <c r="QXG9" s="354"/>
      <c r="QXH9" s="354"/>
      <c r="QXI9" s="354"/>
      <c r="QXJ9" s="354"/>
      <c r="QXK9" s="354"/>
      <c r="QXL9" s="354"/>
      <c r="QXM9" s="354"/>
      <c r="QXN9" s="354"/>
      <c r="QXO9" s="354"/>
      <c r="QXP9" s="354"/>
      <c r="QXQ9" s="354"/>
      <c r="QXR9" s="354"/>
      <c r="QXS9" s="354"/>
      <c r="QXT9" s="354"/>
      <c r="QXU9" s="354"/>
      <c r="QXV9" s="354"/>
      <c r="QXW9" s="354"/>
      <c r="QXX9" s="354"/>
      <c r="QXY9" s="354"/>
      <c r="QXZ9" s="354"/>
      <c r="QYA9" s="354"/>
      <c r="QYB9" s="354"/>
      <c r="QYC9" s="354"/>
      <c r="QYD9" s="354"/>
      <c r="QYE9" s="354"/>
      <c r="QYF9" s="354"/>
      <c r="QYG9" s="354"/>
      <c r="QYH9" s="354"/>
      <c r="QYI9" s="354"/>
      <c r="QYJ9" s="354"/>
      <c r="QYK9" s="354"/>
      <c r="QYL9" s="354"/>
      <c r="QYM9" s="354"/>
      <c r="QYN9" s="354"/>
      <c r="QYO9" s="354"/>
      <c r="QYP9" s="354"/>
      <c r="QYQ9" s="354"/>
      <c r="QYR9" s="354"/>
      <c r="QYS9" s="354"/>
      <c r="QYT9" s="354"/>
      <c r="QYU9" s="354"/>
      <c r="QYV9" s="354"/>
      <c r="QYW9" s="354"/>
      <c r="QYX9" s="354"/>
      <c r="QYY9" s="354"/>
      <c r="QYZ9" s="354"/>
      <c r="QZA9" s="354"/>
      <c r="QZB9" s="354"/>
      <c r="QZC9" s="354"/>
      <c r="QZD9" s="354"/>
      <c r="QZE9" s="354"/>
      <c r="QZF9" s="354"/>
      <c r="QZG9" s="354"/>
      <c r="QZH9" s="354"/>
      <c r="QZI9" s="354"/>
      <c r="QZJ9" s="354"/>
      <c r="QZK9" s="354"/>
      <c r="QZL9" s="354"/>
      <c r="QZM9" s="354"/>
      <c r="QZN9" s="354"/>
      <c r="QZO9" s="354"/>
      <c r="QZP9" s="354"/>
      <c r="QZQ9" s="354"/>
      <c r="QZR9" s="354"/>
      <c r="QZS9" s="354"/>
      <c r="QZT9" s="354"/>
      <c r="QZU9" s="354"/>
      <c r="QZV9" s="354"/>
      <c r="QZW9" s="354"/>
      <c r="QZX9" s="354"/>
      <c r="QZY9" s="354"/>
      <c r="QZZ9" s="354"/>
      <c r="RAA9" s="354"/>
      <c r="RAB9" s="354"/>
      <c r="RAC9" s="354"/>
      <c r="RAD9" s="354"/>
      <c r="RAE9" s="354"/>
      <c r="RAF9" s="354"/>
      <c r="RAG9" s="354"/>
      <c r="RAH9" s="354"/>
      <c r="RAI9" s="354"/>
      <c r="RAJ9" s="354"/>
      <c r="RAK9" s="354"/>
      <c r="RAL9" s="354"/>
      <c r="RAM9" s="354"/>
      <c r="RAN9" s="354"/>
      <c r="RAO9" s="354"/>
      <c r="RAP9" s="354"/>
      <c r="RAQ9" s="354"/>
      <c r="RAR9" s="354"/>
      <c r="RAS9" s="354"/>
      <c r="RAT9" s="354"/>
      <c r="RAU9" s="354"/>
      <c r="RAV9" s="354"/>
      <c r="RAW9" s="354"/>
      <c r="RAX9" s="354"/>
      <c r="RAY9" s="354"/>
      <c r="RAZ9" s="354"/>
      <c r="RBA9" s="354"/>
      <c r="RBB9" s="354"/>
      <c r="RBC9" s="354"/>
      <c r="RBD9" s="354"/>
      <c r="RBE9" s="354"/>
      <c r="RBF9" s="354"/>
      <c r="RBG9" s="354"/>
      <c r="RBH9" s="354"/>
      <c r="RBI9" s="354"/>
      <c r="RBJ9" s="354"/>
      <c r="RBK9" s="354"/>
      <c r="RBL9" s="354"/>
      <c r="RBM9" s="354"/>
      <c r="RBN9" s="354"/>
      <c r="RBO9" s="354"/>
      <c r="RBP9" s="354"/>
      <c r="RBQ9" s="354"/>
      <c r="RBR9" s="354"/>
      <c r="RBS9" s="354"/>
      <c r="RBT9" s="354"/>
      <c r="RBU9" s="354"/>
      <c r="RBV9" s="354"/>
      <c r="RBW9" s="354"/>
      <c r="RBX9" s="354"/>
      <c r="RBY9" s="354"/>
      <c r="RBZ9" s="354"/>
      <c r="RCA9" s="354"/>
      <c r="RCB9" s="354"/>
      <c r="RCC9" s="354"/>
      <c r="RCD9" s="354"/>
      <c r="RCE9" s="354"/>
      <c r="RCF9" s="354"/>
      <c r="RCG9" s="354"/>
      <c r="RCH9" s="354"/>
      <c r="RCI9" s="354"/>
      <c r="RCJ9" s="354"/>
      <c r="RCK9" s="354"/>
      <c r="RCL9" s="354"/>
      <c r="RCM9" s="354"/>
      <c r="RCN9" s="354"/>
      <c r="RCO9" s="354"/>
      <c r="RCP9" s="354"/>
      <c r="RCQ9" s="354"/>
      <c r="RCR9" s="354"/>
      <c r="RCS9" s="354"/>
      <c r="RCT9" s="354"/>
      <c r="RCU9" s="354"/>
      <c r="RCV9" s="354"/>
      <c r="RCW9" s="354"/>
      <c r="RCX9" s="354"/>
      <c r="RCY9" s="354"/>
      <c r="RCZ9" s="354"/>
      <c r="RDA9" s="354"/>
      <c r="RDB9" s="354"/>
      <c r="RDC9" s="354"/>
      <c r="RDD9" s="354"/>
      <c r="RDE9" s="354"/>
      <c r="RDF9" s="354"/>
      <c r="RDG9" s="354"/>
      <c r="RDH9" s="354"/>
      <c r="RDI9" s="354"/>
      <c r="RDJ9" s="354"/>
      <c r="RDK9" s="354"/>
      <c r="RDL9" s="354"/>
      <c r="RDM9" s="354"/>
      <c r="RDN9" s="354"/>
      <c r="RDO9" s="354"/>
      <c r="RDP9" s="354"/>
      <c r="RDQ9" s="354"/>
      <c r="RDR9" s="354"/>
      <c r="RDS9" s="354"/>
      <c r="RDT9" s="354"/>
      <c r="RDU9" s="354"/>
      <c r="RDV9" s="354"/>
      <c r="RDW9" s="354"/>
      <c r="RDX9" s="354"/>
      <c r="RDY9" s="354"/>
      <c r="RDZ9" s="354"/>
      <c r="REA9" s="354"/>
      <c r="REB9" s="354"/>
      <c r="REC9" s="354"/>
      <c r="RED9" s="354"/>
      <c r="REE9" s="354"/>
      <c r="REF9" s="354"/>
      <c r="REG9" s="354"/>
      <c r="REH9" s="354"/>
      <c r="REI9" s="354"/>
      <c r="REJ9" s="354"/>
      <c r="REK9" s="354"/>
      <c r="REL9" s="354"/>
      <c r="REM9" s="354"/>
      <c r="REN9" s="354"/>
      <c r="REO9" s="354"/>
      <c r="REP9" s="354"/>
      <c r="REQ9" s="354"/>
      <c r="RER9" s="354"/>
      <c r="RES9" s="354"/>
      <c r="RET9" s="354"/>
      <c r="REU9" s="354"/>
      <c r="REV9" s="354"/>
      <c r="REW9" s="354"/>
      <c r="REX9" s="354"/>
      <c r="REY9" s="354"/>
      <c r="REZ9" s="354"/>
      <c r="RFA9" s="354"/>
      <c r="RFB9" s="354"/>
      <c r="RFC9" s="354"/>
      <c r="RFD9" s="354"/>
      <c r="RFE9" s="354"/>
      <c r="RFF9" s="354"/>
      <c r="RFG9" s="354"/>
      <c r="RFH9" s="354"/>
      <c r="RFI9" s="354"/>
      <c r="RFJ9" s="354"/>
      <c r="RFK9" s="354"/>
      <c r="RFL9" s="354"/>
      <c r="RFM9" s="354"/>
      <c r="RFN9" s="354"/>
      <c r="RFO9" s="354"/>
      <c r="RFP9" s="354"/>
      <c r="RFQ9" s="354"/>
      <c r="RFR9" s="354"/>
      <c r="RFS9" s="354"/>
      <c r="RFT9" s="354"/>
      <c r="RFU9" s="354"/>
      <c r="RFV9" s="354"/>
      <c r="RFW9" s="354"/>
      <c r="RFX9" s="354"/>
      <c r="RFY9" s="354"/>
      <c r="RFZ9" s="354"/>
      <c r="RGA9" s="354"/>
      <c r="RGB9" s="354"/>
      <c r="RGC9" s="354"/>
      <c r="RGD9" s="354"/>
      <c r="RGE9" s="354"/>
      <c r="RGF9" s="354"/>
      <c r="RGG9" s="354"/>
      <c r="RGH9" s="354"/>
      <c r="RGI9" s="354"/>
      <c r="RGJ9" s="354"/>
      <c r="RGK9" s="354"/>
      <c r="RGL9" s="354"/>
      <c r="RGM9" s="354"/>
      <c r="RGN9" s="354"/>
      <c r="RGO9" s="354"/>
      <c r="RGP9" s="354"/>
      <c r="RGQ9" s="354"/>
      <c r="RGR9" s="354"/>
      <c r="RGS9" s="354"/>
      <c r="RGT9" s="354"/>
      <c r="RGU9" s="354"/>
      <c r="RGV9" s="354"/>
      <c r="RGW9" s="354"/>
      <c r="RGX9" s="354"/>
      <c r="RGY9" s="354"/>
      <c r="RGZ9" s="354"/>
      <c r="RHA9" s="354"/>
      <c r="RHB9" s="354"/>
      <c r="RHC9" s="354"/>
      <c r="RHD9" s="354"/>
      <c r="RHE9" s="354"/>
      <c r="RHF9" s="354"/>
      <c r="RHG9" s="354"/>
      <c r="RHH9" s="354"/>
      <c r="RHI9" s="354"/>
      <c r="RHJ9" s="354"/>
      <c r="RHK9" s="354"/>
      <c r="RHL9" s="354"/>
      <c r="RHM9" s="354"/>
      <c r="RHN9" s="354"/>
      <c r="RHO9" s="354"/>
      <c r="RHP9" s="354"/>
      <c r="RHQ9" s="354"/>
      <c r="RHR9" s="354"/>
      <c r="RHS9" s="354"/>
      <c r="RHT9" s="354"/>
      <c r="RHU9" s="354"/>
      <c r="RHV9" s="354"/>
      <c r="RHW9" s="354"/>
      <c r="RHX9" s="354"/>
      <c r="RHY9" s="354"/>
      <c r="RHZ9" s="354"/>
      <c r="RIA9" s="354"/>
      <c r="RIB9" s="354"/>
      <c r="RIC9" s="354"/>
      <c r="RID9" s="354"/>
      <c r="RIE9" s="354"/>
      <c r="RIF9" s="354"/>
      <c r="RIG9" s="354"/>
      <c r="RIH9" s="354"/>
      <c r="RII9" s="354"/>
      <c r="RIJ9" s="354"/>
      <c r="RIK9" s="354"/>
      <c r="RIL9" s="354"/>
      <c r="RIM9" s="354"/>
      <c r="RIN9" s="354"/>
      <c r="RIO9" s="354"/>
      <c r="RIP9" s="354"/>
      <c r="RIQ9" s="354"/>
      <c r="RIR9" s="354"/>
      <c r="RIS9" s="354"/>
      <c r="RIT9" s="354"/>
      <c r="RIU9" s="354"/>
      <c r="RIV9" s="354"/>
      <c r="RIW9" s="354"/>
      <c r="RIX9" s="354"/>
      <c r="RIY9" s="354"/>
      <c r="RIZ9" s="354"/>
      <c r="RJA9" s="354"/>
      <c r="RJB9" s="354"/>
      <c r="RJC9" s="354"/>
      <c r="RJD9" s="354"/>
      <c r="RJE9" s="354"/>
      <c r="RJF9" s="354"/>
      <c r="RJG9" s="354"/>
      <c r="RJH9" s="354"/>
      <c r="RJI9" s="354"/>
      <c r="RJJ9" s="354"/>
      <c r="RJK9" s="354"/>
      <c r="RJL9" s="354"/>
      <c r="RJM9" s="354"/>
      <c r="RJN9" s="354"/>
      <c r="RJO9" s="354"/>
      <c r="RJP9" s="354"/>
      <c r="RJQ9" s="354"/>
      <c r="RJR9" s="354"/>
      <c r="RJS9" s="354"/>
      <c r="RJT9" s="354"/>
      <c r="RJU9" s="354"/>
      <c r="RJV9" s="354"/>
      <c r="RJW9" s="354"/>
      <c r="RJX9" s="354"/>
      <c r="RJY9" s="354"/>
      <c r="RJZ9" s="354"/>
      <c r="RKA9" s="354"/>
      <c r="RKB9" s="354"/>
      <c r="RKC9" s="354"/>
      <c r="RKD9" s="354"/>
      <c r="RKE9" s="354"/>
      <c r="RKF9" s="354"/>
      <c r="RKG9" s="354"/>
      <c r="RKH9" s="354"/>
      <c r="RKI9" s="354"/>
      <c r="RKJ9" s="354"/>
      <c r="RKK9" s="354"/>
      <c r="RKL9" s="354"/>
      <c r="RKM9" s="354"/>
      <c r="RKN9" s="354"/>
      <c r="RKO9" s="354"/>
      <c r="RKP9" s="354"/>
      <c r="RKQ9" s="354"/>
      <c r="RKR9" s="354"/>
      <c r="RKS9" s="354"/>
      <c r="RKT9" s="354"/>
      <c r="RKU9" s="354"/>
      <c r="RKV9" s="354"/>
      <c r="RKW9" s="354"/>
      <c r="RKX9" s="354"/>
      <c r="RKY9" s="354"/>
      <c r="RKZ9" s="354"/>
      <c r="RLA9" s="354"/>
      <c r="RLB9" s="354"/>
      <c r="RLC9" s="354"/>
      <c r="RLD9" s="354"/>
      <c r="RLE9" s="354"/>
      <c r="RLF9" s="354"/>
      <c r="RLG9" s="354"/>
      <c r="RLH9" s="354"/>
      <c r="RLI9" s="354"/>
      <c r="RLJ9" s="354"/>
      <c r="RLK9" s="354"/>
      <c r="RLL9" s="354"/>
      <c r="RLM9" s="354"/>
      <c r="RLN9" s="354"/>
      <c r="RLO9" s="354"/>
      <c r="RLP9" s="354"/>
      <c r="RLQ9" s="354"/>
      <c r="RLR9" s="354"/>
      <c r="RLS9" s="354"/>
      <c r="RLT9" s="354"/>
      <c r="RLU9" s="354"/>
      <c r="RLV9" s="354"/>
      <c r="RLW9" s="354"/>
      <c r="RLX9" s="354"/>
      <c r="RLY9" s="354"/>
      <c r="RLZ9" s="354"/>
      <c r="RMA9" s="354"/>
      <c r="RMB9" s="354"/>
      <c r="RMC9" s="354"/>
      <c r="RMD9" s="354"/>
      <c r="RME9" s="354"/>
      <c r="RMF9" s="354"/>
      <c r="RMG9" s="354"/>
      <c r="RMH9" s="354"/>
      <c r="RMI9" s="354"/>
      <c r="RMJ9" s="354"/>
      <c r="RMK9" s="354"/>
      <c r="RML9" s="354"/>
      <c r="RMM9" s="354"/>
      <c r="RMN9" s="354"/>
      <c r="RMO9" s="354"/>
      <c r="RMP9" s="354"/>
      <c r="RMQ9" s="354"/>
      <c r="RMR9" s="354"/>
      <c r="RMS9" s="354"/>
      <c r="RMT9" s="354"/>
      <c r="RMU9" s="354"/>
      <c r="RMV9" s="354"/>
      <c r="RMW9" s="354"/>
      <c r="RMX9" s="354"/>
      <c r="RMY9" s="354"/>
      <c r="RMZ9" s="354"/>
      <c r="RNA9" s="354"/>
      <c r="RNB9" s="354"/>
      <c r="RNC9" s="354"/>
      <c r="RND9" s="354"/>
      <c r="RNE9" s="354"/>
      <c r="RNF9" s="354"/>
      <c r="RNG9" s="354"/>
      <c r="RNH9" s="354"/>
      <c r="RNI9" s="354"/>
      <c r="RNJ9" s="354"/>
      <c r="RNK9" s="354"/>
      <c r="RNL9" s="354"/>
      <c r="RNM9" s="354"/>
      <c r="RNN9" s="354"/>
      <c r="RNO9" s="354"/>
      <c r="RNP9" s="354"/>
      <c r="RNQ9" s="354"/>
      <c r="RNR9" s="354"/>
      <c r="RNS9" s="354"/>
      <c r="RNT9" s="354"/>
      <c r="RNU9" s="354"/>
      <c r="RNV9" s="354"/>
      <c r="RNW9" s="354"/>
      <c r="RNX9" s="354"/>
      <c r="RNY9" s="354"/>
      <c r="RNZ9" s="354"/>
      <c r="ROA9" s="354"/>
      <c r="ROB9" s="354"/>
      <c r="ROC9" s="354"/>
      <c r="ROD9" s="354"/>
      <c r="ROE9" s="354"/>
      <c r="ROF9" s="354"/>
      <c r="ROG9" s="354"/>
      <c r="ROH9" s="354"/>
      <c r="ROI9" s="354"/>
      <c r="ROJ9" s="354"/>
      <c r="ROK9" s="354"/>
      <c r="ROL9" s="354"/>
      <c r="ROM9" s="354"/>
      <c r="RON9" s="354"/>
      <c r="ROO9" s="354"/>
      <c r="ROP9" s="354"/>
      <c r="ROQ9" s="354"/>
      <c r="ROR9" s="354"/>
      <c r="ROS9" s="354"/>
      <c r="ROT9" s="354"/>
      <c r="ROU9" s="354"/>
      <c r="ROV9" s="354"/>
      <c r="ROW9" s="354"/>
      <c r="ROX9" s="354"/>
      <c r="ROY9" s="354"/>
      <c r="ROZ9" s="354"/>
      <c r="RPA9" s="354"/>
      <c r="RPB9" s="354"/>
      <c r="RPC9" s="354"/>
      <c r="RPD9" s="354"/>
      <c r="RPE9" s="354"/>
      <c r="RPF9" s="354"/>
      <c r="RPG9" s="354"/>
      <c r="RPH9" s="354"/>
      <c r="RPI9" s="354"/>
      <c r="RPJ9" s="354"/>
      <c r="RPK9" s="354"/>
      <c r="RPL9" s="354"/>
      <c r="RPM9" s="354"/>
      <c r="RPN9" s="354"/>
      <c r="RPO9" s="354"/>
      <c r="RPP9" s="354"/>
      <c r="RPQ9" s="354"/>
      <c r="RPR9" s="354"/>
      <c r="RPS9" s="354"/>
      <c r="RPT9" s="354"/>
      <c r="RPU9" s="354"/>
      <c r="RPV9" s="354"/>
      <c r="RPW9" s="354"/>
      <c r="RPX9" s="354"/>
      <c r="RPY9" s="354"/>
      <c r="RPZ9" s="354"/>
      <c r="RQA9" s="354"/>
      <c r="RQB9" s="354"/>
      <c r="RQC9" s="354"/>
      <c r="RQD9" s="354"/>
      <c r="RQE9" s="354"/>
      <c r="RQF9" s="354"/>
      <c r="RQG9" s="354"/>
      <c r="RQH9" s="354"/>
      <c r="RQI9" s="354"/>
      <c r="RQJ9" s="354"/>
      <c r="RQK9" s="354"/>
      <c r="RQL9" s="354"/>
      <c r="RQM9" s="354"/>
      <c r="RQN9" s="354"/>
      <c r="RQO9" s="354"/>
      <c r="RQP9" s="354"/>
      <c r="RQQ9" s="354"/>
      <c r="RQR9" s="354"/>
      <c r="RQS9" s="354"/>
      <c r="RQT9" s="354"/>
      <c r="RQU9" s="354"/>
      <c r="RQV9" s="354"/>
      <c r="RQW9" s="354"/>
      <c r="RQX9" s="354"/>
      <c r="RQY9" s="354"/>
      <c r="RQZ9" s="354"/>
      <c r="RRA9" s="354"/>
      <c r="RRB9" s="354"/>
      <c r="RRC9" s="354"/>
      <c r="RRD9" s="354"/>
      <c r="RRE9" s="354"/>
      <c r="RRF9" s="354"/>
      <c r="RRG9" s="354"/>
      <c r="RRH9" s="354"/>
      <c r="RRI9" s="354"/>
      <c r="RRJ9" s="354"/>
      <c r="RRK9" s="354"/>
      <c r="RRL9" s="354"/>
      <c r="RRM9" s="354"/>
      <c r="RRN9" s="354"/>
      <c r="RRO9" s="354"/>
      <c r="RRP9" s="354"/>
      <c r="RRQ9" s="354"/>
      <c r="RRR9" s="354"/>
      <c r="RRS9" s="354"/>
      <c r="RRT9" s="354"/>
      <c r="RRU9" s="354"/>
      <c r="RRV9" s="354"/>
      <c r="RRW9" s="354"/>
      <c r="RRX9" s="354"/>
      <c r="RRY9" s="354"/>
      <c r="RRZ9" s="354"/>
      <c r="RSA9" s="354"/>
      <c r="RSB9" s="354"/>
      <c r="RSC9" s="354"/>
      <c r="RSD9" s="354"/>
      <c r="RSE9" s="354"/>
      <c r="RSF9" s="354"/>
      <c r="RSG9" s="354"/>
      <c r="RSH9" s="354"/>
      <c r="RSI9" s="354"/>
      <c r="RSJ9" s="354"/>
      <c r="RSK9" s="354"/>
      <c r="RSL9" s="354"/>
      <c r="RSM9" s="354"/>
      <c r="RSN9" s="354"/>
      <c r="RSO9" s="354"/>
      <c r="RSP9" s="354"/>
      <c r="RSQ9" s="354"/>
      <c r="RSR9" s="354"/>
      <c r="RSS9" s="354"/>
      <c r="RST9" s="354"/>
      <c r="RSU9" s="354"/>
      <c r="RSV9" s="354"/>
      <c r="RSW9" s="354"/>
      <c r="RSX9" s="354"/>
      <c r="RSY9" s="354"/>
      <c r="RSZ9" s="354"/>
      <c r="RTA9" s="354"/>
      <c r="RTB9" s="354"/>
      <c r="RTC9" s="354"/>
      <c r="RTD9" s="354"/>
      <c r="RTE9" s="354"/>
      <c r="RTF9" s="354"/>
      <c r="RTG9" s="354"/>
      <c r="RTH9" s="354"/>
      <c r="RTI9" s="354"/>
      <c r="RTJ9" s="354"/>
      <c r="RTK9" s="354"/>
      <c r="RTL9" s="354"/>
      <c r="RTM9" s="354"/>
      <c r="RTN9" s="354"/>
      <c r="RTO9" s="354"/>
      <c r="RTP9" s="354"/>
      <c r="RTQ9" s="354"/>
      <c r="RTR9" s="354"/>
      <c r="RTS9" s="354"/>
      <c r="RTT9" s="354"/>
      <c r="RTU9" s="354"/>
      <c r="RTV9" s="354"/>
      <c r="RTW9" s="354"/>
      <c r="RTX9" s="354"/>
      <c r="RTY9" s="354"/>
      <c r="RTZ9" s="354"/>
      <c r="RUA9" s="354"/>
      <c r="RUB9" s="354"/>
      <c r="RUC9" s="354"/>
      <c r="RUD9" s="354"/>
      <c r="RUE9" s="354"/>
      <c r="RUF9" s="354"/>
      <c r="RUG9" s="354"/>
      <c r="RUH9" s="354"/>
      <c r="RUI9" s="354"/>
      <c r="RUJ9" s="354"/>
      <c r="RUK9" s="354"/>
      <c r="RUL9" s="354"/>
      <c r="RUM9" s="354"/>
      <c r="RUN9" s="354"/>
      <c r="RUO9" s="354"/>
      <c r="RUP9" s="354"/>
      <c r="RUQ9" s="354"/>
      <c r="RUR9" s="354"/>
      <c r="RUS9" s="354"/>
      <c r="RUT9" s="354"/>
      <c r="RUU9" s="354"/>
      <c r="RUV9" s="354"/>
      <c r="RUW9" s="354"/>
      <c r="RUX9" s="354"/>
      <c r="RUY9" s="354"/>
      <c r="RUZ9" s="354"/>
      <c r="RVA9" s="354"/>
      <c r="RVB9" s="354"/>
      <c r="RVC9" s="354"/>
      <c r="RVD9" s="354"/>
      <c r="RVE9" s="354"/>
      <c r="RVF9" s="354"/>
      <c r="RVG9" s="354"/>
      <c r="RVH9" s="354"/>
      <c r="RVI9" s="354"/>
      <c r="RVJ9" s="354"/>
      <c r="RVK9" s="354"/>
      <c r="RVL9" s="354"/>
      <c r="RVM9" s="354"/>
      <c r="RVN9" s="354"/>
      <c r="RVO9" s="354"/>
      <c r="RVP9" s="354"/>
      <c r="RVQ9" s="354"/>
      <c r="RVR9" s="354"/>
      <c r="RVS9" s="354"/>
      <c r="RVT9" s="354"/>
      <c r="RVU9" s="354"/>
      <c r="RVV9" s="354"/>
      <c r="RVW9" s="354"/>
      <c r="RVX9" s="354"/>
      <c r="RVY9" s="354"/>
      <c r="RVZ9" s="354"/>
      <c r="RWA9" s="354"/>
      <c r="RWB9" s="354"/>
      <c r="RWC9" s="354"/>
      <c r="RWD9" s="354"/>
      <c r="RWE9" s="354"/>
      <c r="RWF9" s="354"/>
      <c r="RWG9" s="354"/>
      <c r="RWH9" s="354"/>
      <c r="RWI9" s="354"/>
      <c r="RWJ9" s="354"/>
      <c r="RWK9" s="354"/>
      <c r="RWL9" s="354"/>
      <c r="RWM9" s="354"/>
      <c r="RWN9" s="354"/>
      <c r="RWO9" s="354"/>
      <c r="RWP9" s="354"/>
      <c r="RWQ9" s="354"/>
      <c r="RWR9" s="354"/>
      <c r="RWS9" s="354"/>
      <c r="RWT9" s="354"/>
      <c r="RWU9" s="354"/>
      <c r="RWV9" s="354"/>
      <c r="RWW9" s="354"/>
      <c r="RWX9" s="354"/>
      <c r="RWY9" s="354"/>
      <c r="RWZ9" s="354"/>
      <c r="RXA9" s="354"/>
      <c r="RXB9" s="354"/>
      <c r="RXC9" s="354"/>
      <c r="RXD9" s="354"/>
      <c r="RXE9" s="354"/>
      <c r="RXF9" s="354"/>
      <c r="RXG9" s="354"/>
      <c r="RXH9" s="354"/>
      <c r="RXI9" s="354"/>
      <c r="RXJ9" s="354"/>
      <c r="RXK9" s="354"/>
      <c r="RXL9" s="354"/>
      <c r="RXM9" s="354"/>
      <c r="RXN9" s="354"/>
      <c r="RXO9" s="354"/>
      <c r="RXP9" s="354"/>
      <c r="RXQ9" s="354"/>
      <c r="RXR9" s="354"/>
      <c r="RXS9" s="354"/>
      <c r="RXT9" s="354"/>
      <c r="RXU9" s="354"/>
      <c r="RXV9" s="354"/>
      <c r="RXW9" s="354"/>
      <c r="RXX9" s="354"/>
      <c r="RXY9" s="354"/>
      <c r="RXZ9" s="354"/>
      <c r="RYA9" s="354"/>
      <c r="RYB9" s="354"/>
      <c r="RYC9" s="354"/>
      <c r="RYD9" s="354"/>
      <c r="RYE9" s="354"/>
      <c r="RYF9" s="354"/>
      <c r="RYG9" s="354"/>
      <c r="RYH9" s="354"/>
      <c r="RYI9" s="354"/>
      <c r="RYJ9" s="354"/>
      <c r="RYK9" s="354"/>
      <c r="RYL9" s="354"/>
      <c r="RYM9" s="354"/>
      <c r="RYN9" s="354"/>
      <c r="RYO9" s="354"/>
      <c r="RYP9" s="354"/>
      <c r="RYQ9" s="354"/>
      <c r="RYR9" s="354"/>
      <c r="RYS9" s="354"/>
      <c r="RYT9" s="354"/>
      <c r="RYU9" s="354"/>
      <c r="RYV9" s="354"/>
      <c r="RYW9" s="354"/>
      <c r="RYX9" s="354"/>
      <c r="RYY9" s="354"/>
      <c r="RYZ9" s="354"/>
      <c r="RZA9" s="354"/>
      <c r="RZB9" s="354"/>
      <c r="RZC9" s="354"/>
      <c r="RZD9" s="354"/>
      <c r="RZE9" s="354"/>
      <c r="RZF9" s="354"/>
      <c r="RZG9" s="354"/>
      <c r="RZH9" s="354"/>
      <c r="RZI9" s="354"/>
      <c r="RZJ9" s="354"/>
      <c r="RZK9" s="354"/>
      <c r="RZL9" s="354"/>
      <c r="RZM9" s="354"/>
      <c r="RZN9" s="354"/>
      <c r="RZO9" s="354"/>
      <c r="RZP9" s="354"/>
      <c r="RZQ9" s="354"/>
      <c r="RZR9" s="354"/>
      <c r="RZS9" s="354"/>
      <c r="RZT9" s="354"/>
      <c r="RZU9" s="354"/>
      <c r="RZV9" s="354"/>
      <c r="RZW9" s="354"/>
      <c r="RZX9" s="354"/>
      <c r="RZY9" s="354"/>
      <c r="RZZ9" s="354"/>
      <c r="SAA9" s="354"/>
      <c r="SAB9" s="354"/>
      <c r="SAC9" s="354"/>
      <c r="SAD9" s="354"/>
      <c r="SAE9" s="354"/>
      <c r="SAF9" s="354"/>
      <c r="SAG9" s="354"/>
      <c r="SAH9" s="354"/>
      <c r="SAI9" s="354"/>
      <c r="SAJ9" s="354"/>
      <c r="SAK9" s="354"/>
      <c r="SAL9" s="354"/>
      <c r="SAM9" s="354"/>
      <c r="SAN9" s="354"/>
      <c r="SAO9" s="354"/>
      <c r="SAP9" s="354"/>
      <c r="SAQ9" s="354"/>
      <c r="SAR9" s="354"/>
      <c r="SAS9" s="354"/>
      <c r="SAT9" s="354"/>
      <c r="SAU9" s="354"/>
      <c r="SAV9" s="354"/>
      <c r="SAW9" s="354"/>
      <c r="SAX9" s="354"/>
      <c r="SAY9" s="354"/>
      <c r="SAZ9" s="354"/>
      <c r="SBA9" s="354"/>
      <c r="SBB9" s="354"/>
      <c r="SBC9" s="354"/>
      <c r="SBD9" s="354"/>
      <c r="SBE9" s="354"/>
      <c r="SBF9" s="354"/>
      <c r="SBG9" s="354"/>
      <c r="SBH9" s="354"/>
      <c r="SBI9" s="354"/>
      <c r="SBJ9" s="354"/>
      <c r="SBK9" s="354"/>
      <c r="SBL9" s="354"/>
      <c r="SBM9" s="354"/>
      <c r="SBN9" s="354"/>
      <c r="SBO9" s="354"/>
      <c r="SBP9" s="354"/>
      <c r="SBQ9" s="354"/>
      <c r="SBR9" s="354"/>
      <c r="SBS9" s="354"/>
      <c r="SBT9" s="354"/>
      <c r="SBU9" s="354"/>
      <c r="SBV9" s="354"/>
      <c r="SBW9" s="354"/>
      <c r="SBX9" s="354"/>
      <c r="SBY9" s="354"/>
      <c r="SBZ9" s="354"/>
      <c r="SCA9" s="354"/>
      <c r="SCB9" s="354"/>
      <c r="SCC9" s="354"/>
      <c r="SCD9" s="354"/>
      <c r="SCE9" s="354"/>
      <c r="SCF9" s="354"/>
      <c r="SCG9" s="354"/>
      <c r="SCH9" s="354"/>
      <c r="SCI9" s="354"/>
      <c r="SCJ9" s="354"/>
      <c r="SCK9" s="354"/>
      <c r="SCL9" s="354"/>
      <c r="SCM9" s="354"/>
      <c r="SCN9" s="354"/>
      <c r="SCO9" s="354"/>
      <c r="SCP9" s="354"/>
      <c r="SCQ9" s="354"/>
      <c r="SCR9" s="354"/>
      <c r="SCS9" s="354"/>
      <c r="SCT9" s="354"/>
      <c r="SCU9" s="354"/>
      <c r="SCV9" s="354"/>
      <c r="SCW9" s="354"/>
      <c r="SCX9" s="354"/>
      <c r="SCY9" s="354"/>
      <c r="SCZ9" s="354"/>
      <c r="SDA9" s="354"/>
      <c r="SDB9" s="354"/>
      <c r="SDC9" s="354"/>
      <c r="SDD9" s="354"/>
      <c r="SDE9" s="354"/>
      <c r="SDF9" s="354"/>
      <c r="SDG9" s="354"/>
      <c r="SDH9" s="354"/>
      <c r="SDI9" s="354"/>
      <c r="SDJ9" s="354"/>
      <c r="SDK9" s="354"/>
      <c r="SDL9" s="354"/>
      <c r="SDM9" s="354"/>
      <c r="SDN9" s="354"/>
      <c r="SDO9" s="354"/>
      <c r="SDP9" s="354"/>
      <c r="SDQ9" s="354"/>
      <c r="SDR9" s="354"/>
      <c r="SDS9" s="354"/>
      <c r="SDT9" s="354"/>
      <c r="SDU9" s="354"/>
      <c r="SDV9" s="354"/>
      <c r="SDW9" s="354"/>
      <c r="SDX9" s="354"/>
      <c r="SDY9" s="354"/>
      <c r="SDZ9" s="354"/>
      <c r="SEA9" s="354"/>
      <c r="SEB9" s="354"/>
      <c r="SEC9" s="354"/>
      <c r="SED9" s="354"/>
      <c r="SEE9" s="354"/>
      <c r="SEF9" s="354"/>
      <c r="SEG9" s="354"/>
      <c r="SEH9" s="354"/>
      <c r="SEI9" s="354"/>
      <c r="SEJ9" s="354"/>
      <c r="SEK9" s="354"/>
      <c r="SEL9" s="354"/>
      <c r="SEM9" s="354"/>
      <c r="SEN9" s="354"/>
      <c r="SEO9" s="354"/>
      <c r="SEP9" s="354"/>
      <c r="SEQ9" s="354"/>
      <c r="SER9" s="354"/>
      <c r="SES9" s="354"/>
      <c r="SET9" s="354"/>
      <c r="SEU9" s="354"/>
      <c r="SEV9" s="354"/>
      <c r="SEW9" s="354"/>
      <c r="SEX9" s="354"/>
      <c r="SEY9" s="354"/>
      <c r="SEZ9" s="354"/>
      <c r="SFA9" s="354"/>
      <c r="SFB9" s="354"/>
      <c r="SFC9" s="354"/>
      <c r="SFD9" s="354"/>
      <c r="SFE9" s="354"/>
      <c r="SFF9" s="354"/>
      <c r="SFG9" s="354"/>
      <c r="SFH9" s="354"/>
      <c r="SFI9" s="354"/>
      <c r="SFJ9" s="354"/>
      <c r="SFK9" s="354"/>
      <c r="SFL9" s="354"/>
      <c r="SFM9" s="354"/>
      <c r="SFN9" s="354"/>
      <c r="SFO9" s="354"/>
      <c r="SFP9" s="354"/>
      <c r="SFQ9" s="354"/>
      <c r="SFR9" s="354"/>
      <c r="SFS9" s="354"/>
      <c r="SFT9" s="354"/>
      <c r="SFU9" s="354"/>
      <c r="SFV9" s="354"/>
      <c r="SFW9" s="354"/>
      <c r="SFX9" s="354"/>
      <c r="SFY9" s="354"/>
      <c r="SFZ9" s="354"/>
      <c r="SGA9" s="354"/>
      <c r="SGB9" s="354"/>
      <c r="SGC9" s="354"/>
      <c r="SGD9" s="354"/>
      <c r="SGE9" s="354"/>
      <c r="SGF9" s="354"/>
      <c r="SGG9" s="354"/>
      <c r="SGH9" s="354"/>
      <c r="SGI9" s="354"/>
      <c r="SGJ9" s="354"/>
      <c r="SGK9" s="354"/>
      <c r="SGL9" s="354"/>
      <c r="SGM9" s="354"/>
      <c r="SGN9" s="354"/>
      <c r="SGO9" s="354"/>
      <c r="SGP9" s="354"/>
      <c r="SGQ9" s="354"/>
      <c r="SGR9" s="354"/>
      <c r="SGS9" s="354"/>
      <c r="SGT9" s="354"/>
      <c r="SGU9" s="354"/>
      <c r="SGV9" s="354"/>
      <c r="SGW9" s="354"/>
      <c r="SGX9" s="354"/>
      <c r="SGY9" s="354"/>
      <c r="SGZ9" s="354"/>
      <c r="SHA9" s="354"/>
      <c r="SHB9" s="354"/>
      <c r="SHC9" s="354"/>
      <c r="SHD9" s="354"/>
      <c r="SHE9" s="354"/>
      <c r="SHF9" s="354"/>
      <c r="SHG9" s="354"/>
      <c r="SHH9" s="354"/>
      <c r="SHI9" s="354"/>
      <c r="SHJ9" s="354"/>
      <c r="SHK9" s="354"/>
      <c r="SHL9" s="354"/>
      <c r="SHM9" s="354"/>
      <c r="SHN9" s="354"/>
      <c r="SHO9" s="354"/>
      <c r="SHP9" s="354"/>
      <c r="SHQ9" s="354"/>
      <c r="SHR9" s="354"/>
      <c r="SHS9" s="354"/>
      <c r="SHT9" s="354"/>
      <c r="SHU9" s="354"/>
      <c r="SHV9" s="354"/>
      <c r="SHW9" s="354"/>
      <c r="SHX9" s="354"/>
      <c r="SHY9" s="354"/>
      <c r="SHZ9" s="354"/>
      <c r="SIA9" s="354"/>
      <c r="SIB9" s="354"/>
      <c r="SIC9" s="354"/>
      <c r="SID9" s="354"/>
      <c r="SIE9" s="354"/>
      <c r="SIF9" s="354"/>
      <c r="SIG9" s="354"/>
      <c r="SIH9" s="354"/>
      <c r="SII9" s="354"/>
      <c r="SIJ9" s="354"/>
      <c r="SIK9" s="354"/>
      <c r="SIL9" s="354"/>
      <c r="SIM9" s="354"/>
      <c r="SIN9" s="354"/>
      <c r="SIO9" s="354"/>
      <c r="SIP9" s="354"/>
      <c r="SIQ9" s="354"/>
      <c r="SIR9" s="354"/>
      <c r="SIS9" s="354"/>
      <c r="SIT9" s="354"/>
      <c r="SIU9" s="354"/>
      <c r="SIV9" s="354"/>
      <c r="SIW9" s="354"/>
      <c r="SIX9" s="354"/>
      <c r="SIY9" s="354"/>
      <c r="SIZ9" s="354"/>
      <c r="SJA9" s="354"/>
      <c r="SJB9" s="354"/>
      <c r="SJC9" s="354"/>
      <c r="SJD9" s="354"/>
      <c r="SJE9" s="354"/>
      <c r="SJF9" s="354"/>
      <c r="SJG9" s="354"/>
      <c r="SJH9" s="354"/>
      <c r="SJI9" s="354"/>
      <c r="SJJ9" s="354"/>
      <c r="SJK9" s="354"/>
      <c r="SJL9" s="354"/>
      <c r="SJM9" s="354"/>
      <c r="SJN9" s="354"/>
      <c r="SJO9" s="354"/>
      <c r="SJP9" s="354"/>
      <c r="SJQ9" s="354"/>
      <c r="SJR9" s="354"/>
      <c r="SJS9" s="354"/>
      <c r="SJT9" s="354"/>
      <c r="SJU9" s="354"/>
      <c r="SJV9" s="354"/>
      <c r="SJW9" s="354"/>
      <c r="SJX9" s="354"/>
      <c r="SJY9" s="354"/>
      <c r="SJZ9" s="354"/>
      <c r="SKA9" s="354"/>
      <c r="SKB9" s="354"/>
      <c r="SKC9" s="354"/>
      <c r="SKD9" s="354"/>
      <c r="SKE9" s="354"/>
      <c r="SKF9" s="354"/>
      <c r="SKG9" s="354"/>
      <c r="SKH9" s="354"/>
      <c r="SKI9" s="354"/>
      <c r="SKJ9" s="354"/>
      <c r="SKK9" s="354"/>
      <c r="SKL9" s="354"/>
      <c r="SKM9" s="354"/>
      <c r="SKN9" s="354"/>
      <c r="SKO9" s="354"/>
      <c r="SKP9" s="354"/>
      <c r="SKQ9" s="354"/>
      <c r="SKR9" s="354"/>
      <c r="SKS9" s="354"/>
      <c r="SKT9" s="354"/>
      <c r="SKU9" s="354"/>
      <c r="SKV9" s="354"/>
      <c r="SKW9" s="354"/>
      <c r="SKX9" s="354"/>
      <c r="SKY9" s="354"/>
      <c r="SKZ9" s="354"/>
      <c r="SLA9" s="354"/>
      <c r="SLB9" s="354"/>
      <c r="SLC9" s="354"/>
      <c r="SLD9" s="354"/>
      <c r="SLE9" s="354"/>
      <c r="SLF9" s="354"/>
      <c r="SLG9" s="354"/>
      <c r="SLH9" s="354"/>
      <c r="SLI9" s="354"/>
      <c r="SLJ9" s="354"/>
      <c r="SLK9" s="354"/>
      <c r="SLL9" s="354"/>
      <c r="SLM9" s="354"/>
      <c r="SLN9" s="354"/>
      <c r="SLO9" s="354"/>
      <c r="SLP9" s="354"/>
      <c r="SLQ9" s="354"/>
      <c r="SLR9" s="354"/>
      <c r="SLS9" s="354"/>
      <c r="SLT9" s="354"/>
      <c r="SLU9" s="354"/>
      <c r="SLV9" s="354"/>
      <c r="SLW9" s="354"/>
      <c r="SLX9" s="354"/>
      <c r="SLY9" s="354"/>
      <c r="SLZ9" s="354"/>
      <c r="SMA9" s="354"/>
      <c r="SMB9" s="354"/>
      <c r="SMC9" s="354"/>
      <c r="SMD9" s="354"/>
      <c r="SME9" s="354"/>
      <c r="SMF9" s="354"/>
      <c r="SMG9" s="354"/>
      <c r="SMH9" s="354"/>
      <c r="SMI9" s="354"/>
      <c r="SMJ9" s="354"/>
      <c r="SMK9" s="354"/>
      <c r="SML9" s="354"/>
      <c r="SMM9" s="354"/>
      <c r="SMN9" s="354"/>
      <c r="SMO9" s="354"/>
      <c r="SMP9" s="354"/>
      <c r="SMQ9" s="354"/>
      <c r="SMR9" s="354"/>
      <c r="SMS9" s="354"/>
      <c r="SMT9" s="354"/>
      <c r="SMU9" s="354"/>
      <c r="SMV9" s="354"/>
      <c r="SMW9" s="354"/>
      <c r="SMX9" s="354"/>
      <c r="SMY9" s="354"/>
      <c r="SMZ9" s="354"/>
      <c r="SNA9" s="354"/>
      <c r="SNB9" s="354"/>
      <c r="SNC9" s="354"/>
      <c r="SND9" s="354"/>
      <c r="SNE9" s="354"/>
      <c r="SNF9" s="354"/>
      <c r="SNG9" s="354"/>
      <c r="SNH9" s="354"/>
      <c r="SNI9" s="354"/>
      <c r="SNJ9" s="354"/>
      <c r="SNK9" s="354"/>
      <c r="SNL9" s="354"/>
      <c r="SNM9" s="354"/>
      <c r="SNN9" s="354"/>
      <c r="SNO9" s="354"/>
      <c r="SNP9" s="354"/>
      <c r="SNQ9" s="354"/>
      <c r="SNR9" s="354"/>
      <c r="SNS9" s="354"/>
      <c r="SNT9" s="354"/>
      <c r="SNU9" s="354"/>
      <c r="SNV9" s="354"/>
      <c r="SNW9" s="354"/>
      <c r="SNX9" s="354"/>
      <c r="SNY9" s="354"/>
      <c r="SNZ9" s="354"/>
      <c r="SOA9" s="354"/>
      <c r="SOB9" s="354"/>
      <c r="SOC9" s="354"/>
      <c r="SOD9" s="354"/>
      <c r="SOE9" s="354"/>
      <c r="SOF9" s="354"/>
      <c r="SOG9" s="354"/>
      <c r="SOH9" s="354"/>
      <c r="SOI9" s="354"/>
      <c r="SOJ9" s="354"/>
      <c r="SOK9" s="354"/>
      <c r="SOL9" s="354"/>
      <c r="SOM9" s="354"/>
      <c r="SON9" s="354"/>
      <c r="SOO9" s="354"/>
      <c r="SOP9" s="354"/>
      <c r="SOQ9" s="354"/>
      <c r="SOR9" s="354"/>
      <c r="SOS9" s="354"/>
      <c r="SOT9" s="354"/>
      <c r="SOU9" s="354"/>
      <c r="SOV9" s="354"/>
      <c r="SOW9" s="354"/>
      <c r="SOX9" s="354"/>
      <c r="SOY9" s="354"/>
      <c r="SOZ9" s="354"/>
      <c r="SPA9" s="354"/>
      <c r="SPB9" s="354"/>
      <c r="SPC9" s="354"/>
      <c r="SPD9" s="354"/>
      <c r="SPE9" s="354"/>
      <c r="SPF9" s="354"/>
      <c r="SPG9" s="354"/>
      <c r="SPH9" s="354"/>
      <c r="SPI9" s="354"/>
      <c r="SPJ9" s="354"/>
      <c r="SPK9" s="354"/>
      <c r="SPL9" s="354"/>
      <c r="SPM9" s="354"/>
      <c r="SPN9" s="354"/>
      <c r="SPO9" s="354"/>
      <c r="SPP9" s="354"/>
      <c r="SPQ9" s="354"/>
      <c r="SPR9" s="354"/>
      <c r="SPS9" s="354"/>
      <c r="SPT9" s="354"/>
      <c r="SPU9" s="354"/>
      <c r="SPV9" s="354"/>
      <c r="SPW9" s="354"/>
      <c r="SPX9" s="354"/>
      <c r="SPY9" s="354"/>
      <c r="SPZ9" s="354"/>
      <c r="SQA9" s="354"/>
      <c r="SQB9" s="354"/>
      <c r="SQC9" s="354"/>
      <c r="SQD9" s="354"/>
      <c r="SQE9" s="354"/>
      <c r="SQF9" s="354"/>
      <c r="SQG9" s="354"/>
      <c r="SQH9" s="354"/>
      <c r="SQI9" s="354"/>
      <c r="SQJ9" s="354"/>
      <c r="SQK9" s="354"/>
      <c r="SQL9" s="354"/>
      <c r="SQM9" s="354"/>
      <c r="SQN9" s="354"/>
      <c r="SQO9" s="354"/>
      <c r="SQP9" s="354"/>
      <c r="SQQ9" s="354"/>
      <c r="SQR9" s="354"/>
      <c r="SQS9" s="354"/>
      <c r="SQT9" s="354"/>
      <c r="SQU9" s="354"/>
      <c r="SQV9" s="354"/>
      <c r="SQW9" s="354"/>
      <c r="SQX9" s="354"/>
      <c r="SQY9" s="354"/>
      <c r="SQZ9" s="354"/>
      <c r="SRA9" s="354"/>
      <c r="SRB9" s="354"/>
      <c r="SRC9" s="354"/>
      <c r="SRD9" s="354"/>
      <c r="SRE9" s="354"/>
      <c r="SRF9" s="354"/>
      <c r="SRG9" s="354"/>
      <c r="SRH9" s="354"/>
      <c r="SRI9" s="354"/>
      <c r="SRJ9" s="354"/>
      <c r="SRK9" s="354"/>
      <c r="SRL9" s="354"/>
      <c r="SRM9" s="354"/>
      <c r="SRN9" s="354"/>
      <c r="SRO9" s="354"/>
      <c r="SRP9" s="354"/>
      <c r="SRQ9" s="354"/>
      <c r="SRR9" s="354"/>
      <c r="SRS9" s="354"/>
      <c r="SRT9" s="354"/>
      <c r="SRU9" s="354"/>
      <c r="SRV9" s="354"/>
      <c r="SRW9" s="354"/>
      <c r="SRX9" s="354"/>
      <c r="SRY9" s="354"/>
      <c r="SRZ9" s="354"/>
      <c r="SSA9" s="354"/>
      <c r="SSB9" s="354"/>
      <c r="SSC9" s="354"/>
      <c r="SSD9" s="354"/>
      <c r="SSE9" s="354"/>
      <c r="SSF9" s="354"/>
      <c r="SSG9" s="354"/>
      <c r="SSH9" s="354"/>
      <c r="SSI9" s="354"/>
      <c r="SSJ9" s="354"/>
      <c r="SSK9" s="354"/>
      <c r="SSL9" s="354"/>
      <c r="SSM9" s="354"/>
      <c r="SSN9" s="354"/>
      <c r="SSO9" s="354"/>
      <c r="SSP9" s="354"/>
      <c r="SSQ9" s="354"/>
      <c r="SSR9" s="354"/>
      <c r="SSS9" s="354"/>
      <c r="SST9" s="354"/>
      <c r="SSU9" s="354"/>
      <c r="SSV9" s="354"/>
      <c r="SSW9" s="354"/>
      <c r="SSX9" s="354"/>
      <c r="SSY9" s="354"/>
      <c r="SSZ9" s="354"/>
      <c r="STA9" s="354"/>
      <c r="STB9" s="354"/>
      <c r="STC9" s="354"/>
      <c r="STD9" s="354"/>
      <c r="STE9" s="354"/>
      <c r="STF9" s="354"/>
      <c r="STG9" s="354"/>
      <c r="STH9" s="354"/>
      <c r="STI9" s="354"/>
      <c r="STJ9" s="354"/>
      <c r="STK9" s="354"/>
      <c r="STL9" s="354"/>
      <c r="STM9" s="354"/>
      <c r="STN9" s="354"/>
      <c r="STO9" s="354"/>
      <c r="STP9" s="354"/>
      <c r="STQ9" s="354"/>
      <c r="STR9" s="354"/>
      <c r="STS9" s="354"/>
      <c r="STT9" s="354"/>
      <c r="STU9" s="354"/>
      <c r="STV9" s="354"/>
      <c r="STW9" s="354"/>
      <c r="STX9" s="354"/>
      <c r="STY9" s="354"/>
      <c r="STZ9" s="354"/>
      <c r="SUA9" s="354"/>
      <c r="SUB9" s="354"/>
      <c r="SUC9" s="354"/>
      <c r="SUD9" s="354"/>
      <c r="SUE9" s="354"/>
      <c r="SUF9" s="354"/>
      <c r="SUG9" s="354"/>
      <c r="SUH9" s="354"/>
      <c r="SUI9" s="354"/>
      <c r="SUJ9" s="354"/>
      <c r="SUK9" s="354"/>
      <c r="SUL9" s="354"/>
      <c r="SUM9" s="354"/>
      <c r="SUN9" s="354"/>
      <c r="SUO9" s="354"/>
      <c r="SUP9" s="354"/>
      <c r="SUQ9" s="354"/>
      <c r="SUR9" s="354"/>
      <c r="SUS9" s="354"/>
      <c r="SUT9" s="354"/>
      <c r="SUU9" s="354"/>
      <c r="SUV9" s="354"/>
      <c r="SUW9" s="354"/>
      <c r="SUX9" s="354"/>
      <c r="SUY9" s="354"/>
      <c r="SUZ9" s="354"/>
      <c r="SVA9" s="354"/>
      <c r="SVB9" s="354"/>
      <c r="SVC9" s="354"/>
      <c r="SVD9" s="354"/>
      <c r="SVE9" s="354"/>
      <c r="SVF9" s="354"/>
      <c r="SVG9" s="354"/>
      <c r="SVH9" s="354"/>
      <c r="SVI9" s="354"/>
      <c r="SVJ9" s="354"/>
      <c r="SVK9" s="354"/>
      <c r="SVL9" s="354"/>
      <c r="SVM9" s="354"/>
      <c r="SVN9" s="354"/>
      <c r="SVO9" s="354"/>
      <c r="SVP9" s="354"/>
      <c r="SVQ9" s="354"/>
      <c r="SVR9" s="354"/>
      <c r="SVS9" s="354"/>
      <c r="SVT9" s="354"/>
      <c r="SVU9" s="354"/>
      <c r="SVV9" s="354"/>
      <c r="SVW9" s="354"/>
      <c r="SVX9" s="354"/>
      <c r="SVY9" s="354"/>
      <c r="SVZ9" s="354"/>
      <c r="SWA9" s="354"/>
      <c r="SWB9" s="354"/>
      <c r="SWC9" s="354"/>
      <c r="SWD9" s="354"/>
      <c r="SWE9" s="354"/>
      <c r="SWF9" s="354"/>
      <c r="SWG9" s="354"/>
      <c r="SWH9" s="354"/>
      <c r="SWI9" s="354"/>
      <c r="SWJ9" s="354"/>
      <c r="SWK9" s="354"/>
      <c r="SWL9" s="354"/>
      <c r="SWM9" s="354"/>
      <c r="SWN9" s="354"/>
      <c r="SWO9" s="354"/>
      <c r="SWP9" s="354"/>
      <c r="SWQ9" s="354"/>
      <c r="SWR9" s="354"/>
      <c r="SWS9" s="354"/>
      <c r="SWT9" s="354"/>
      <c r="SWU9" s="354"/>
      <c r="SWV9" s="354"/>
      <c r="SWW9" s="354"/>
      <c r="SWX9" s="354"/>
      <c r="SWY9" s="354"/>
      <c r="SWZ9" s="354"/>
      <c r="SXA9" s="354"/>
      <c r="SXB9" s="354"/>
      <c r="SXC9" s="354"/>
      <c r="SXD9" s="354"/>
      <c r="SXE9" s="354"/>
      <c r="SXF9" s="354"/>
      <c r="SXG9" s="354"/>
      <c r="SXH9" s="354"/>
      <c r="SXI9" s="354"/>
      <c r="SXJ9" s="354"/>
      <c r="SXK9" s="354"/>
      <c r="SXL9" s="354"/>
      <c r="SXM9" s="354"/>
      <c r="SXN9" s="354"/>
      <c r="SXO9" s="354"/>
      <c r="SXP9" s="354"/>
      <c r="SXQ9" s="354"/>
      <c r="SXR9" s="354"/>
      <c r="SXS9" s="354"/>
      <c r="SXT9" s="354"/>
      <c r="SXU9" s="354"/>
      <c r="SXV9" s="354"/>
      <c r="SXW9" s="354"/>
      <c r="SXX9" s="354"/>
      <c r="SXY9" s="354"/>
      <c r="SXZ9" s="354"/>
      <c r="SYA9" s="354"/>
      <c r="SYB9" s="354"/>
      <c r="SYC9" s="354"/>
      <c r="SYD9" s="354"/>
      <c r="SYE9" s="354"/>
      <c r="SYF9" s="354"/>
      <c r="SYG9" s="354"/>
      <c r="SYH9" s="354"/>
      <c r="SYI9" s="354"/>
      <c r="SYJ9" s="354"/>
      <c r="SYK9" s="354"/>
      <c r="SYL9" s="354"/>
      <c r="SYM9" s="354"/>
      <c r="SYN9" s="354"/>
      <c r="SYO9" s="354"/>
      <c r="SYP9" s="354"/>
      <c r="SYQ9" s="354"/>
      <c r="SYR9" s="354"/>
      <c r="SYS9" s="354"/>
      <c r="SYT9" s="354"/>
      <c r="SYU9" s="354"/>
      <c r="SYV9" s="354"/>
      <c r="SYW9" s="354"/>
      <c r="SYX9" s="354"/>
      <c r="SYY9" s="354"/>
      <c r="SYZ9" s="354"/>
      <c r="SZA9" s="354"/>
      <c r="SZB9" s="354"/>
      <c r="SZC9" s="354"/>
      <c r="SZD9" s="354"/>
      <c r="SZE9" s="354"/>
      <c r="SZF9" s="354"/>
      <c r="SZG9" s="354"/>
      <c r="SZH9" s="354"/>
      <c r="SZI9" s="354"/>
      <c r="SZJ9" s="354"/>
      <c r="SZK9" s="354"/>
      <c r="SZL9" s="354"/>
      <c r="SZM9" s="354"/>
      <c r="SZN9" s="354"/>
      <c r="SZO9" s="354"/>
      <c r="SZP9" s="354"/>
      <c r="SZQ9" s="354"/>
      <c r="SZR9" s="354"/>
      <c r="SZS9" s="354"/>
      <c r="SZT9" s="354"/>
      <c r="SZU9" s="354"/>
      <c r="SZV9" s="354"/>
      <c r="SZW9" s="354"/>
      <c r="SZX9" s="354"/>
      <c r="SZY9" s="354"/>
      <c r="SZZ9" s="354"/>
      <c r="TAA9" s="354"/>
      <c r="TAB9" s="354"/>
      <c r="TAC9" s="354"/>
      <c r="TAD9" s="354"/>
      <c r="TAE9" s="354"/>
      <c r="TAF9" s="354"/>
      <c r="TAG9" s="354"/>
      <c r="TAH9" s="354"/>
      <c r="TAI9" s="354"/>
      <c r="TAJ9" s="354"/>
      <c r="TAK9" s="354"/>
      <c r="TAL9" s="354"/>
      <c r="TAM9" s="354"/>
      <c r="TAN9" s="354"/>
      <c r="TAO9" s="354"/>
      <c r="TAP9" s="354"/>
      <c r="TAQ9" s="354"/>
      <c r="TAR9" s="354"/>
      <c r="TAS9" s="354"/>
      <c r="TAT9" s="354"/>
      <c r="TAU9" s="354"/>
      <c r="TAV9" s="354"/>
      <c r="TAW9" s="354"/>
      <c r="TAX9" s="354"/>
      <c r="TAY9" s="354"/>
      <c r="TAZ9" s="354"/>
      <c r="TBA9" s="354"/>
      <c r="TBB9" s="354"/>
      <c r="TBC9" s="354"/>
      <c r="TBD9" s="354"/>
      <c r="TBE9" s="354"/>
      <c r="TBF9" s="354"/>
      <c r="TBG9" s="354"/>
      <c r="TBH9" s="354"/>
      <c r="TBI9" s="354"/>
      <c r="TBJ9" s="354"/>
      <c r="TBK9" s="354"/>
      <c r="TBL9" s="354"/>
      <c r="TBM9" s="354"/>
      <c r="TBN9" s="354"/>
      <c r="TBO9" s="354"/>
      <c r="TBP9" s="354"/>
      <c r="TBQ9" s="354"/>
      <c r="TBR9" s="354"/>
      <c r="TBS9" s="354"/>
      <c r="TBT9" s="354"/>
      <c r="TBU9" s="354"/>
      <c r="TBV9" s="354"/>
      <c r="TBW9" s="354"/>
      <c r="TBX9" s="354"/>
      <c r="TBY9" s="354"/>
      <c r="TBZ9" s="354"/>
      <c r="TCA9" s="354"/>
      <c r="TCB9" s="354"/>
      <c r="TCC9" s="354"/>
      <c r="TCD9" s="354"/>
      <c r="TCE9" s="354"/>
      <c r="TCF9" s="354"/>
      <c r="TCG9" s="354"/>
      <c r="TCH9" s="354"/>
      <c r="TCI9" s="354"/>
      <c r="TCJ9" s="354"/>
      <c r="TCK9" s="354"/>
      <c r="TCL9" s="354"/>
      <c r="TCM9" s="354"/>
      <c r="TCN9" s="354"/>
      <c r="TCO9" s="354"/>
      <c r="TCP9" s="354"/>
      <c r="TCQ9" s="354"/>
      <c r="TCR9" s="354"/>
      <c r="TCS9" s="354"/>
      <c r="TCT9" s="354"/>
      <c r="TCU9" s="354"/>
      <c r="TCV9" s="354"/>
      <c r="TCW9" s="354"/>
      <c r="TCX9" s="354"/>
      <c r="TCY9" s="354"/>
      <c r="TCZ9" s="354"/>
      <c r="TDA9" s="354"/>
      <c r="TDB9" s="354"/>
      <c r="TDC9" s="354"/>
      <c r="TDD9" s="354"/>
      <c r="TDE9" s="354"/>
      <c r="TDF9" s="354"/>
      <c r="TDG9" s="354"/>
      <c r="TDH9" s="354"/>
      <c r="TDI9" s="354"/>
      <c r="TDJ9" s="354"/>
      <c r="TDK9" s="354"/>
      <c r="TDL9" s="354"/>
      <c r="TDM9" s="354"/>
      <c r="TDN9" s="354"/>
      <c r="TDO9" s="354"/>
      <c r="TDP9" s="354"/>
      <c r="TDQ9" s="354"/>
      <c r="TDR9" s="354"/>
      <c r="TDS9" s="354"/>
      <c r="TDT9" s="354"/>
      <c r="TDU9" s="354"/>
      <c r="TDV9" s="354"/>
      <c r="TDW9" s="354"/>
      <c r="TDX9" s="354"/>
      <c r="TDY9" s="354"/>
      <c r="TDZ9" s="354"/>
      <c r="TEA9" s="354"/>
      <c r="TEB9" s="354"/>
      <c r="TEC9" s="354"/>
      <c r="TED9" s="354"/>
      <c r="TEE9" s="354"/>
      <c r="TEF9" s="354"/>
      <c r="TEG9" s="354"/>
      <c r="TEH9" s="354"/>
      <c r="TEI9" s="354"/>
      <c r="TEJ9" s="354"/>
      <c r="TEK9" s="354"/>
      <c r="TEL9" s="354"/>
      <c r="TEM9" s="354"/>
      <c r="TEN9" s="354"/>
      <c r="TEO9" s="354"/>
      <c r="TEP9" s="354"/>
      <c r="TEQ9" s="354"/>
      <c r="TER9" s="354"/>
      <c r="TES9" s="354"/>
      <c r="TET9" s="354"/>
      <c r="TEU9" s="354"/>
      <c r="TEV9" s="354"/>
      <c r="TEW9" s="354"/>
      <c r="TEX9" s="354"/>
      <c r="TEY9" s="354"/>
      <c r="TEZ9" s="354"/>
      <c r="TFA9" s="354"/>
      <c r="TFB9" s="354"/>
      <c r="TFC9" s="354"/>
      <c r="TFD9" s="354"/>
      <c r="TFE9" s="354"/>
      <c r="TFF9" s="354"/>
      <c r="TFG9" s="354"/>
      <c r="TFH9" s="354"/>
      <c r="TFI9" s="354"/>
      <c r="TFJ9" s="354"/>
      <c r="TFK9" s="354"/>
      <c r="TFL9" s="354"/>
      <c r="TFM9" s="354"/>
      <c r="TFN9" s="354"/>
      <c r="TFO9" s="354"/>
      <c r="TFP9" s="354"/>
      <c r="TFQ9" s="354"/>
      <c r="TFR9" s="354"/>
      <c r="TFS9" s="354"/>
      <c r="TFT9" s="354"/>
      <c r="TFU9" s="354"/>
      <c r="TFV9" s="354"/>
      <c r="TFW9" s="354"/>
      <c r="TFX9" s="354"/>
      <c r="TFY9" s="354"/>
      <c r="TFZ9" s="354"/>
      <c r="TGA9" s="354"/>
      <c r="TGB9" s="354"/>
      <c r="TGC9" s="354"/>
      <c r="TGD9" s="354"/>
      <c r="TGE9" s="354"/>
      <c r="TGF9" s="354"/>
      <c r="TGG9" s="354"/>
      <c r="TGH9" s="354"/>
      <c r="TGI9" s="354"/>
      <c r="TGJ9" s="354"/>
      <c r="TGK9" s="354"/>
      <c r="TGL9" s="354"/>
      <c r="TGM9" s="354"/>
      <c r="TGN9" s="354"/>
      <c r="TGO9" s="354"/>
      <c r="TGP9" s="354"/>
      <c r="TGQ9" s="354"/>
      <c r="TGR9" s="354"/>
      <c r="TGS9" s="354"/>
      <c r="TGT9" s="354"/>
      <c r="TGU9" s="354"/>
      <c r="TGV9" s="354"/>
      <c r="TGW9" s="354"/>
      <c r="TGX9" s="354"/>
      <c r="TGY9" s="354"/>
      <c r="TGZ9" s="354"/>
      <c r="THA9" s="354"/>
      <c r="THB9" s="354"/>
      <c r="THC9" s="354"/>
      <c r="THD9" s="354"/>
      <c r="THE9" s="354"/>
      <c r="THF9" s="354"/>
      <c r="THG9" s="354"/>
      <c r="THH9" s="354"/>
      <c r="THI9" s="354"/>
      <c r="THJ9" s="354"/>
      <c r="THK9" s="354"/>
      <c r="THL9" s="354"/>
      <c r="THM9" s="354"/>
      <c r="THN9" s="354"/>
      <c r="THO9" s="354"/>
      <c r="THP9" s="354"/>
      <c r="THQ9" s="354"/>
      <c r="THR9" s="354"/>
      <c r="THS9" s="354"/>
      <c r="THT9" s="354"/>
      <c r="THU9" s="354"/>
      <c r="THV9" s="354"/>
      <c r="THW9" s="354"/>
      <c r="THX9" s="354"/>
      <c r="THY9" s="354"/>
      <c r="THZ9" s="354"/>
      <c r="TIA9" s="354"/>
      <c r="TIB9" s="354"/>
      <c r="TIC9" s="354"/>
      <c r="TID9" s="354"/>
      <c r="TIE9" s="354"/>
      <c r="TIF9" s="354"/>
      <c r="TIG9" s="354"/>
      <c r="TIH9" s="354"/>
      <c r="TII9" s="354"/>
      <c r="TIJ9" s="354"/>
      <c r="TIK9" s="354"/>
      <c r="TIL9" s="354"/>
      <c r="TIM9" s="354"/>
      <c r="TIN9" s="354"/>
      <c r="TIO9" s="354"/>
      <c r="TIP9" s="354"/>
      <c r="TIQ9" s="354"/>
      <c r="TIR9" s="354"/>
      <c r="TIS9" s="354"/>
      <c r="TIT9" s="354"/>
      <c r="TIU9" s="354"/>
      <c r="TIV9" s="354"/>
      <c r="TIW9" s="354"/>
      <c r="TIX9" s="354"/>
      <c r="TIY9" s="354"/>
      <c r="TIZ9" s="354"/>
      <c r="TJA9" s="354"/>
      <c r="TJB9" s="354"/>
      <c r="TJC9" s="354"/>
      <c r="TJD9" s="354"/>
      <c r="TJE9" s="354"/>
      <c r="TJF9" s="354"/>
      <c r="TJG9" s="354"/>
      <c r="TJH9" s="354"/>
      <c r="TJI9" s="354"/>
      <c r="TJJ9" s="354"/>
      <c r="TJK9" s="354"/>
      <c r="TJL9" s="354"/>
      <c r="TJM9" s="354"/>
      <c r="TJN9" s="354"/>
      <c r="TJO9" s="354"/>
      <c r="TJP9" s="354"/>
      <c r="TJQ9" s="354"/>
      <c r="TJR9" s="354"/>
      <c r="TJS9" s="354"/>
      <c r="TJT9" s="354"/>
      <c r="TJU9" s="354"/>
      <c r="TJV9" s="354"/>
      <c r="TJW9" s="354"/>
      <c r="TJX9" s="354"/>
      <c r="TJY9" s="354"/>
      <c r="TJZ9" s="354"/>
      <c r="TKA9" s="354"/>
      <c r="TKB9" s="354"/>
      <c r="TKC9" s="354"/>
      <c r="TKD9" s="354"/>
      <c r="TKE9" s="354"/>
      <c r="TKF9" s="354"/>
      <c r="TKG9" s="354"/>
      <c r="TKH9" s="354"/>
      <c r="TKI9" s="354"/>
      <c r="TKJ9" s="354"/>
      <c r="TKK9" s="354"/>
      <c r="TKL9" s="354"/>
      <c r="TKM9" s="354"/>
      <c r="TKN9" s="354"/>
      <c r="TKO9" s="354"/>
      <c r="TKP9" s="354"/>
      <c r="TKQ9" s="354"/>
      <c r="TKR9" s="354"/>
      <c r="TKS9" s="354"/>
      <c r="TKT9" s="354"/>
      <c r="TKU9" s="354"/>
      <c r="TKV9" s="354"/>
      <c r="TKW9" s="354"/>
      <c r="TKX9" s="354"/>
      <c r="TKY9" s="354"/>
      <c r="TKZ9" s="354"/>
      <c r="TLA9" s="354"/>
      <c r="TLB9" s="354"/>
      <c r="TLC9" s="354"/>
      <c r="TLD9" s="354"/>
      <c r="TLE9" s="354"/>
      <c r="TLF9" s="354"/>
      <c r="TLG9" s="354"/>
      <c r="TLH9" s="354"/>
      <c r="TLI9" s="354"/>
      <c r="TLJ9" s="354"/>
      <c r="TLK9" s="354"/>
      <c r="TLL9" s="354"/>
      <c r="TLM9" s="354"/>
      <c r="TLN9" s="354"/>
      <c r="TLO9" s="354"/>
      <c r="TLP9" s="354"/>
      <c r="TLQ9" s="354"/>
      <c r="TLR9" s="354"/>
      <c r="TLS9" s="354"/>
      <c r="TLT9" s="354"/>
      <c r="TLU9" s="354"/>
      <c r="TLV9" s="354"/>
      <c r="TLW9" s="354"/>
      <c r="TLX9" s="354"/>
      <c r="TLY9" s="354"/>
      <c r="TLZ9" s="354"/>
      <c r="TMA9" s="354"/>
      <c r="TMB9" s="354"/>
      <c r="TMC9" s="354"/>
      <c r="TMD9" s="354"/>
      <c r="TME9" s="354"/>
      <c r="TMF9" s="354"/>
      <c r="TMG9" s="354"/>
      <c r="TMH9" s="354"/>
      <c r="TMI9" s="354"/>
      <c r="TMJ9" s="354"/>
      <c r="TMK9" s="354"/>
      <c r="TML9" s="354"/>
      <c r="TMM9" s="354"/>
      <c r="TMN9" s="354"/>
      <c r="TMO9" s="354"/>
      <c r="TMP9" s="354"/>
      <c r="TMQ9" s="354"/>
      <c r="TMR9" s="354"/>
      <c r="TMS9" s="354"/>
      <c r="TMT9" s="354"/>
      <c r="TMU9" s="354"/>
      <c r="TMV9" s="354"/>
      <c r="TMW9" s="354"/>
      <c r="TMX9" s="354"/>
      <c r="TMY9" s="354"/>
      <c r="TMZ9" s="354"/>
      <c r="TNA9" s="354"/>
      <c r="TNB9" s="354"/>
      <c r="TNC9" s="354"/>
      <c r="TND9" s="354"/>
      <c r="TNE9" s="354"/>
      <c r="TNF9" s="354"/>
      <c r="TNG9" s="354"/>
      <c r="TNH9" s="354"/>
      <c r="TNI9" s="354"/>
      <c r="TNJ9" s="354"/>
      <c r="TNK9" s="354"/>
      <c r="TNL9" s="354"/>
      <c r="TNM9" s="354"/>
      <c r="TNN9" s="354"/>
      <c r="TNO9" s="354"/>
      <c r="TNP9" s="354"/>
      <c r="TNQ9" s="354"/>
      <c r="TNR9" s="354"/>
      <c r="TNS9" s="354"/>
      <c r="TNT9" s="354"/>
      <c r="TNU9" s="354"/>
      <c r="TNV9" s="354"/>
      <c r="TNW9" s="354"/>
      <c r="TNX9" s="354"/>
      <c r="TNY9" s="354"/>
      <c r="TNZ9" s="354"/>
      <c r="TOA9" s="354"/>
      <c r="TOB9" s="354"/>
      <c r="TOC9" s="354"/>
      <c r="TOD9" s="354"/>
      <c r="TOE9" s="354"/>
      <c r="TOF9" s="354"/>
      <c r="TOG9" s="354"/>
      <c r="TOH9" s="354"/>
      <c r="TOI9" s="354"/>
      <c r="TOJ9" s="354"/>
      <c r="TOK9" s="354"/>
      <c r="TOL9" s="354"/>
      <c r="TOM9" s="354"/>
      <c r="TON9" s="354"/>
      <c r="TOO9" s="354"/>
      <c r="TOP9" s="354"/>
      <c r="TOQ9" s="354"/>
      <c r="TOR9" s="354"/>
      <c r="TOS9" s="354"/>
      <c r="TOT9" s="354"/>
      <c r="TOU9" s="354"/>
      <c r="TOV9" s="354"/>
      <c r="TOW9" s="354"/>
      <c r="TOX9" s="354"/>
      <c r="TOY9" s="354"/>
      <c r="TOZ9" s="354"/>
      <c r="TPA9" s="354"/>
      <c r="TPB9" s="354"/>
      <c r="TPC9" s="354"/>
      <c r="TPD9" s="354"/>
      <c r="TPE9" s="354"/>
      <c r="TPF9" s="354"/>
      <c r="TPG9" s="354"/>
      <c r="TPH9" s="354"/>
      <c r="TPI9" s="354"/>
      <c r="TPJ9" s="354"/>
      <c r="TPK9" s="354"/>
      <c r="TPL9" s="354"/>
      <c r="TPM9" s="354"/>
      <c r="TPN9" s="354"/>
      <c r="TPO9" s="354"/>
      <c r="TPP9" s="354"/>
      <c r="TPQ9" s="354"/>
      <c r="TPR9" s="354"/>
      <c r="TPS9" s="354"/>
      <c r="TPT9" s="354"/>
      <c r="TPU9" s="354"/>
      <c r="TPV9" s="354"/>
      <c r="TPW9" s="354"/>
      <c r="TPX9" s="354"/>
      <c r="TPY9" s="354"/>
      <c r="TPZ9" s="354"/>
      <c r="TQA9" s="354"/>
      <c r="TQB9" s="354"/>
      <c r="TQC9" s="354"/>
      <c r="TQD9" s="354"/>
      <c r="TQE9" s="354"/>
      <c r="TQF9" s="354"/>
      <c r="TQG9" s="354"/>
      <c r="TQH9" s="354"/>
      <c r="TQI9" s="354"/>
      <c r="TQJ9" s="354"/>
      <c r="TQK9" s="354"/>
      <c r="TQL9" s="354"/>
      <c r="TQM9" s="354"/>
      <c r="TQN9" s="354"/>
      <c r="TQO9" s="354"/>
      <c r="TQP9" s="354"/>
      <c r="TQQ9" s="354"/>
      <c r="TQR9" s="354"/>
      <c r="TQS9" s="354"/>
      <c r="TQT9" s="354"/>
      <c r="TQU9" s="354"/>
      <c r="TQV9" s="354"/>
      <c r="TQW9" s="354"/>
      <c r="TQX9" s="354"/>
      <c r="TQY9" s="354"/>
      <c r="TQZ9" s="354"/>
      <c r="TRA9" s="354"/>
      <c r="TRB9" s="354"/>
      <c r="TRC9" s="354"/>
      <c r="TRD9" s="354"/>
      <c r="TRE9" s="354"/>
      <c r="TRF9" s="354"/>
      <c r="TRG9" s="354"/>
      <c r="TRH9" s="354"/>
      <c r="TRI9" s="354"/>
      <c r="TRJ9" s="354"/>
      <c r="TRK9" s="354"/>
      <c r="TRL9" s="354"/>
      <c r="TRM9" s="354"/>
      <c r="TRN9" s="354"/>
      <c r="TRO9" s="354"/>
      <c r="TRP9" s="354"/>
      <c r="TRQ9" s="354"/>
      <c r="TRR9" s="354"/>
      <c r="TRS9" s="354"/>
      <c r="TRT9" s="354"/>
      <c r="TRU9" s="354"/>
      <c r="TRV9" s="354"/>
      <c r="TRW9" s="354"/>
      <c r="TRX9" s="354"/>
      <c r="TRY9" s="354"/>
      <c r="TRZ9" s="354"/>
      <c r="TSA9" s="354"/>
      <c r="TSB9" s="354"/>
      <c r="TSC9" s="354"/>
      <c r="TSD9" s="354"/>
      <c r="TSE9" s="354"/>
      <c r="TSF9" s="354"/>
      <c r="TSG9" s="354"/>
      <c r="TSH9" s="354"/>
      <c r="TSI9" s="354"/>
      <c r="TSJ9" s="354"/>
      <c r="TSK9" s="354"/>
      <c r="TSL9" s="354"/>
      <c r="TSM9" s="354"/>
      <c r="TSN9" s="354"/>
      <c r="TSO9" s="354"/>
      <c r="TSP9" s="354"/>
      <c r="TSQ9" s="354"/>
      <c r="TSR9" s="354"/>
      <c r="TSS9" s="354"/>
      <c r="TST9" s="354"/>
      <c r="TSU9" s="354"/>
      <c r="TSV9" s="354"/>
      <c r="TSW9" s="354"/>
      <c r="TSX9" s="354"/>
      <c r="TSY9" s="354"/>
      <c r="TSZ9" s="354"/>
      <c r="TTA9" s="354"/>
      <c r="TTB9" s="354"/>
      <c r="TTC9" s="354"/>
      <c r="TTD9" s="354"/>
      <c r="TTE9" s="354"/>
      <c r="TTF9" s="354"/>
      <c r="TTG9" s="354"/>
      <c r="TTH9" s="354"/>
      <c r="TTI9" s="354"/>
      <c r="TTJ9" s="354"/>
      <c r="TTK9" s="354"/>
      <c r="TTL9" s="354"/>
      <c r="TTM9" s="354"/>
      <c r="TTN9" s="354"/>
      <c r="TTO9" s="354"/>
      <c r="TTP9" s="354"/>
      <c r="TTQ9" s="354"/>
      <c r="TTR9" s="354"/>
      <c r="TTS9" s="354"/>
      <c r="TTT9" s="354"/>
      <c r="TTU9" s="354"/>
      <c r="TTV9" s="354"/>
      <c r="TTW9" s="354"/>
      <c r="TTX9" s="354"/>
      <c r="TTY9" s="354"/>
      <c r="TTZ9" s="354"/>
      <c r="TUA9" s="354"/>
      <c r="TUB9" s="354"/>
      <c r="TUC9" s="354"/>
      <c r="TUD9" s="354"/>
      <c r="TUE9" s="354"/>
      <c r="TUF9" s="354"/>
      <c r="TUG9" s="354"/>
      <c r="TUH9" s="354"/>
      <c r="TUI9" s="354"/>
      <c r="TUJ9" s="354"/>
      <c r="TUK9" s="354"/>
      <c r="TUL9" s="354"/>
      <c r="TUM9" s="354"/>
      <c r="TUN9" s="354"/>
      <c r="TUO9" s="354"/>
      <c r="TUP9" s="354"/>
      <c r="TUQ9" s="354"/>
      <c r="TUR9" s="354"/>
      <c r="TUS9" s="354"/>
      <c r="TUT9" s="354"/>
      <c r="TUU9" s="354"/>
      <c r="TUV9" s="354"/>
      <c r="TUW9" s="354"/>
      <c r="TUX9" s="354"/>
      <c r="TUY9" s="354"/>
      <c r="TUZ9" s="354"/>
      <c r="TVA9" s="354"/>
      <c r="TVB9" s="354"/>
      <c r="TVC9" s="354"/>
      <c r="TVD9" s="354"/>
      <c r="TVE9" s="354"/>
      <c r="TVF9" s="354"/>
      <c r="TVG9" s="354"/>
      <c r="TVH9" s="354"/>
      <c r="TVI9" s="354"/>
      <c r="TVJ9" s="354"/>
      <c r="TVK9" s="354"/>
      <c r="TVL9" s="354"/>
      <c r="TVM9" s="354"/>
      <c r="TVN9" s="354"/>
      <c r="TVO9" s="354"/>
      <c r="TVP9" s="354"/>
      <c r="TVQ9" s="354"/>
      <c r="TVR9" s="354"/>
      <c r="TVS9" s="354"/>
      <c r="TVT9" s="354"/>
      <c r="TVU9" s="354"/>
      <c r="TVV9" s="354"/>
      <c r="TVW9" s="354"/>
      <c r="TVX9" s="354"/>
      <c r="TVY9" s="354"/>
      <c r="TVZ9" s="354"/>
      <c r="TWA9" s="354"/>
      <c r="TWB9" s="354"/>
      <c r="TWC9" s="354"/>
      <c r="TWD9" s="354"/>
      <c r="TWE9" s="354"/>
      <c r="TWF9" s="354"/>
      <c r="TWG9" s="354"/>
      <c r="TWH9" s="354"/>
      <c r="TWI9" s="354"/>
      <c r="TWJ9" s="354"/>
      <c r="TWK9" s="354"/>
      <c r="TWL9" s="354"/>
      <c r="TWM9" s="354"/>
      <c r="TWN9" s="354"/>
      <c r="TWO9" s="354"/>
      <c r="TWP9" s="354"/>
      <c r="TWQ9" s="354"/>
      <c r="TWR9" s="354"/>
      <c r="TWS9" s="354"/>
      <c r="TWT9" s="354"/>
      <c r="TWU9" s="354"/>
      <c r="TWV9" s="354"/>
      <c r="TWW9" s="354"/>
      <c r="TWX9" s="354"/>
      <c r="TWY9" s="354"/>
      <c r="TWZ9" s="354"/>
      <c r="TXA9" s="354"/>
      <c r="TXB9" s="354"/>
      <c r="TXC9" s="354"/>
      <c r="TXD9" s="354"/>
      <c r="TXE9" s="354"/>
      <c r="TXF9" s="354"/>
      <c r="TXG9" s="354"/>
      <c r="TXH9" s="354"/>
      <c r="TXI9" s="354"/>
      <c r="TXJ9" s="354"/>
      <c r="TXK9" s="354"/>
      <c r="TXL9" s="354"/>
      <c r="TXM9" s="354"/>
      <c r="TXN9" s="354"/>
      <c r="TXO9" s="354"/>
      <c r="TXP9" s="354"/>
      <c r="TXQ9" s="354"/>
      <c r="TXR9" s="354"/>
      <c r="TXS9" s="354"/>
      <c r="TXT9" s="354"/>
      <c r="TXU9" s="354"/>
      <c r="TXV9" s="354"/>
      <c r="TXW9" s="354"/>
      <c r="TXX9" s="354"/>
      <c r="TXY9" s="354"/>
      <c r="TXZ9" s="354"/>
      <c r="TYA9" s="354"/>
      <c r="TYB9" s="354"/>
      <c r="TYC9" s="354"/>
      <c r="TYD9" s="354"/>
      <c r="TYE9" s="354"/>
      <c r="TYF9" s="354"/>
      <c r="TYG9" s="354"/>
      <c r="TYH9" s="354"/>
      <c r="TYI9" s="354"/>
      <c r="TYJ9" s="354"/>
      <c r="TYK9" s="354"/>
      <c r="TYL9" s="354"/>
      <c r="TYM9" s="354"/>
      <c r="TYN9" s="354"/>
      <c r="TYO9" s="354"/>
      <c r="TYP9" s="354"/>
      <c r="TYQ9" s="354"/>
      <c r="TYR9" s="354"/>
      <c r="TYS9" s="354"/>
      <c r="TYT9" s="354"/>
      <c r="TYU9" s="354"/>
      <c r="TYV9" s="354"/>
      <c r="TYW9" s="354"/>
      <c r="TYX9" s="354"/>
      <c r="TYY9" s="354"/>
      <c r="TYZ9" s="354"/>
      <c r="TZA9" s="354"/>
      <c r="TZB9" s="354"/>
      <c r="TZC9" s="354"/>
      <c r="TZD9" s="354"/>
      <c r="TZE9" s="354"/>
      <c r="TZF9" s="354"/>
      <c r="TZG9" s="354"/>
      <c r="TZH9" s="354"/>
      <c r="TZI9" s="354"/>
      <c r="TZJ9" s="354"/>
      <c r="TZK9" s="354"/>
      <c r="TZL9" s="354"/>
      <c r="TZM9" s="354"/>
      <c r="TZN9" s="354"/>
      <c r="TZO9" s="354"/>
      <c r="TZP9" s="354"/>
      <c r="TZQ9" s="354"/>
      <c r="TZR9" s="354"/>
      <c r="TZS9" s="354"/>
      <c r="TZT9" s="354"/>
      <c r="TZU9" s="354"/>
      <c r="TZV9" s="354"/>
      <c r="TZW9" s="354"/>
      <c r="TZX9" s="354"/>
      <c r="TZY9" s="354"/>
      <c r="TZZ9" s="354"/>
      <c r="UAA9" s="354"/>
      <c r="UAB9" s="354"/>
      <c r="UAC9" s="354"/>
      <c r="UAD9" s="354"/>
      <c r="UAE9" s="354"/>
      <c r="UAF9" s="354"/>
      <c r="UAG9" s="354"/>
      <c r="UAH9" s="354"/>
      <c r="UAI9" s="354"/>
      <c r="UAJ9" s="354"/>
      <c r="UAK9" s="354"/>
      <c r="UAL9" s="354"/>
      <c r="UAM9" s="354"/>
      <c r="UAN9" s="354"/>
      <c r="UAO9" s="354"/>
      <c r="UAP9" s="354"/>
      <c r="UAQ9" s="354"/>
      <c r="UAR9" s="354"/>
      <c r="UAS9" s="354"/>
      <c r="UAT9" s="354"/>
      <c r="UAU9" s="354"/>
      <c r="UAV9" s="354"/>
      <c r="UAW9" s="354"/>
      <c r="UAX9" s="354"/>
      <c r="UAY9" s="354"/>
      <c r="UAZ9" s="354"/>
      <c r="UBA9" s="354"/>
      <c r="UBB9" s="354"/>
      <c r="UBC9" s="354"/>
      <c r="UBD9" s="354"/>
      <c r="UBE9" s="354"/>
      <c r="UBF9" s="354"/>
      <c r="UBG9" s="354"/>
      <c r="UBH9" s="354"/>
      <c r="UBI9" s="354"/>
      <c r="UBJ9" s="354"/>
      <c r="UBK9" s="354"/>
      <c r="UBL9" s="354"/>
      <c r="UBM9" s="354"/>
      <c r="UBN9" s="354"/>
      <c r="UBO9" s="354"/>
      <c r="UBP9" s="354"/>
      <c r="UBQ9" s="354"/>
      <c r="UBR9" s="354"/>
      <c r="UBS9" s="354"/>
      <c r="UBT9" s="354"/>
      <c r="UBU9" s="354"/>
      <c r="UBV9" s="354"/>
      <c r="UBW9" s="354"/>
      <c r="UBX9" s="354"/>
      <c r="UBY9" s="354"/>
      <c r="UBZ9" s="354"/>
      <c r="UCA9" s="354"/>
      <c r="UCB9" s="354"/>
      <c r="UCC9" s="354"/>
      <c r="UCD9" s="354"/>
      <c r="UCE9" s="354"/>
      <c r="UCF9" s="354"/>
      <c r="UCG9" s="354"/>
      <c r="UCH9" s="354"/>
      <c r="UCI9" s="354"/>
      <c r="UCJ9" s="354"/>
      <c r="UCK9" s="354"/>
      <c r="UCL9" s="354"/>
      <c r="UCM9" s="354"/>
      <c r="UCN9" s="354"/>
      <c r="UCO9" s="354"/>
      <c r="UCP9" s="354"/>
      <c r="UCQ9" s="354"/>
      <c r="UCR9" s="354"/>
      <c r="UCS9" s="354"/>
      <c r="UCT9" s="354"/>
      <c r="UCU9" s="354"/>
      <c r="UCV9" s="354"/>
      <c r="UCW9" s="354"/>
      <c r="UCX9" s="354"/>
      <c r="UCY9" s="354"/>
      <c r="UCZ9" s="354"/>
      <c r="UDA9" s="354"/>
      <c r="UDB9" s="354"/>
      <c r="UDC9" s="354"/>
      <c r="UDD9" s="354"/>
      <c r="UDE9" s="354"/>
      <c r="UDF9" s="354"/>
      <c r="UDG9" s="354"/>
      <c r="UDH9" s="354"/>
      <c r="UDI9" s="354"/>
      <c r="UDJ9" s="354"/>
      <c r="UDK9" s="354"/>
      <c r="UDL9" s="354"/>
      <c r="UDM9" s="354"/>
      <c r="UDN9" s="354"/>
      <c r="UDO9" s="354"/>
      <c r="UDP9" s="354"/>
      <c r="UDQ9" s="354"/>
      <c r="UDR9" s="354"/>
      <c r="UDS9" s="354"/>
      <c r="UDT9" s="354"/>
      <c r="UDU9" s="354"/>
      <c r="UDV9" s="354"/>
      <c r="UDW9" s="354"/>
      <c r="UDX9" s="354"/>
      <c r="UDY9" s="354"/>
      <c r="UDZ9" s="354"/>
      <c r="UEA9" s="354"/>
      <c r="UEB9" s="354"/>
      <c r="UEC9" s="354"/>
      <c r="UED9" s="354"/>
      <c r="UEE9" s="354"/>
      <c r="UEF9" s="354"/>
      <c r="UEG9" s="354"/>
      <c r="UEH9" s="354"/>
      <c r="UEI9" s="354"/>
      <c r="UEJ9" s="354"/>
      <c r="UEK9" s="354"/>
      <c r="UEL9" s="354"/>
      <c r="UEM9" s="354"/>
      <c r="UEN9" s="354"/>
      <c r="UEO9" s="354"/>
      <c r="UEP9" s="354"/>
      <c r="UEQ9" s="354"/>
      <c r="UER9" s="354"/>
      <c r="UES9" s="354"/>
      <c r="UET9" s="354"/>
      <c r="UEU9" s="354"/>
      <c r="UEV9" s="354"/>
      <c r="UEW9" s="354"/>
      <c r="UEX9" s="354"/>
      <c r="UEY9" s="354"/>
      <c r="UEZ9" s="354"/>
      <c r="UFA9" s="354"/>
      <c r="UFB9" s="354"/>
      <c r="UFC9" s="354"/>
      <c r="UFD9" s="354"/>
      <c r="UFE9" s="354"/>
      <c r="UFF9" s="354"/>
      <c r="UFG9" s="354"/>
      <c r="UFH9" s="354"/>
      <c r="UFI9" s="354"/>
      <c r="UFJ9" s="354"/>
      <c r="UFK9" s="354"/>
      <c r="UFL9" s="354"/>
      <c r="UFM9" s="354"/>
      <c r="UFN9" s="354"/>
      <c r="UFO9" s="354"/>
      <c r="UFP9" s="354"/>
      <c r="UFQ9" s="354"/>
      <c r="UFR9" s="354"/>
      <c r="UFS9" s="354"/>
      <c r="UFT9" s="354"/>
      <c r="UFU9" s="354"/>
      <c r="UFV9" s="354"/>
      <c r="UFW9" s="354"/>
      <c r="UFX9" s="354"/>
      <c r="UFY9" s="354"/>
      <c r="UFZ9" s="354"/>
      <c r="UGA9" s="354"/>
      <c r="UGB9" s="354"/>
      <c r="UGC9" s="354"/>
      <c r="UGD9" s="354"/>
      <c r="UGE9" s="354"/>
      <c r="UGF9" s="354"/>
      <c r="UGG9" s="354"/>
      <c r="UGH9" s="354"/>
      <c r="UGI9" s="354"/>
      <c r="UGJ9" s="354"/>
      <c r="UGK9" s="354"/>
      <c r="UGL9" s="354"/>
      <c r="UGM9" s="354"/>
      <c r="UGN9" s="354"/>
      <c r="UGO9" s="354"/>
      <c r="UGP9" s="354"/>
      <c r="UGQ9" s="354"/>
      <c r="UGR9" s="354"/>
      <c r="UGS9" s="354"/>
      <c r="UGT9" s="354"/>
      <c r="UGU9" s="354"/>
      <c r="UGV9" s="354"/>
      <c r="UGW9" s="354"/>
      <c r="UGX9" s="354"/>
      <c r="UGY9" s="354"/>
      <c r="UGZ9" s="354"/>
      <c r="UHA9" s="354"/>
      <c r="UHB9" s="354"/>
      <c r="UHC9" s="354"/>
      <c r="UHD9" s="354"/>
      <c r="UHE9" s="354"/>
      <c r="UHF9" s="354"/>
      <c r="UHG9" s="354"/>
      <c r="UHH9" s="354"/>
      <c r="UHI9" s="354"/>
      <c r="UHJ9" s="354"/>
      <c r="UHK9" s="354"/>
      <c r="UHL9" s="354"/>
      <c r="UHM9" s="354"/>
      <c r="UHN9" s="354"/>
      <c r="UHO9" s="354"/>
      <c r="UHP9" s="354"/>
      <c r="UHQ9" s="354"/>
      <c r="UHR9" s="354"/>
      <c r="UHS9" s="354"/>
      <c r="UHT9" s="354"/>
      <c r="UHU9" s="354"/>
      <c r="UHV9" s="354"/>
      <c r="UHW9" s="354"/>
      <c r="UHX9" s="354"/>
      <c r="UHY9" s="354"/>
      <c r="UHZ9" s="354"/>
      <c r="UIA9" s="354"/>
      <c r="UIB9" s="354"/>
      <c r="UIC9" s="354"/>
      <c r="UID9" s="354"/>
      <c r="UIE9" s="354"/>
      <c r="UIF9" s="354"/>
      <c r="UIG9" s="354"/>
      <c r="UIH9" s="354"/>
      <c r="UII9" s="354"/>
      <c r="UIJ9" s="354"/>
      <c r="UIK9" s="354"/>
      <c r="UIL9" s="354"/>
      <c r="UIM9" s="354"/>
      <c r="UIN9" s="354"/>
      <c r="UIO9" s="354"/>
      <c r="UIP9" s="354"/>
      <c r="UIQ9" s="354"/>
      <c r="UIR9" s="354"/>
      <c r="UIS9" s="354"/>
      <c r="UIT9" s="354"/>
      <c r="UIU9" s="354"/>
      <c r="UIV9" s="354"/>
      <c r="UIW9" s="354"/>
      <c r="UIX9" s="354"/>
      <c r="UIY9" s="354"/>
      <c r="UIZ9" s="354"/>
      <c r="UJA9" s="354"/>
      <c r="UJB9" s="354"/>
      <c r="UJC9" s="354"/>
      <c r="UJD9" s="354"/>
      <c r="UJE9" s="354"/>
      <c r="UJF9" s="354"/>
      <c r="UJG9" s="354"/>
      <c r="UJH9" s="354"/>
      <c r="UJI9" s="354"/>
      <c r="UJJ9" s="354"/>
      <c r="UJK9" s="354"/>
      <c r="UJL9" s="354"/>
      <c r="UJM9" s="354"/>
      <c r="UJN9" s="354"/>
      <c r="UJO9" s="354"/>
      <c r="UJP9" s="354"/>
      <c r="UJQ9" s="354"/>
      <c r="UJR9" s="354"/>
      <c r="UJS9" s="354"/>
      <c r="UJT9" s="354"/>
      <c r="UJU9" s="354"/>
      <c r="UJV9" s="354"/>
      <c r="UJW9" s="354"/>
      <c r="UJX9" s="354"/>
      <c r="UJY9" s="354"/>
      <c r="UJZ9" s="354"/>
      <c r="UKA9" s="354"/>
      <c r="UKB9" s="354"/>
      <c r="UKC9" s="354"/>
      <c r="UKD9" s="354"/>
      <c r="UKE9" s="354"/>
      <c r="UKF9" s="354"/>
      <c r="UKG9" s="354"/>
      <c r="UKH9" s="354"/>
      <c r="UKI9" s="354"/>
      <c r="UKJ9" s="354"/>
      <c r="UKK9" s="354"/>
      <c r="UKL9" s="354"/>
      <c r="UKM9" s="354"/>
      <c r="UKN9" s="354"/>
      <c r="UKO9" s="354"/>
      <c r="UKP9" s="354"/>
      <c r="UKQ9" s="354"/>
      <c r="UKR9" s="354"/>
      <c r="UKS9" s="354"/>
      <c r="UKT9" s="354"/>
      <c r="UKU9" s="354"/>
      <c r="UKV9" s="354"/>
      <c r="UKW9" s="354"/>
      <c r="UKX9" s="354"/>
      <c r="UKY9" s="354"/>
      <c r="UKZ9" s="354"/>
      <c r="ULA9" s="354"/>
      <c r="ULB9" s="354"/>
      <c r="ULC9" s="354"/>
      <c r="ULD9" s="354"/>
      <c r="ULE9" s="354"/>
      <c r="ULF9" s="354"/>
      <c r="ULG9" s="354"/>
      <c r="ULH9" s="354"/>
      <c r="ULI9" s="354"/>
      <c r="ULJ9" s="354"/>
      <c r="ULK9" s="354"/>
      <c r="ULL9" s="354"/>
      <c r="ULM9" s="354"/>
      <c r="ULN9" s="354"/>
      <c r="ULO9" s="354"/>
      <c r="ULP9" s="354"/>
      <c r="ULQ9" s="354"/>
      <c r="ULR9" s="354"/>
      <c r="ULS9" s="354"/>
      <c r="ULT9" s="354"/>
      <c r="ULU9" s="354"/>
      <c r="ULV9" s="354"/>
      <c r="ULW9" s="354"/>
      <c r="ULX9" s="354"/>
      <c r="ULY9" s="354"/>
      <c r="ULZ9" s="354"/>
      <c r="UMA9" s="354"/>
      <c r="UMB9" s="354"/>
      <c r="UMC9" s="354"/>
      <c r="UMD9" s="354"/>
      <c r="UME9" s="354"/>
      <c r="UMF9" s="354"/>
      <c r="UMG9" s="354"/>
      <c r="UMH9" s="354"/>
      <c r="UMI9" s="354"/>
      <c r="UMJ9" s="354"/>
      <c r="UMK9" s="354"/>
      <c r="UML9" s="354"/>
      <c r="UMM9" s="354"/>
      <c r="UMN9" s="354"/>
      <c r="UMO9" s="354"/>
      <c r="UMP9" s="354"/>
      <c r="UMQ9" s="354"/>
      <c r="UMR9" s="354"/>
      <c r="UMS9" s="354"/>
      <c r="UMT9" s="354"/>
      <c r="UMU9" s="354"/>
      <c r="UMV9" s="354"/>
      <c r="UMW9" s="354"/>
      <c r="UMX9" s="354"/>
      <c r="UMY9" s="354"/>
      <c r="UMZ9" s="354"/>
      <c r="UNA9" s="354"/>
      <c r="UNB9" s="354"/>
      <c r="UNC9" s="354"/>
      <c r="UND9" s="354"/>
      <c r="UNE9" s="354"/>
      <c r="UNF9" s="354"/>
      <c r="UNG9" s="354"/>
      <c r="UNH9" s="354"/>
      <c r="UNI9" s="354"/>
      <c r="UNJ9" s="354"/>
      <c r="UNK9" s="354"/>
      <c r="UNL9" s="354"/>
      <c r="UNM9" s="354"/>
      <c r="UNN9" s="354"/>
      <c r="UNO9" s="354"/>
      <c r="UNP9" s="354"/>
      <c r="UNQ9" s="354"/>
      <c r="UNR9" s="354"/>
      <c r="UNS9" s="354"/>
      <c r="UNT9" s="354"/>
      <c r="UNU9" s="354"/>
      <c r="UNV9" s="354"/>
      <c r="UNW9" s="354"/>
      <c r="UNX9" s="354"/>
      <c r="UNY9" s="354"/>
      <c r="UNZ9" s="354"/>
      <c r="UOA9" s="354"/>
      <c r="UOB9" s="354"/>
      <c r="UOC9" s="354"/>
      <c r="UOD9" s="354"/>
      <c r="UOE9" s="354"/>
      <c r="UOF9" s="354"/>
      <c r="UOG9" s="354"/>
      <c r="UOH9" s="354"/>
      <c r="UOI9" s="354"/>
      <c r="UOJ9" s="354"/>
      <c r="UOK9" s="354"/>
      <c r="UOL9" s="354"/>
      <c r="UOM9" s="354"/>
      <c r="UON9" s="354"/>
      <c r="UOO9" s="354"/>
      <c r="UOP9" s="354"/>
      <c r="UOQ9" s="354"/>
      <c r="UOR9" s="354"/>
      <c r="UOS9" s="354"/>
      <c r="UOT9" s="354"/>
      <c r="UOU9" s="354"/>
      <c r="UOV9" s="354"/>
      <c r="UOW9" s="354"/>
      <c r="UOX9" s="354"/>
      <c r="UOY9" s="354"/>
      <c r="UOZ9" s="354"/>
      <c r="UPA9" s="354"/>
      <c r="UPB9" s="354"/>
      <c r="UPC9" s="354"/>
      <c r="UPD9" s="354"/>
      <c r="UPE9" s="354"/>
      <c r="UPF9" s="354"/>
      <c r="UPG9" s="354"/>
      <c r="UPH9" s="354"/>
      <c r="UPI9" s="354"/>
      <c r="UPJ9" s="354"/>
      <c r="UPK9" s="354"/>
      <c r="UPL9" s="354"/>
      <c r="UPM9" s="354"/>
      <c r="UPN9" s="354"/>
      <c r="UPO9" s="354"/>
      <c r="UPP9" s="354"/>
      <c r="UPQ9" s="354"/>
      <c r="UPR9" s="354"/>
      <c r="UPS9" s="354"/>
      <c r="UPT9" s="354"/>
      <c r="UPU9" s="354"/>
      <c r="UPV9" s="354"/>
      <c r="UPW9" s="354"/>
      <c r="UPX9" s="354"/>
      <c r="UPY9" s="354"/>
      <c r="UPZ9" s="354"/>
      <c r="UQA9" s="354"/>
      <c r="UQB9" s="354"/>
      <c r="UQC9" s="354"/>
      <c r="UQD9" s="354"/>
      <c r="UQE9" s="354"/>
      <c r="UQF9" s="354"/>
      <c r="UQG9" s="354"/>
      <c r="UQH9" s="354"/>
      <c r="UQI9" s="354"/>
      <c r="UQJ9" s="354"/>
      <c r="UQK9" s="354"/>
      <c r="UQL9" s="354"/>
      <c r="UQM9" s="354"/>
      <c r="UQN9" s="354"/>
      <c r="UQO9" s="354"/>
      <c r="UQP9" s="354"/>
      <c r="UQQ9" s="354"/>
      <c r="UQR9" s="354"/>
      <c r="UQS9" s="354"/>
      <c r="UQT9" s="354"/>
      <c r="UQU9" s="354"/>
      <c r="UQV9" s="354"/>
      <c r="UQW9" s="354"/>
      <c r="UQX9" s="354"/>
      <c r="UQY9" s="354"/>
      <c r="UQZ9" s="354"/>
      <c r="URA9" s="354"/>
      <c r="URB9" s="354"/>
      <c r="URC9" s="354"/>
      <c r="URD9" s="354"/>
      <c r="URE9" s="354"/>
      <c r="URF9" s="354"/>
      <c r="URG9" s="354"/>
      <c r="URH9" s="354"/>
      <c r="URI9" s="354"/>
      <c r="URJ9" s="354"/>
      <c r="URK9" s="354"/>
      <c r="URL9" s="354"/>
      <c r="URM9" s="354"/>
      <c r="URN9" s="354"/>
      <c r="URO9" s="354"/>
      <c r="URP9" s="354"/>
      <c r="URQ9" s="354"/>
      <c r="URR9" s="354"/>
      <c r="URS9" s="354"/>
      <c r="URT9" s="354"/>
      <c r="URU9" s="354"/>
      <c r="URV9" s="354"/>
      <c r="URW9" s="354"/>
      <c r="URX9" s="354"/>
      <c r="URY9" s="354"/>
      <c r="URZ9" s="354"/>
      <c r="USA9" s="354"/>
      <c r="USB9" s="354"/>
      <c r="USC9" s="354"/>
      <c r="USD9" s="354"/>
      <c r="USE9" s="354"/>
      <c r="USF9" s="354"/>
      <c r="USG9" s="354"/>
      <c r="USH9" s="354"/>
      <c r="USI9" s="354"/>
      <c r="USJ9" s="354"/>
      <c r="USK9" s="354"/>
      <c r="USL9" s="354"/>
      <c r="USM9" s="354"/>
      <c r="USN9" s="354"/>
      <c r="USO9" s="354"/>
      <c r="USP9" s="354"/>
      <c r="USQ9" s="354"/>
      <c r="USR9" s="354"/>
      <c r="USS9" s="354"/>
      <c r="UST9" s="354"/>
      <c r="USU9" s="354"/>
      <c r="USV9" s="354"/>
      <c r="USW9" s="354"/>
      <c r="USX9" s="354"/>
      <c r="USY9" s="354"/>
      <c r="USZ9" s="354"/>
      <c r="UTA9" s="354"/>
      <c r="UTB9" s="354"/>
      <c r="UTC9" s="354"/>
      <c r="UTD9" s="354"/>
      <c r="UTE9" s="354"/>
      <c r="UTF9" s="354"/>
      <c r="UTG9" s="354"/>
      <c r="UTH9" s="354"/>
      <c r="UTI9" s="354"/>
      <c r="UTJ9" s="354"/>
      <c r="UTK9" s="354"/>
      <c r="UTL9" s="354"/>
      <c r="UTM9" s="354"/>
      <c r="UTN9" s="354"/>
      <c r="UTO9" s="354"/>
      <c r="UTP9" s="354"/>
      <c r="UTQ9" s="354"/>
      <c r="UTR9" s="354"/>
      <c r="UTS9" s="354"/>
      <c r="UTT9" s="354"/>
      <c r="UTU9" s="354"/>
      <c r="UTV9" s="354"/>
      <c r="UTW9" s="354"/>
      <c r="UTX9" s="354"/>
      <c r="UTY9" s="354"/>
      <c r="UTZ9" s="354"/>
      <c r="UUA9" s="354"/>
      <c r="UUB9" s="354"/>
      <c r="UUC9" s="354"/>
      <c r="UUD9" s="354"/>
      <c r="UUE9" s="354"/>
      <c r="UUF9" s="354"/>
      <c r="UUG9" s="354"/>
      <c r="UUH9" s="354"/>
      <c r="UUI9" s="354"/>
      <c r="UUJ9" s="354"/>
      <c r="UUK9" s="354"/>
      <c r="UUL9" s="354"/>
      <c r="UUM9" s="354"/>
      <c r="UUN9" s="354"/>
      <c r="UUO9" s="354"/>
      <c r="UUP9" s="354"/>
      <c r="UUQ9" s="354"/>
      <c r="UUR9" s="354"/>
      <c r="UUS9" s="354"/>
      <c r="UUT9" s="354"/>
      <c r="UUU9" s="354"/>
      <c r="UUV9" s="354"/>
      <c r="UUW9" s="354"/>
      <c r="UUX9" s="354"/>
      <c r="UUY9" s="354"/>
      <c r="UUZ9" s="354"/>
      <c r="UVA9" s="354"/>
      <c r="UVB9" s="354"/>
      <c r="UVC9" s="354"/>
      <c r="UVD9" s="354"/>
      <c r="UVE9" s="354"/>
      <c r="UVF9" s="354"/>
      <c r="UVG9" s="354"/>
      <c r="UVH9" s="354"/>
      <c r="UVI9" s="354"/>
      <c r="UVJ9" s="354"/>
      <c r="UVK9" s="354"/>
      <c r="UVL9" s="354"/>
      <c r="UVM9" s="354"/>
      <c r="UVN9" s="354"/>
      <c r="UVO9" s="354"/>
      <c r="UVP9" s="354"/>
      <c r="UVQ9" s="354"/>
      <c r="UVR9" s="354"/>
      <c r="UVS9" s="354"/>
      <c r="UVT9" s="354"/>
      <c r="UVU9" s="354"/>
      <c r="UVV9" s="354"/>
      <c r="UVW9" s="354"/>
      <c r="UVX9" s="354"/>
      <c r="UVY9" s="354"/>
      <c r="UVZ9" s="354"/>
      <c r="UWA9" s="354"/>
      <c r="UWB9" s="354"/>
      <c r="UWC9" s="354"/>
      <c r="UWD9" s="354"/>
      <c r="UWE9" s="354"/>
      <c r="UWF9" s="354"/>
      <c r="UWG9" s="354"/>
      <c r="UWH9" s="354"/>
      <c r="UWI9" s="354"/>
      <c r="UWJ9" s="354"/>
      <c r="UWK9" s="354"/>
      <c r="UWL9" s="354"/>
      <c r="UWM9" s="354"/>
      <c r="UWN9" s="354"/>
      <c r="UWO9" s="354"/>
      <c r="UWP9" s="354"/>
      <c r="UWQ9" s="354"/>
      <c r="UWR9" s="354"/>
      <c r="UWS9" s="354"/>
      <c r="UWT9" s="354"/>
      <c r="UWU9" s="354"/>
      <c r="UWV9" s="354"/>
      <c r="UWW9" s="354"/>
      <c r="UWX9" s="354"/>
      <c r="UWY9" s="354"/>
      <c r="UWZ9" s="354"/>
      <c r="UXA9" s="354"/>
      <c r="UXB9" s="354"/>
      <c r="UXC9" s="354"/>
      <c r="UXD9" s="354"/>
      <c r="UXE9" s="354"/>
      <c r="UXF9" s="354"/>
      <c r="UXG9" s="354"/>
      <c r="UXH9" s="354"/>
      <c r="UXI9" s="354"/>
      <c r="UXJ9" s="354"/>
      <c r="UXK9" s="354"/>
      <c r="UXL9" s="354"/>
      <c r="UXM9" s="354"/>
      <c r="UXN9" s="354"/>
      <c r="UXO9" s="354"/>
      <c r="UXP9" s="354"/>
      <c r="UXQ9" s="354"/>
      <c r="UXR9" s="354"/>
      <c r="UXS9" s="354"/>
      <c r="UXT9" s="354"/>
      <c r="UXU9" s="354"/>
      <c r="UXV9" s="354"/>
      <c r="UXW9" s="354"/>
      <c r="UXX9" s="354"/>
      <c r="UXY9" s="354"/>
      <c r="UXZ9" s="354"/>
      <c r="UYA9" s="354"/>
      <c r="UYB9" s="354"/>
      <c r="UYC9" s="354"/>
      <c r="UYD9" s="354"/>
      <c r="UYE9" s="354"/>
      <c r="UYF9" s="354"/>
      <c r="UYG9" s="354"/>
      <c r="UYH9" s="354"/>
      <c r="UYI9" s="354"/>
      <c r="UYJ9" s="354"/>
      <c r="UYK9" s="354"/>
      <c r="UYL9" s="354"/>
      <c r="UYM9" s="354"/>
      <c r="UYN9" s="354"/>
      <c r="UYO9" s="354"/>
      <c r="UYP9" s="354"/>
      <c r="UYQ9" s="354"/>
      <c r="UYR9" s="354"/>
      <c r="UYS9" s="354"/>
      <c r="UYT9" s="354"/>
      <c r="UYU9" s="354"/>
      <c r="UYV9" s="354"/>
      <c r="UYW9" s="354"/>
      <c r="UYX9" s="354"/>
      <c r="UYY9" s="354"/>
      <c r="UYZ9" s="354"/>
      <c r="UZA9" s="354"/>
      <c r="UZB9" s="354"/>
      <c r="UZC9" s="354"/>
      <c r="UZD9" s="354"/>
      <c r="UZE9" s="354"/>
      <c r="UZF9" s="354"/>
      <c r="UZG9" s="354"/>
      <c r="UZH9" s="354"/>
      <c r="UZI9" s="354"/>
      <c r="UZJ9" s="354"/>
      <c r="UZK9" s="354"/>
      <c r="UZL9" s="354"/>
      <c r="UZM9" s="354"/>
      <c r="UZN9" s="354"/>
      <c r="UZO9" s="354"/>
      <c r="UZP9" s="354"/>
      <c r="UZQ9" s="354"/>
      <c r="UZR9" s="354"/>
      <c r="UZS9" s="354"/>
      <c r="UZT9" s="354"/>
      <c r="UZU9" s="354"/>
      <c r="UZV9" s="354"/>
      <c r="UZW9" s="354"/>
      <c r="UZX9" s="354"/>
      <c r="UZY9" s="354"/>
      <c r="UZZ9" s="354"/>
      <c r="VAA9" s="354"/>
      <c r="VAB9" s="354"/>
      <c r="VAC9" s="354"/>
      <c r="VAD9" s="354"/>
      <c r="VAE9" s="354"/>
      <c r="VAF9" s="354"/>
      <c r="VAG9" s="354"/>
      <c r="VAH9" s="354"/>
      <c r="VAI9" s="354"/>
      <c r="VAJ9" s="354"/>
      <c r="VAK9" s="354"/>
      <c r="VAL9" s="354"/>
      <c r="VAM9" s="354"/>
      <c r="VAN9" s="354"/>
      <c r="VAO9" s="354"/>
      <c r="VAP9" s="354"/>
      <c r="VAQ9" s="354"/>
      <c r="VAR9" s="354"/>
      <c r="VAS9" s="354"/>
      <c r="VAT9" s="354"/>
      <c r="VAU9" s="354"/>
      <c r="VAV9" s="354"/>
      <c r="VAW9" s="354"/>
      <c r="VAX9" s="354"/>
      <c r="VAY9" s="354"/>
      <c r="VAZ9" s="354"/>
      <c r="VBA9" s="354"/>
      <c r="VBB9" s="354"/>
      <c r="VBC9" s="354"/>
      <c r="VBD9" s="354"/>
      <c r="VBE9" s="354"/>
      <c r="VBF9" s="354"/>
      <c r="VBG9" s="354"/>
      <c r="VBH9" s="354"/>
      <c r="VBI9" s="354"/>
      <c r="VBJ9" s="354"/>
      <c r="VBK9" s="354"/>
      <c r="VBL9" s="354"/>
      <c r="VBM9" s="354"/>
      <c r="VBN9" s="354"/>
      <c r="VBO9" s="354"/>
      <c r="VBP9" s="354"/>
      <c r="VBQ9" s="354"/>
      <c r="VBR9" s="354"/>
      <c r="VBS9" s="354"/>
      <c r="VBT9" s="354"/>
      <c r="VBU9" s="354"/>
      <c r="VBV9" s="354"/>
      <c r="VBW9" s="354"/>
      <c r="VBX9" s="354"/>
      <c r="VBY9" s="354"/>
      <c r="VBZ9" s="354"/>
      <c r="VCA9" s="354"/>
      <c r="VCB9" s="354"/>
      <c r="VCC9" s="354"/>
      <c r="VCD9" s="354"/>
      <c r="VCE9" s="354"/>
      <c r="VCF9" s="354"/>
      <c r="VCG9" s="354"/>
      <c r="VCH9" s="354"/>
      <c r="VCI9" s="354"/>
      <c r="VCJ9" s="354"/>
      <c r="VCK9" s="354"/>
      <c r="VCL9" s="354"/>
      <c r="VCM9" s="354"/>
      <c r="VCN9" s="354"/>
      <c r="VCO9" s="354"/>
      <c r="VCP9" s="354"/>
      <c r="VCQ9" s="354"/>
      <c r="VCR9" s="354"/>
      <c r="VCS9" s="354"/>
      <c r="VCT9" s="354"/>
      <c r="VCU9" s="354"/>
      <c r="VCV9" s="354"/>
      <c r="VCW9" s="354"/>
      <c r="VCX9" s="354"/>
      <c r="VCY9" s="354"/>
      <c r="VCZ9" s="354"/>
      <c r="VDA9" s="354"/>
      <c r="VDB9" s="354"/>
      <c r="VDC9" s="354"/>
      <c r="VDD9" s="354"/>
      <c r="VDE9" s="354"/>
      <c r="VDF9" s="354"/>
      <c r="VDG9" s="354"/>
      <c r="VDH9" s="354"/>
      <c r="VDI9" s="354"/>
      <c r="VDJ9" s="354"/>
      <c r="VDK9" s="354"/>
      <c r="VDL9" s="354"/>
      <c r="VDM9" s="354"/>
      <c r="VDN9" s="354"/>
      <c r="VDO9" s="354"/>
      <c r="VDP9" s="354"/>
      <c r="VDQ9" s="354"/>
      <c r="VDR9" s="354"/>
      <c r="VDS9" s="354"/>
      <c r="VDT9" s="354"/>
      <c r="VDU9" s="354"/>
      <c r="VDV9" s="354"/>
      <c r="VDW9" s="354"/>
      <c r="VDX9" s="354"/>
      <c r="VDY9" s="354"/>
      <c r="VDZ9" s="354"/>
      <c r="VEA9" s="354"/>
      <c r="VEB9" s="354"/>
      <c r="VEC9" s="354"/>
      <c r="VED9" s="354"/>
      <c r="VEE9" s="354"/>
      <c r="VEF9" s="354"/>
      <c r="VEG9" s="354"/>
      <c r="VEH9" s="354"/>
      <c r="VEI9" s="354"/>
      <c r="VEJ9" s="354"/>
      <c r="VEK9" s="354"/>
      <c r="VEL9" s="354"/>
      <c r="VEM9" s="354"/>
      <c r="VEN9" s="354"/>
      <c r="VEO9" s="354"/>
      <c r="VEP9" s="354"/>
      <c r="VEQ9" s="354"/>
      <c r="VER9" s="354"/>
      <c r="VES9" s="354"/>
      <c r="VET9" s="354"/>
      <c r="VEU9" s="354"/>
      <c r="VEV9" s="354"/>
      <c r="VEW9" s="354"/>
      <c r="VEX9" s="354"/>
      <c r="VEY9" s="354"/>
      <c r="VEZ9" s="354"/>
      <c r="VFA9" s="354"/>
      <c r="VFB9" s="354"/>
      <c r="VFC9" s="354"/>
      <c r="VFD9" s="354"/>
      <c r="VFE9" s="354"/>
      <c r="VFF9" s="354"/>
      <c r="VFG9" s="354"/>
      <c r="VFH9" s="354"/>
      <c r="VFI9" s="354"/>
      <c r="VFJ9" s="354"/>
      <c r="VFK9" s="354"/>
      <c r="VFL9" s="354"/>
      <c r="VFM9" s="354"/>
      <c r="VFN9" s="354"/>
      <c r="VFO9" s="354"/>
      <c r="VFP9" s="354"/>
      <c r="VFQ9" s="354"/>
      <c r="VFR9" s="354"/>
      <c r="VFS9" s="354"/>
      <c r="VFT9" s="354"/>
      <c r="VFU9" s="354"/>
      <c r="VFV9" s="354"/>
      <c r="VFW9" s="354"/>
      <c r="VFX9" s="354"/>
      <c r="VFY9" s="354"/>
      <c r="VFZ9" s="354"/>
      <c r="VGA9" s="354"/>
      <c r="VGB9" s="354"/>
      <c r="VGC9" s="354"/>
      <c r="VGD9" s="354"/>
      <c r="VGE9" s="354"/>
      <c r="VGF9" s="354"/>
      <c r="VGG9" s="354"/>
      <c r="VGH9" s="354"/>
      <c r="VGI9" s="354"/>
      <c r="VGJ9" s="354"/>
      <c r="VGK9" s="354"/>
      <c r="VGL9" s="354"/>
      <c r="VGM9" s="354"/>
      <c r="VGN9" s="354"/>
      <c r="VGO9" s="354"/>
      <c r="VGP9" s="354"/>
      <c r="VGQ9" s="354"/>
      <c r="VGR9" s="354"/>
      <c r="VGS9" s="354"/>
      <c r="VGT9" s="354"/>
      <c r="VGU9" s="354"/>
      <c r="VGV9" s="354"/>
      <c r="VGW9" s="354"/>
      <c r="VGX9" s="354"/>
      <c r="VGY9" s="354"/>
      <c r="VGZ9" s="354"/>
      <c r="VHA9" s="354"/>
      <c r="VHB9" s="354"/>
      <c r="VHC9" s="354"/>
      <c r="VHD9" s="354"/>
      <c r="VHE9" s="354"/>
      <c r="VHF9" s="354"/>
      <c r="VHG9" s="354"/>
      <c r="VHH9" s="354"/>
      <c r="VHI9" s="354"/>
      <c r="VHJ9" s="354"/>
      <c r="VHK9" s="354"/>
      <c r="VHL9" s="354"/>
      <c r="VHM9" s="354"/>
      <c r="VHN9" s="354"/>
      <c r="VHO9" s="354"/>
      <c r="VHP9" s="354"/>
      <c r="VHQ9" s="354"/>
      <c r="VHR9" s="354"/>
      <c r="VHS9" s="354"/>
      <c r="VHT9" s="354"/>
      <c r="VHU9" s="354"/>
      <c r="VHV9" s="354"/>
      <c r="VHW9" s="354"/>
      <c r="VHX9" s="354"/>
      <c r="VHY9" s="354"/>
      <c r="VHZ9" s="354"/>
      <c r="VIA9" s="354"/>
      <c r="VIB9" s="354"/>
      <c r="VIC9" s="354"/>
      <c r="VID9" s="354"/>
      <c r="VIE9" s="354"/>
      <c r="VIF9" s="354"/>
      <c r="VIG9" s="354"/>
      <c r="VIH9" s="354"/>
      <c r="VII9" s="354"/>
      <c r="VIJ9" s="354"/>
      <c r="VIK9" s="354"/>
      <c r="VIL9" s="354"/>
      <c r="VIM9" s="354"/>
      <c r="VIN9" s="354"/>
      <c r="VIO9" s="354"/>
      <c r="VIP9" s="354"/>
      <c r="VIQ9" s="354"/>
      <c r="VIR9" s="354"/>
      <c r="VIS9" s="354"/>
      <c r="VIT9" s="354"/>
      <c r="VIU9" s="354"/>
      <c r="VIV9" s="354"/>
      <c r="VIW9" s="354"/>
      <c r="VIX9" s="354"/>
      <c r="VIY9" s="354"/>
      <c r="VIZ9" s="354"/>
      <c r="VJA9" s="354"/>
      <c r="VJB9" s="354"/>
      <c r="VJC9" s="354"/>
      <c r="VJD9" s="354"/>
      <c r="VJE9" s="354"/>
      <c r="VJF9" s="354"/>
      <c r="VJG9" s="354"/>
      <c r="VJH9" s="354"/>
      <c r="VJI9" s="354"/>
      <c r="VJJ9" s="354"/>
      <c r="VJK9" s="354"/>
      <c r="VJL9" s="354"/>
      <c r="VJM9" s="354"/>
      <c r="VJN9" s="354"/>
      <c r="VJO9" s="354"/>
      <c r="VJP9" s="354"/>
      <c r="VJQ9" s="354"/>
      <c r="VJR9" s="354"/>
      <c r="VJS9" s="354"/>
      <c r="VJT9" s="354"/>
      <c r="VJU9" s="354"/>
      <c r="VJV9" s="354"/>
      <c r="VJW9" s="354"/>
      <c r="VJX9" s="354"/>
      <c r="VJY9" s="354"/>
      <c r="VJZ9" s="354"/>
      <c r="VKA9" s="354"/>
      <c r="VKB9" s="354"/>
      <c r="VKC9" s="354"/>
      <c r="VKD9" s="354"/>
      <c r="VKE9" s="354"/>
      <c r="VKF9" s="354"/>
      <c r="VKG9" s="354"/>
      <c r="VKH9" s="354"/>
      <c r="VKI9" s="354"/>
      <c r="VKJ9" s="354"/>
      <c r="VKK9" s="354"/>
      <c r="VKL9" s="354"/>
      <c r="VKM9" s="354"/>
      <c r="VKN9" s="354"/>
      <c r="VKO9" s="354"/>
      <c r="VKP9" s="354"/>
      <c r="VKQ9" s="354"/>
      <c r="VKR9" s="354"/>
      <c r="VKS9" s="354"/>
      <c r="VKT9" s="354"/>
      <c r="VKU9" s="354"/>
      <c r="VKV9" s="354"/>
      <c r="VKW9" s="354"/>
      <c r="VKX9" s="354"/>
      <c r="VKY9" s="354"/>
      <c r="VKZ9" s="354"/>
      <c r="VLA9" s="354"/>
      <c r="VLB9" s="354"/>
      <c r="VLC9" s="354"/>
      <c r="VLD9" s="354"/>
      <c r="VLE9" s="354"/>
      <c r="VLF9" s="354"/>
      <c r="VLG9" s="354"/>
      <c r="VLH9" s="354"/>
      <c r="VLI9" s="354"/>
      <c r="VLJ9" s="354"/>
      <c r="VLK9" s="354"/>
      <c r="VLL9" s="354"/>
      <c r="VLM9" s="354"/>
      <c r="VLN9" s="354"/>
      <c r="VLO9" s="354"/>
      <c r="VLP9" s="354"/>
      <c r="VLQ9" s="354"/>
      <c r="VLR9" s="354"/>
      <c r="VLS9" s="354"/>
      <c r="VLT9" s="354"/>
      <c r="VLU9" s="354"/>
      <c r="VLV9" s="354"/>
      <c r="VLW9" s="354"/>
      <c r="VLX9" s="354"/>
      <c r="VLY9" s="354"/>
      <c r="VLZ9" s="354"/>
      <c r="VMA9" s="354"/>
      <c r="VMB9" s="354"/>
      <c r="VMC9" s="354"/>
      <c r="VMD9" s="354"/>
      <c r="VME9" s="354"/>
      <c r="VMF9" s="354"/>
      <c r="VMG9" s="354"/>
      <c r="VMH9" s="354"/>
      <c r="VMI9" s="354"/>
      <c r="VMJ9" s="354"/>
      <c r="VMK9" s="354"/>
      <c r="VML9" s="354"/>
      <c r="VMM9" s="354"/>
      <c r="VMN9" s="354"/>
      <c r="VMO9" s="354"/>
      <c r="VMP9" s="354"/>
      <c r="VMQ9" s="354"/>
      <c r="VMR9" s="354"/>
      <c r="VMS9" s="354"/>
      <c r="VMT9" s="354"/>
      <c r="VMU9" s="354"/>
      <c r="VMV9" s="354"/>
      <c r="VMW9" s="354"/>
      <c r="VMX9" s="354"/>
      <c r="VMY9" s="354"/>
      <c r="VMZ9" s="354"/>
      <c r="VNA9" s="354"/>
      <c r="VNB9" s="354"/>
      <c r="VNC9" s="354"/>
      <c r="VND9" s="354"/>
      <c r="VNE9" s="354"/>
      <c r="VNF9" s="354"/>
      <c r="VNG9" s="354"/>
      <c r="VNH9" s="354"/>
      <c r="VNI9" s="354"/>
      <c r="VNJ9" s="354"/>
      <c r="VNK9" s="354"/>
      <c r="VNL9" s="354"/>
      <c r="VNM9" s="354"/>
      <c r="VNN9" s="354"/>
      <c r="VNO9" s="354"/>
      <c r="VNP9" s="354"/>
      <c r="VNQ9" s="354"/>
      <c r="VNR9" s="354"/>
      <c r="VNS9" s="354"/>
      <c r="VNT9" s="354"/>
      <c r="VNU9" s="354"/>
      <c r="VNV9" s="354"/>
      <c r="VNW9" s="354"/>
      <c r="VNX9" s="354"/>
      <c r="VNY9" s="354"/>
      <c r="VNZ9" s="354"/>
      <c r="VOA9" s="354"/>
      <c r="VOB9" s="354"/>
      <c r="VOC9" s="354"/>
      <c r="VOD9" s="354"/>
      <c r="VOE9" s="354"/>
      <c r="VOF9" s="354"/>
      <c r="VOG9" s="354"/>
      <c r="VOH9" s="354"/>
      <c r="VOI9" s="354"/>
      <c r="VOJ9" s="354"/>
      <c r="VOK9" s="354"/>
      <c r="VOL9" s="354"/>
      <c r="VOM9" s="354"/>
      <c r="VON9" s="354"/>
      <c r="VOO9" s="354"/>
      <c r="VOP9" s="354"/>
      <c r="VOQ9" s="354"/>
      <c r="VOR9" s="354"/>
      <c r="VOS9" s="354"/>
      <c r="VOT9" s="354"/>
      <c r="VOU9" s="354"/>
      <c r="VOV9" s="354"/>
      <c r="VOW9" s="354"/>
      <c r="VOX9" s="354"/>
      <c r="VOY9" s="354"/>
      <c r="VOZ9" s="354"/>
      <c r="VPA9" s="354"/>
      <c r="VPB9" s="354"/>
      <c r="VPC9" s="354"/>
      <c r="VPD9" s="354"/>
      <c r="VPE9" s="354"/>
      <c r="VPF9" s="354"/>
      <c r="VPG9" s="354"/>
      <c r="VPH9" s="354"/>
      <c r="VPI9" s="354"/>
      <c r="VPJ9" s="354"/>
      <c r="VPK9" s="354"/>
      <c r="VPL9" s="354"/>
      <c r="VPM9" s="354"/>
      <c r="VPN9" s="354"/>
      <c r="VPO9" s="354"/>
      <c r="VPP9" s="354"/>
      <c r="VPQ9" s="354"/>
      <c r="VPR9" s="354"/>
      <c r="VPS9" s="354"/>
      <c r="VPT9" s="354"/>
      <c r="VPU9" s="354"/>
      <c r="VPV9" s="354"/>
      <c r="VPW9" s="354"/>
      <c r="VPX9" s="354"/>
      <c r="VPY9" s="354"/>
      <c r="VPZ9" s="354"/>
      <c r="VQA9" s="354"/>
      <c r="VQB9" s="354"/>
      <c r="VQC9" s="354"/>
      <c r="VQD9" s="354"/>
      <c r="VQE9" s="354"/>
      <c r="VQF9" s="354"/>
      <c r="VQG9" s="354"/>
      <c r="VQH9" s="354"/>
      <c r="VQI9" s="354"/>
      <c r="VQJ9" s="354"/>
      <c r="VQK9" s="354"/>
      <c r="VQL9" s="354"/>
      <c r="VQM9" s="354"/>
      <c r="VQN9" s="354"/>
      <c r="VQO9" s="354"/>
      <c r="VQP9" s="354"/>
      <c r="VQQ9" s="354"/>
      <c r="VQR9" s="354"/>
      <c r="VQS9" s="354"/>
      <c r="VQT9" s="354"/>
      <c r="VQU9" s="354"/>
      <c r="VQV9" s="354"/>
      <c r="VQW9" s="354"/>
      <c r="VQX9" s="354"/>
      <c r="VQY9" s="354"/>
      <c r="VQZ9" s="354"/>
      <c r="VRA9" s="354"/>
      <c r="VRB9" s="354"/>
      <c r="VRC9" s="354"/>
      <c r="VRD9" s="354"/>
      <c r="VRE9" s="354"/>
      <c r="VRF9" s="354"/>
      <c r="VRG9" s="354"/>
      <c r="VRH9" s="354"/>
      <c r="VRI9" s="354"/>
      <c r="VRJ9" s="354"/>
      <c r="VRK9" s="354"/>
      <c r="VRL9" s="354"/>
      <c r="VRM9" s="354"/>
      <c r="VRN9" s="354"/>
      <c r="VRO9" s="354"/>
      <c r="VRP9" s="354"/>
      <c r="VRQ9" s="354"/>
      <c r="VRR9" s="354"/>
      <c r="VRS9" s="354"/>
      <c r="VRT9" s="354"/>
      <c r="VRU9" s="354"/>
      <c r="VRV9" s="354"/>
      <c r="VRW9" s="354"/>
      <c r="VRX9" s="354"/>
      <c r="VRY9" s="354"/>
      <c r="VRZ9" s="354"/>
      <c r="VSA9" s="354"/>
      <c r="VSB9" s="354"/>
      <c r="VSC9" s="354"/>
      <c r="VSD9" s="354"/>
      <c r="VSE9" s="354"/>
      <c r="VSF9" s="354"/>
      <c r="VSG9" s="354"/>
      <c r="VSH9" s="354"/>
      <c r="VSI9" s="354"/>
      <c r="VSJ9" s="354"/>
      <c r="VSK9" s="354"/>
      <c r="VSL9" s="354"/>
      <c r="VSM9" s="354"/>
      <c r="VSN9" s="354"/>
      <c r="VSO9" s="354"/>
      <c r="VSP9" s="354"/>
      <c r="VSQ9" s="354"/>
      <c r="VSR9" s="354"/>
      <c r="VSS9" s="354"/>
      <c r="VST9" s="354"/>
      <c r="VSU9" s="354"/>
      <c r="VSV9" s="354"/>
      <c r="VSW9" s="354"/>
      <c r="VSX9" s="354"/>
      <c r="VSY9" s="354"/>
      <c r="VSZ9" s="354"/>
      <c r="VTA9" s="354"/>
      <c r="VTB9" s="354"/>
      <c r="VTC9" s="354"/>
      <c r="VTD9" s="354"/>
      <c r="VTE9" s="354"/>
      <c r="VTF9" s="354"/>
      <c r="VTG9" s="354"/>
      <c r="VTH9" s="354"/>
      <c r="VTI9" s="354"/>
      <c r="VTJ9" s="354"/>
      <c r="VTK9" s="354"/>
      <c r="VTL9" s="354"/>
      <c r="VTM9" s="354"/>
      <c r="VTN9" s="354"/>
      <c r="VTO9" s="354"/>
      <c r="VTP9" s="354"/>
      <c r="VTQ9" s="354"/>
      <c r="VTR9" s="354"/>
      <c r="VTS9" s="354"/>
      <c r="VTT9" s="354"/>
      <c r="VTU9" s="354"/>
      <c r="VTV9" s="354"/>
      <c r="VTW9" s="354"/>
      <c r="VTX9" s="354"/>
      <c r="VTY9" s="354"/>
      <c r="VTZ9" s="354"/>
      <c r="VUA9" s="354"/>
      <c r="VUB9" s="354"/>
      <c r="VUC9" s="354"/>
      <c r="VUD9" s="354"/>
      <c r="VUE9" s="354"/>
      <c r="VUF9" s="354"/>
      <c r="VUG9" s="354"/>
      <c r="VUH9" s="354"/>
      <c r="VUI9" s="354"/>
      <c r="VUJ9" s="354"/>
      <c r="VUK9" s="354"/>
      <c r="VUL9" s="354"/>
      <c r="VUM9" s="354"/>
      <c r="VUN9" s="354"/>
      <c r="VUO9" s="354"/>
      <c r="VUP9" s="354"/>
      <c r="VUQ9" s="354"/>
      <c r="VUR9" s="354"/>
      <c r="VUS9" s="354"/>
      <c r="VUT9" s="354"/>
      <c r="VUU9" s="354"/>
      <c r="VUV9" s="354"/>
      <c r="VUW9" s="354"/>
      <c r="VUX9" s="354"/>
      <c r="VUY9" s="354"/>
      <c r="VUZ9" s="354"/>
      <c r="VVA9" s="354"/>
      <c r="VVB9" s="354"/>
      <c r="VVC9" s="354"/>
      <c r="VVD9" s="354"/>
      <c r="VVE9" s="354"/>
      <c r="VVF9" s="354"/>
      <c r="VVG9" s="354"/>
      <c r="VVH9" s="354"/>
      <c r="VVI9" s="354"/>
      <c r="VVJ9" s="354"/>
      <c r="VVK9" s="354"/>
      <c r="VVL9" s="354"/>
      <c r="VVM9" s="354"/>
      <c r="VVN9" s="354"/>
      <c r="VVO9" s="354"/>
      <c r="VVP9" s="354"/>
      <c r="VVQ9" s="354"/>
      <c r="VVR9" s="354"/>
      <c r="VVS9" s="354"/>
      <c r="VVT9" s="354"/>
      <c r="VVU9" s="354"/>
      <c r="VVV9" s="354"/>
      <c r="VVW9" s="354"/>
      <c r="VVX9" s="354"/>
      <c r="VVY9" s="354"/>
      <c r="VVZ9" s="354"/>
      <c r="VWA9" s="354"/>
      <c r="VWB9" s="354"/>
      <c r="VWC9" s="354"/>
      <c r="VWD9" s="354"/>
      <c r="VWE9" s="354"/>
      <c r="VWF9" s="354"/>
      <c r="VWG9" s="354"/>
      <c r="VWH9" s="354"/>
      <c r="VWI9" s="354"/>
      <c r="VWJ9" s="354"/>
      <c r="VWK9" s="354"/>
      <c r="VWL9" s="354"/>
      <c r="VWM9" s="354"/>
      <c r="VWN9" s="354"/>
      <c r="VWO9" s="354"/>
      <c r="VWP9" s="354"/>
      <c r="VWQ9" s="354"/>
      <c r="VWR9" s="354"/>
      <c r="VWS9" s="354"/>
      <c r="VWT9" s="354"/>
      <c r="VWU9" s="354"/>
      <c r="VWV9" s="354"/>
      <c r="VWW9" s="354"/>
      <c r="VWX9" s="354"/>
      <c r="VWY9" s="354"/>
      <c r="VWZ9" s="354"/>
      <c r="VXA9" s="354"/>
      <c r="VXB9" s="354"/>
      <c r="VXC9" s="354"/>
      <c r="VXD9" s="354"/>
      <c r="VXE9" s="354"/>
      <c r="VXF9" s="354"/>
      <c r="VXG9" s="354"/>
      <c r="VXH9" s="354"/>
      <c r="VXI9" s="354"/>
      <c r="VXJ9" s="354"/>
      <c r="VXK9" s="354"/>
      <c r="VXL9" s="354"/>
      <c r="VXM9" s="354"/>
      <c r="VXN9" s="354"/>
      <c r="VXO9" s="354"/>
      <c r="VXP9" s="354"/>
      <c r="VXQ9" s="354"/>
      <c r="VXR9" s="354"/>
      <c r="VXS9" s="354"/>
      <c r="VXT9" s="354"/>
      <c r="VXU9" s="354"/>
      <c r="VXV9" s="354"/>
      <c r="VXW9" s="354"/>
      <c r="VXX9" s="354"/>
      <c r="VXY9" s="354"/>
      <c r="VXZ9" s="354"/>
      <c r="VYA9" s="354"/>
      <c r="VYB9" s="354"/>
      <c r="VYC9" s="354"/>
      <c r="VYD9" s="354"/>
      <c r="VYE9" s="354"/>
      <c r="VYF9" s="354"/>
      <c r="VYG9" s="354"/>
      <c r="VYH9" s="354"/>
      <c r="VYI9" s="354"/>
      <c r="VYJ9" s="354"/>
      <c r="VYK9" s="354"/>
      <c r="VYL9" s="354"/>
      <c r="VYM9" s="354"/>
      <c r="VYN9" s="354"/>
      <c r="VYO9" s="354"/>
      <c r="VYP9" s="354"/>
      <c r="VYQ9" s="354"/>
      <c r="VYR9" s="354"/>
      <c r="VYS9" s="354"/>
      <c r="VYT9" s="354"/>
      <c r="VYU9" s="354"/>
      <c r="VYV9" s="354"/>
      <c r="VYW9" s="354"/>
      <c r="VYX9" s="354"/>
      <c r="VYY9" s="354"/>
      <c r="VYZ9" s="354"/>
      <c r="VZA9" s="354"/>
      <c r="VZB9" s="354"/>
      <c r="VZC9" s="354"/>
      <c r="VZD9" s="354"/>
      <c r="VZE9" s="354"/>
      <c r="VZF9" s="354"/>
      <c r="VZG9" s="354"/>
      <c r="VZH9" s="354"/>
      <c r="VZI9" s="354"/>
      <c r="VZJ9" s="354"/>
      <c r="VZK9" s="354"/>
      <c r="VZL9" s="354"/>
      <c r="VZM9" s="354"/>
      <c r="VZN9" s="354"/>
      <c r="VZO9" s="354"/>
      <c r="VZP9" s="354"/>
      <c r="VZQ9" s="354"/>
      <c r="VZR9" s="354"/>
      <c r="VZS9" s="354"/>
      <c r="VZT9" s="354"/>
      <c r="VZU9" s="354"/>
      <c r="VZV9" s="354"/>
      <c r="VZW9" s="354"/>
      <c r="VZX9" s="354"/>
      <c r="VZY9" s="354"/>
      <c r="VZZ9" s="354"/>
      <c r="WAA9" s="354"/>
      <c r="WAB9" s="354"/>
      <c r="WAC9" s="354"/>
      <c r="WAD9" s="354"/>
      <c r="WAE9" s="354"/>
      <c r="WAF9" s="354"/>
      <c r="WAG9" s="354"/>
      <c r="WAH9" s="354"/>
      <c r="WAI9" s="354"/>
      <c r="WAJ9" s="354"/>
      <c r="WAK9" s="354"/>
      <c r="WAL9" s="354"/>
      <c r="WAM9" s="354"/>
      <c r="WAN9" s="354"/>
      <c r="WAO9" s="354"/>
      <c r="WAP9" s="354"/>
      <c r="WAQ9" s="354"/>
      <c r="WAR9" s="354"/>
      <c r="WAS9" s="354"/>
      <c r="WAT9" s="354"/>
      <c r="WAU9" s="354"/>
      <c r="WAV9" s="354"/>
      <c r="WAW9" s="354"/>
      <c r="WAX9" s="354"/>
      <c r="WAY9" s="354"/>
      <c r="WAZ9" s="354"/>
      <c r="WBA9" s="354"/>
      <c r="WBB9" s="354"/>
      <c r="WBC9" s="354"/>
      <c r="WBD9" s="354"/>
      <c r="WBE9" s="354"/>
      <c r="WBF9" s="354"/>
      <c r="WBG9" s="354"/>
      <c r="WBH9" s="354"/>
      <c r="WBI9" s="354"/>
      <c r="WBJ9" s="354"/>
      <c r="WBK9" s="354"/>
      <c r="WBL9" s="354"/>
      <c r="WBM9" s="354"/>
      <c r="WBN9" s="354"/>
      <c r="WBO9" s="354"/>
      <c r="WBP9" s="354"/>
      <c r="WBQ9" s="354"/>
      <c r="WBR9" s="354"/>
      <c r="WBS9" s="354"/>
      <c r="WBT9" s="354"/>
      <c r="WBU9" s="354"/>
      <c r="WBV9" s="354"/>
      <c r="WBW9" s="354"/>
      <c r="WBX9" s="354"/>
      <c r="WBY9" s="354"/>
      <c r="WBZ9" s="354"/>
      <c r="WCA9" s="354"/>
      <c r="WCB9" s="354"/>
      <c r="WCC9" s="354"/>
      <c r="WCD9" s="354"/>
      <c r="WCE9" s="354"/>
      <c r="WCF9" s="354"/>
      <c r="WCG9" s="354"/>
      <c r="WCH9" s="354"/>
      <c r="WCI9" s="354"/>
      <c r="WCJ9" s="354"/>
      <c r="WCK9" s="354"/>
      <c r="WCL9" s="354"/>
      <c r="WCM9" s="354"/>
      <c r="WCN9" s="354"/>
      <c r="WCO9" s="354"/>
      <c r="WCP9" s="354"/>
      <c r="WCQ9" s="354"/>
      <c r="WCR9" s="354"/>
      <c r="WCS9" s="354"/>
      <c r="WCT9" s="354"/>
      <c r="WCU9" s="354"/>
      <c r="WCV9" s="354"/>
      <c r="WCW9" s="354"/>
      <c r="WCX9" s="354"/>
      <c r="WCY9" s="354"/>
      <c r="WCZ9" s="354"/>
      <c r="WDA9" s="354"/>
      <c r="WDB9" s="354"/>
      <c r="WDC9" s="354"/>
      <c r="WDD9" s="354"/>
      <c r="WDE9" s="354"/>
      <c r="WDF9" s="354"/>
      <c r="WDG9" s="354"/>
      <c r="WDH9" s="354"/>
      <c r="WDI9" s="354"/>
      <c r="WDJ9" s="354"/>
      <c r="WDK9" s="354"/>
      <c r="WDL9" s="354"/>
      <c r="WDM9" s="354"/>
      <c r="WDN9" s="354"/>
      <c r="WDO9" s="354"/>
      <c r="WDP9" s="354"/>
      <c r="WDQ9" s="354"/>
      <c r="WDR9" s="354"/>
      <c r="WDS9" s="354"/>
      <c r="WDT9" s="354"/>
      <c r="WDU9" s="354"/>
      <c r="WDV9" s="354"/>
      <c r="WDW9" s="354"/>
      <c r="WDX9" s="354"/>
      <c r="WDY9" s="354"/>
      <c r="WDZ9" s="354"/>
      <c r="WEA9" s="354"/>
      <c r="WEB9" s="354"/>
      <c r="WEC9" s="354"/>
      <c r="WED9" s="354"/>
      <c r="WEE9" s="354"/>
      <c r="WEF9" s="354"/>
      <c r="WEG9" s="354"/>
      <c r="WEH9" s="354"/>
      <c r="WEI9" s="354"/>
      <c r="WEJ9" s="354"/>
      <c r="WEK9" s="354"/>
      <c r="WEL9" s="354"/>
      <c r="WEM9" s="354"/>
      <c r="WEN9" s="354"/>
      <c r="WEO9" s="354"/>
      <c r="WEP9" s="354"/>
      <c r="WEQ9" s="354"/>
      <c r="WER9" s="354"/>
      <c r="WES9" s="354"/>
      <c r="WET9" s="354"/>
      <c r="WEU9" s="354"/>
      <c r="WEV9" s="354"/>
      <c r="WEW9" s="354"/>
      <c r="WEX9" s="354"/>
      <c r="WEY9" s="354"/>
      <c r="WEZ9" s="354"/>
      <c r="WFA9" s="354"/>
      <c r="WFB9" s="354"/>
      <c r="WFC9" s="354"/>
      <c r="WFD9" s="354"/>
      <c r="WFE9" s="354"/>
      <c r="WFF9" s="354"/>
      <c r="WFG9" s="354"/>
      <c r="WFH9" s="354"/>
      <c r="WFI9" s="354"/>
      <c r="WFJ9" s="354"/>
      <c r="WFK9" s="354"/>
      <c r="WFL9" s="354"/>
      <c r="WFM9" s="354"/>
      <c r="WFN9" s="354"/>
      <c r="WFO9" s="354"/>
      <c r="WFP9" s="354"/>
      <c r="WFQ9" s="354"/>
      <c r="WFR9" s="354"/>
      <c r="WFS9" s="354"/>
      <c r="WFT9" s="354"/>
      <c r="WFU9" s="354"/>
      <c r="WFV9" s="354"/>
      <c r="WFW9" s="354"/>
      <c r="WFX9" s="354"/>
      <c r="WFY9" s="354"/>
      <c r="WFZ9" s="354"/>
      <c r="WGA9" s="354"/>
      <c r="WGB9" s="354"/>
      <c r="WGC9" s="354"/>
      <c r="WGD9" s="354"/>
      <c r="WGE9" s="354"/>
      <c r="WGF9" s="354"/>
      <c r="WGG9" s="354"/>
      <c r="WGH9" s="354"/>
      <c r="WGI9" s="354"/>
      <c r="WGJ9" s="354"/>
      <c r="WGK9" s="354"/>
      <c r="WGL9" s="354"/>
      <c r="WGM9" s="354"/>
      <c r="WGN9" s="354"/>
      <c r="WGO9" s="354"/>
      <c r="WGP9" s="354"/>
      <c r="WGQ9" s="354"/>
      <c r="WGR9" s="354"/>
      <c r="WGS9" s="354"/>
      <c r="WGT9" s="354"/>
      <c r="WGU9" s="354"/>
      <c r="WGV9" s="354"/>
      <c r="WGW9" s="354"/>
      <c r="WGX9" s="354"/>
      <c r="WGY9" s="354"/>
      <c r="WGZ9" s="354"/>
      <c r="WHA9" s="354"/>
      <c r="WHB9" s="354"/>
      <c r="WHC9" s="354"/>
      <c r="WHD9" s="354"/>
      <c r="WHE9" s="354"/>
      <c r="WHF9" s="354"/>
      <c r="WHG9" s="354"/>
      <c r="WHH9" s="354"/>
      <c r="WHI9" s="354"/>
      <c r="WHJ9" s="354"/>
      <c r="WHK9" s="354"/>
      <c r="WHL9" s="354"/>
      <c r="WHM9" s="354"/>
      <c r="WHN9" s="354"/>
      <c r="WHO9" s="354"/>
      <c r="WHP9" s="354"/>
      <c r="WHQ9" s="354"/>
      <c r="WHR9" s="354"/>
      <c r="WHS9" s="354"/>
      <c r="WHT9" s="354"/>
      <c r="WHU9" s="354"/>
      <c r="WHV9" s="354"/>
      <c r="WHW9" s="354"/>
      <c r="WHX9" s="354"/>
      <c r="WHY9" s="354"/>
      <c r="WHZ9" s="354"/>
      <c r="WIA9" s="354"/>
      <c r="WIB9" s="354"/>
      <c r="WIC9" s="354"/>
      <c r="WID9" s="354"/>
      <c r="WIE9" s="354"/>
      <c r="WIF9" s="354"/>
      <c r="WIG9" s="354"/>
      <c r="WIH9" s="354"/>
      <c r="WII9" s="354"/>
      <c r="WIJ9" s="354"/>
      <c r="WIK9" s="354"/>
      <c r="WIL9" s="354"/>
      <c r="WIM9" s="354"/>
      <c r="WIN9" s="354"/>
      <c r="WIO9" s="354"/>
      <c r="WIP9" s="354"/>
      <c r="WIQ9" s="354"/>
      <c r="WIR9" s="354"/>
      <c r="WIS9" s="354"/>
      <c r="WIT9" s="354"/>
      <c r="WIU9" s="354"/>
      <c r="WIV9" s="354"/>
      <c r="WIW9" s="354"/>
      <c r="WIX9" s="354"/>
      <c r="WIY9" s="354"/>
      <c r="WIZ9" s="354"/>
      <c r="WJA9" s="354"/>
      <c r="WJB9" s="354"/>
      <c r="WJC9" s="354"/>
      <c r="WJD9" s="354"/>
      <c r="WJE9" s="354"/>
      <c r="WJF9" s="354"/>
      <c r="WJG9" s="354"/>
      <c r="WJH9" s="354"/>
      <c r="WJI9" s="354"/>
      <c r="WJJ9" s="354"/>
      <c r="WJK9" s="354"/>
      <c r="WJL9" s="354"/>
      <c r="WJM9" s="354"/>
      <c r="WJN9" s="354"/>
      <c r="WJO9" s="354"/>
      <c r="WJP9" s="354"/>
      <c r="WJQ9" s="354"/>
      <c r="WJR9" s="354"/>
      <c r="WJS9" s="354"/>
      <c r="WJT9" s="354"/>
      <c r="WJU9" s="354"/>
      <c r="WJV9" s="354"/>
      <c r="WJW9" s="354"/>
      <c r="WJX9" s="354"/>
      <c r="WJY9" s="354"/>
      <c r="WJZ9" s="354"/>
      <c r="WKA9" s="354"/>
      <c r="WKB9" s="354"/>
      <c r="WKC9" s="354"/>
      <c r="WKD9" s="354"/>
      <c r="WKE9" s="354"/>
      <c r="WKF9" s="354"/>
      <c r="WKG9" s="354"/>
      <c r="WKH9" s="354"/>
      <c r="WKI9" s="354"/>
      <c r="WKJ9" s="354"/>
      <c r="WKK9" s="354"/>
      <c r="WKL9" s="354"/>
      <c r="WKM9" s="354"/>
      <c r="WKN9" s="354"/>
      <c r="WKO9" s="354"/>
      <c r="WKP9" s="354"/>
      <c r="WKQ9" s="354"/>
      <c r="WKR9" s="354"/>
      <c r="WKS9" s="354"/>
      <c r="WKT9" s="354"/>
      <c r="WKU9" s="354"/>
      <c r="WKV9" s="354"/>
      <c r="WKW9" s="354"/>
      <c r="WKX9" s="354"/>
      <c r="WKY9" s="354"/>
      <c r="WKZ9" s="354"/>
      <c r="WLA9" s="354"/>
      <c r="WLB9" s="354"/>
      <c r="WLC9" s="354"/>
      <c r="WLD9" s="354"/>
      <c r="WLE9" s="354"/>
      <c r="WLF9" s="354"/>
      <c r="WLG9" s="354"/>
      <c r="WLH9" s="354"/>
      <c r="WLI9" s="354"/>
      <c r="WLJ9" s="354"/>
      <c r="WLK9" s="354"/>
      <c r="WLL9" s="354"/>
      <c r="WLM9" s="354"/>
      <c r="WLN9" s="354"/>
      <c r="WLO9" s="354"/>
      <c r="WLP9" s="354"/>
      <c r="WLQ9" s="354"/>
      <c r="WLR9" s="354"/>
      <c r="WLS9" s="354"/>
      <c r="WLT9" s="354"/>
      <c r="WLU9" s="354"/>
      <c r="WLV9" s="354"/>
      <c r="WLW9" s="354"/>
      <c r="WLX9" s="354"/>
      <c r="WLY9" s="354"/>
      <c r="WLZ9" s="354"/>
      <c r="WMA9" s="354"/>
      <c r="WMB9" s="354"/>
      <c r="WMC9" s="354"/>
      <c r="WMD9" s="354"/>
      <c r="WME9" s="354"/>
      <c r="WMF9" s="354"/>
      <c r="WMG9" s="354"/>
      <c r="WMH9" s="354"/>
      <c r="WMI9" s="354"/>
      <c r="WMJ9" s="354"/>
      <c r="WMK9" s="354"/>
      <c r="WML9" s="354"/>
      <c r="WMM9" s="354"/>
      <c r="WMN9" s="354"/>
      <c r="WMO9" s="354"/>
      <c r="WMP9" s="354"/>
      <c r="WMQ9" s="354"/>
      <c r="WMR9" s="354"/>
      <c r="WMS9" s="354"/>
      <c r="WMT9" s="354"/>
      <c r="WMU9" s="354"/>
      <c r="WMV9" s="354"/>
      <c r="WMW9" s="354"/>
      <c r="WMX9" s="354"/>
      <c r="WMY9" s="354"/>
      <c r="WMZ9" s="354"/>
      <c r="WNA9" s="354"/>
      <c r="WNB9" s="354"/>
      <c r="WNC9" s="354"/>
      <c r="WND9" s="354"/>
      <c r="WNE9" s="354"/>
      <c r="WNF9" s="354"/>
      <c r="WNG9" s="354"/>
      <c r="WNH9" s="354"/>
      <c r="WNI9" s="354"/>
      <c r="WNJ9" s="354"/>
      <c r="WNK9" s="354"/>
      <c r="WNL9" s="354"/>
      <c r="WNM9" s="354"/>
      <c r="WNN9" s="354"/>
      <c r="WNO9" s="354"/>
      <c r="WNP9" s="354"/>
      <c r="WNQ9" s="354"/>
      <c r="WNR9" s="354"/>
      <c r="WNS9" s="354"/>
      <c r="WNT9" s="354"/>
      <c r="WNU9" s="354"/>
      <c r="WNV9" s="354"/>
      <c r="WNW9" s="354"/>
      <c r="WNX9" s="354"/>
      <c r="WNY9" s="354"/>
      <c r="WNZ9" s="354"/>
      <c r="WOA9" s="354"/>
      <c r="WOB9" s="354"/>
      <c r="WOC9" s="354"/>
      <c r="WOD9" s="354"/>
      <c r="WOE9" s="354"/>
      <c r="WOF9" s="354"/>
      <c r="WOG9" s="354"/>
      <c r="WOH9" s="354"/>
      <c r="WOI9" s="354"/>
      <c r="WOJ9" s="354"/>
      <c r="WOK9" s="354"/>
      <c r="WOL9" s="354"/>
      <c r="WOM9" s="354"/>
      <c r="WON9" s="354"/>
      <c r="WOO9" s="354"/>
      <c r="WOP9" s="354"/>
      <c r="WOQ9" s="354"/>
      <c r="WOR9" s="354"/>
      <c r="WOS9" s="354"/>
      <c r="WOT9" s="354"/>
      <c r="WOU9" s="354"/>
      <c r="WOV9" s="354"/>
      <c r="WOW9" s="354"/>
      <c r="WOX9" s="354"/>
      <c r="WOY9" s="354"/>
      <c r="WOZ9" s="354"/>
      <c r="WPA9" s="354"/>
      <c r="WPB9" s="354"/>
      <c r="WPC9" s="354"/>
      <c r="WPD9" s="354"/>
      <c r="WPE9" s="354"/>
      <c r="WPF9" s="354"/>
      <c r="WPG9" s="354"/>
      <c r="WPH9" s="354"/>
      <c r="WPI9" s="354"/>
      <c r="WPJ9" s="354"/>
      <c r="WPK9" s="354"/>
      <c r="WPL9" s="354"/>
      <c r="WPM9" s="354"/>
      <c r="WPN9" s="354"/>
      <c r="WPO9" s="354"/>
      <c r="WPP9" s="354"/>
      <c r="WPQ9" s="354"/>
      <c r="WPR9" s="354"/>
      <c r="WPS9" s="354"/>
      <c r="WPT9" s="354"/>
      <c r="WPU9" s="354"/>
      <c r="WPV9" s="354"/>
      <c r="WPW9" s="354"/>
      <c r="WPX9" s="354"/>
      <c r="WPY9" s="354"/>
      <c r="WPZ9" s="354"/>
      <c r="WQA9" s="354"/>
      <c r="WQB9" s="354"/>
      <c r="WQC9" s="354"/>
      <c r="WQD9" s="354"/>
      <c r="WQE9" s="354"/>
      <c r="WQF9" s="354"/>
      <c r="WQG9" s="354"/>
      <c r="WQH9" s="354"/>
      <c r="WQI9" s="354"/>
      <c r="WQJ9" s="354"/>
      <c r="WQK9" s="354"/>
      <c r="WQL9" s="354"/>
      <c r="WQM9" s="354"/>
      <c r="WQN9" s="354"/>
      <c r="WQO9" s="354"/>
      <c r="WQP9" s="354"/>
      <c r="WQQ9" s="354"/>
      <c r="WQR9" s="354"/>
      <c r="WQS9" s="354"/>
      <c r="WQT9" s="354"/>
      <c r="WQU9" s="354"/>
      <c r="WQV9" s="354"/>
      <c r="WQW9" s="354"/>
      <c r="WQX9" s="354"/>
      <c r="WQY9" s="354"/>
      <c r="WQZ9" s="354"/>
      <c r="WRA9" s="354"/>
      <c r="WRB9" s="354"/>
      <c r="WRC9" s="354"/>
      <c r="WRD9" s="354"/>
      <c r="WRE9" s="354"/>
      <c r="WRF9" s="354"/>
      <c r="WRG9" s="354"/>
      <c r="WRH9" s="354"/>
      <c r="WRI9" s="354"/>
      <c r="WRJ9" s="354"/>
      <c r="WRK9" s="354"/>
      <c r="WRL9" s="354"/>
      <c r="WRM9" s="354"/>
      <c r="WRN9" s="354"/>
      <c r="WRO9" s="354"/>
      <c r="WRP9" s="354"/>
      <c r="WRQ9" s="354"/>
      <c r="WRR9" s="354"/>
      <c r="WRS9" s="354"/>
      <c r="WRT9" s="354"/>
      <c r="WRU9" s="354"/>
      <c r="WRV9" s="354"/>
      <c r="WRW9" s="354"/>
      <c r="WRX9" s="354"/>
      <c r="WRY9" s="354"/>
      <c r="WRZ9" s="354"/>
      <c r="WSA9" s="354"/>
      <c r="WSB9" s="354"/>
      <c r="WSC9" s="354"/>
      <c r="WSD9" s="354"/>
      <c r="WSE9" s="354"/>
      <c r="WSF9" s="354"/>
      <c r="WSG9" s="354"/>
      <c r="WSH9" s="354"/>
      <c r="WSI9" s="354"/>
      <c r="WSJ9" s="354"/>
      <c r="WSK9" s="354"/>
      <c r="WSL9" s="354"/>
      <c r="WSM9" s="354"/>
      <c r="WSN9" s="354"/>
      <c r="WSO9" s="354"/>
      <c r="WSP9" s="354"/>
      <c r="WSQ9" s="354"/>
      <c r="WSR9" s="354"/>
      <c r="WSS9" s="354"/>
      <c r="WST9" s="354"/>
      <c r="WSU9" s="354"/>
      <c r="WSV9" s="354"/>
      <c r="WSW9" s="354"/>
      <c r="WSX9" s="354"/>
      <c r="WSY9" s="354"/>
      <c r="WSZ9" s="354"/>
      <c r="WTA9" s="354"/>
      <c r="WTB9" s="354"/>
      <c r="WTC9" s="354"/>
      <c r="WTD9" s="354"/>
      <c r="WTE9" s="354"/>
      <c r="WTF9" s="354"/>
      <c r="WTG9" s="354"/>
      <c r="WTH9" s="354"/>
      <c r="WTI9" s="354"/>
      <c r="WTJ9" s="354"/>
      <c r="WTK9" s="354"/>
      <c r="WTL9" s="354"/>
      <c r="WTM9" s="354"/>
      <c r="WTN9" s="354"/>
      <c r="WTO9" s="354"/>
      <c r="WTP9" s="354"/>
      <c r="WTQ9" s="354"/>
      <c r="WTR9" s="354"/>
      <c r="WTS9" s="354"/>
      <c r="WTT9" s="354"/>
      <c r="WTU9" s="354"/>
      <c r="WTV9" s="354"/>
      <c r="WTW9" s="354"/>
      <c r="WTX9" s="354"/>
      <c r="WTY9" s="354"/>
      <c r="WTZ9" s="354"/>
      <c r="WUA9" s="354"/>
      <c r="WUB9" s="354"/>
      <c r="WUC9" s="354"/>
      <c r="WUD9" s="354"/>
      <c r="WUE9" s="354"/>
      <c r="WUF9" s="354"/>
      <c r="WUG9" s="354"/>
      <c r="WUH9" s="354"/>
      <c r="WUI9" s="354"/>
      <c r="WUJ9" s="354"/>
      <c r="WUK9" s="354"/>
      <c r="WUL9" s="354"/>
      <c r="WUM9" s="354"/>
      <c r="WUN9" s="354"/>
      <c r="WUO9" s="354"/>
      <c r="WUP9" s="354"/>
      <c r="WUQ9" s="354"/>
      <c r="WUR9" s="354"/>
      <c r="WUS9" s="354"/>
      <c r="WUT9" s="354"/>
      <c r="WUU9" s="354"/>
      <c r="WUV9" s="354"/>
      <c r="WUW9" s="354"/>
      <c r="WUX9" s="354"/>
      <c r="WUY9" s="354"/>
      <c r="WUZ9" s="354"/>
      <c r="WVA9" s="354"/>
      <c r="WVB9" s="354"/>
      <c r="WVC9" s="354"/>
      <c r="WVD9" s="354"/>
      <c r="WVE9" s="354"/>
      <c r="WVF9" s="354"/>
      <c r="WVG9" s="354"/>
      <c r="WVH9" s="354"/>
      <c r="WVI9" s="354"/>
      <c r="WVJ9" s="354"/>
      <c r="WVK9" s="354"/>
      <c r="WVL9" s="354"/>
      <c r="WVM9" s="354"/>
      <c r="WVN9" s="354"/>
      <c r="WVO9" s="354"/>
      <c r="WVP9" s="354"/>
      <c r="WVQ9" s="354"/>
      <c r="WVR9" s="354"/>
      <c r="WVS9" s="354"/>
      <c r="WVT9" s="354"/>
      <c r="WVU9" s="354"/>
      <c r="WVV9" s="354"/>
      <c r="WVW9" s="354"/>
      <c r="WVX9" s="354"/>
      <c r="WVY9" s="354"/>
      <c r="WVZ9" s="354"/>
      <c r="WWA9" s="354"/>
      <c r="WWB9" s="354"/>
      <c r="WWC9" s="354"/>
      <c r="WWD9" s="354"/>
      <c r="WWE9" s="354"/>
      <c r="WWF9" s="354"/>
      <c r="WWG9" s="354"/>
      <c r="WWH9" s="354"/>
      <c r="WWI9" s="354"/>
      <c r="WWJ9" s="354"/>
      <c r="WWK9" s="354"/>
      <c r="WWL9" s="354"/>
      <c r="WWM9" s="354"/>
      <c r="WWN9" s="354"/>
      <c r="WWO9" s="354"/>
      <c r="WWP9" s="354"/>
      <c r="WWQ9" s="354"/>
      <c r="WWR9" s="354"/>
      <c r="WWS9" s="354"/>
      <c r="WWT9" s="354"/>
      <c r="WWU9" s="354"/>
      <c r="WWV9" s="354"/>
      <c r="WWW9" s="354"/>
      <c r="WWX9" s="354"/>
      <c r="WWY9" s="354"/>
      <c r="WWZ9" s="354"/>
      <c r="WXA9" s="354"/>
      <c r="WXB9" s="354"/>
      <c r="WXC9" s="354"/>
      <c r="WXD9" s="354"/>
      <c r="WXE9" s="354"/>
      <c r="WXF9" s="354"/>
      <c r="WXG9" s="354"/>
      <c r="WXH9" s="354"/>
      <c r="WXI9" s="354"/>
      <c r="WXJ9" s="354"/>
      <c r="WXK9" s="354"/>
      <c r="WXL9" s="354"/>
      <c r="WXM9" s="354"/>
      <c r="WXN9" s="354"/>
      <c r="WXO9" s="354"/>
      <c r="WXP9" s="354"/>
      <c r="WXQ9" s="354"/>
      <c r="WXR9" s="354"/>
      <c r="WXS9" s="354"/>
      <c r="WXT9" s="354"/>
      <c r="WXU9" s="354"/>
      <c r="WXV9" s="354"/>
      <c r="WXW9" s="354"/>
      <c r="WXX9" s="354"/>
      <c r="WXY9" s="354"/>
      <c r="WXZ9" s="354"/>
      <c r="WYA9" s="354"/>
      <c r="WYB9" s="354"/>
      <c r="WYC9" s="354"/>
      <c r="WYD9" s="354"/>
      <c r="WYE9" s="354"/>
      <c r="WYF9" s="354"/>
      <c r="WYG9" s="354"/>
      <c r="WYH9" s="354"/>
      <c r="WYI9" s="354"/>
      <c r="WYJ9" s="354"/>
      <c r="WYK9" s="354"/>
      <c r="WYL9" s="354"/>
      <c r="WYM9" s="354"/>
      <c r="WYN9" s="354"/>
      <c r="WYO9" s="354"/>
      <c r="WYP9" s="354"/>
      <c r="WYQ9" s="354"/>
      <c r="WYR9" s="354"/>
      <c r="WYS9" s="354"/>
      <c r="WYT9" s="354"/>
      <c r="WYU9" s="354"/>
      <c r="WYV9" s="354"/>
      <c r="WYW9" s="354"/>
      <c r="WYX9" s="354"/>
      <c r="WYY9" s="354"/>
      <c r="WYZ9" s="354"/>
      <c r="WZA9" s="354"/>
      <c r="WZB9" s="354"/>
      <c r="WZC9" s="354"/>
      <c r="WZD9" s="354"/>
      <c r="WZE9" s="354"/>
      <c r="WZF9" s="354"/>
      <c r="WZG9" s="354"/>
      <c r="WZH9" s="354"/>
      <c r="WZI9" s="354"/>
      <c r="WZJ9" s="354"/>
      <c r="WZK9" s="354"/>
      <c r="WZL9" s="354"/>
      <c r="WZM9" s="354"/>
      <c r="WZN9" s="354"/>
      <c r="WZO9" s="354"/>
      <c r="WZP9" s="354"/>
      <c r="WZQ9" s="354"/>
      <c r="WZR9" s="354"/>
      <c r="WZS9" s="354"/>
      <c r="WZT9" s="354"/>
      <c r="WZU9" s="354"/>
      <c r="WZV9" s="354"/>
      <c r="WZW9" s="354"/>
      <c r="WZX9" s="354"/>
      <c r="WZY9" s="354"/>
      <c r="WZZ9" s="354"/>
      <c r="XAA9" s="354"/>
      <c r="XAB9" s="354"/>
      <c r="XAC9" s="354"/>
      <c r="XAD9" s="354"/>
      <c r="XAE9" s="354"/>
      <c r="XAF9" s="354"/>
      <c r="XAG9" s="354"/>
      <c r="XAH9" s="354"/>
      <c r="XAI9" s="354"/>
      <c r="XAJ9" s="354"/>
      <c r="XAK9" s="354"/>
      <c r="XAL9" s="354"/>
      <c r="XAM9" s="354"/>
      <c r="XAN9" s="354"/>
      <c r="XAO9" s="354"/>
      <c r="XAP9" s="354"/>
      <c r="XAQ9" s="354"/>
      <c r="XAR9" s="354"/>
      <c r="XAS9" s="354"/>
      <c r="XAT9" s="354"/>
      <c r="XAU9" s="354"/>
      <c r="XAV9" s="354"/>
      <c r="XAW9" s="354"/>
      <c r="XAX9" s="354"/>
      <c r="XAY9" s="354"/>
      <c r="XAZ9" s="354"/>
      <c r="XBA9" s="354"/>
      <c r="XBB9" s="354"/>
      <c r="XBC9" s="354"/>
      <c r="XBD9" s="354"/>
      <c r="XBE9" s="354"/>
      <c r="XBF9" s="354"/>
      <c r="XBG9" s="354"/>
      <c r="XBH9" s="354"/>
      <c r="XBI9" s="354"/>
      <c r="XBJ9" s="354"/>
      <c r="XBK9" s="354"/>
      <c r="XBL9" s="354"/>
      <c r="XBM9" s="354"/>
      <c r="XBN9" s="354"/>
      <c r="XBO9" s="354"/>
      <c r="XBP9" s="354"/>
      <c r="XBQ9" s="354"/>
      <c r="XBR9" s="354"/>
      <c r="XBS9" s="354"/>
      <c r="XBT9" s="354"/>
      <c r="XBU9" s="354"/>
      <c r="XBV9" s="354"/>
      <c r="XBW9" s="354"/>
      <c r="XBX9" s="354"/>
      <c r="XBY9" s="354"/>
      <c r="XBZ9" s="354"/>
      <c r="XCA9" s="354"/>
      <c r="XCB9" s="354"/>
      <c r="XCC9" s="354"/>
      <c r="XCD9" s="354"/>
      <c r="XCE9" s="354"/>
      <c r="XCF9" s="354"/>
      <c r="XCG9" s="354"/>
      <c r="XCH9" s="354"/>
      <c r="XCI9" s="354"/>
      <c r="XCJ9" s="354"/>
      <c r="XCK9" s="354"/>
      <c r="XCL9" s="354"/>
      <c r="XCM9" s="354"/>
      <c r="XCN9" s="354"/>
      <c r="XCO9" s="354"/>
      <c r="XCP9" s="354"/>
      <c r="XCQ9" s="354"/>
      <c r="XCR9" s="354"/>
      <c r="XCS9" s="354"/>
      <c r="XCT9" s="354"/>
      <c r="XCU9" s="354"/>
      <c r="XCV9" s="354"/>
      <c r="XCW9" s="354"/>
      <c r="XCX9" s="354"/>
      <c r="XCY9" s="354"/>
      <c r="XCZ9" s="354"/>
      <c r="XDA9" s="354"/>
      <c r="XDB9" s="354"/>
      <c r="XDC9" s="354"/>
      <c r="XDD9" s="354"/>
      <c r="XDE9" s="354"/>
      <c r="XDF9" s="354"/>
      <c r="XDG9" s="354"/>
      <c r="XDH9" s="354"/>
      <c r="XDI9" s="354"/>
      <c r="XDJ9" s="354"/>
      <c r="XDK9" s="354"/>
      <c r="XDL9" s="354"/>
      <c r="XDM9" s="354"/>
      <c r="XDN9" s="354"/>
      <c r="XDO9" s="354"/>
      <c r="XDP9" s="354"/>
      <c r="XDQ9" s="354"/>
      <c r="XDR9" s="354"/>
      <c r="XDS9" s="354"/>
      <c r="XDT9" s="354"/>
      <c r="XDU9" s="354"/>
      <c r="XDV9" s="354"/>
      <c r="XDW9" s="354"/>
      <c r="XDX9" s="354"/>
      <c r="XDY9" s="354"/>
      <c r="XDZ9" s="354"/>
      <c r="XEA9" s="354"/>
      <c r="XEB9" s="354"/>
      <c r="XEC9" s="354"/>
      <c r="XED9" s="354"/>
      <c r="XEE9" s="354"/>
      <c r="XEF9" s="354"/>
      <c r="XEG9" s="354"/>
      <c r="XEH9" s="354"/>
      <c r="XEI9" s="354"/>
      <c r="XEJ9" s="354"/>
      <c r="XEK9" s="354"/>
      <c r="XEL9" s="354"/>
      <c r="XEM9" s="354"/>
      <c r="XEN9" s="354"/>
      <c r="XEO9" s="354"/>
      <c r="XEP9" s="354"/>
      <c r="XEQ9" s="354"/>
      <c r="XER9" s="354"/>
      <c r="XES9" s="354"/>
      <c r="XET9" s="354"/>
      <c r="XEU9" s="354"/>
      <c r="XEV9" s="354"/>
      <c r="XEW9" s="354"/>
      <c r="XEX9" s="354"/>
      <c r="XEY9" s="354"/>
      <c r="XEZ9" s="354"/>
      <c r="XFA9" s="354"/>
      <c r="XFB9" s="354"/>
      <c r="XFC9" s="354"/>
      <c r="XFD9" s="354"/>
    </row>
    <row r="10" spans="1:16384" s="371" customFormat="1" ht="102" x14ac:dyDescent="0.3">
      <c r="A10" s="356">
        <v>2</v>
      </c>
      <c r="B10" s="357" t="s">
        <v>2281</v>
      </c>
      <c r="C10" s="358" t="s">
        <v>2288</v>
      </c>
      <c r="D10" s="359" t="s">
        <v>2289</v>
      </c>
      <c r="E10" s="339" t="s">
        <v>2284</v>
      </c>
      <c r="F10" s="360"/>
      <c r="G10" s="361"/>
      <c r="H10" s="361" t="s">
        <v>364</v>
      </c>
      <c r="I10" s="361" t="s">
        <v>364</v>
      </c>
      <c r="J10" s="361" t="s">
        <v>364</v>
      </c>
      <c r="K10" s="361" t="s">
        <v>364</v>
      </c>
      <c r="L10" s="361" t="s">
        <v>364</v>
      </c>
      <c r="M10" s="362">
        <v>8</v>
      </c>
      <c r="N10" s="356">
        <v>9</v>
      </c>
      <c r="O10" s="363">
        <v>1</v>
      </c>
      <c r="P10" s="362">
        <v>3</v>
      </c>
      <c r="Q10" s="362">
        <v>2</v>
      </c>
      <c r="R10" s="364">
        <f t="shared" si="0"/>
        <v>54</v>
      </c>
      <c r="S10" s="356"/>
      <c r="T10" s="365" t="s">
        <v>2285</v>
      </c>
      <c r="U10" s="346" t="s">
        <v>2286</v>
      </c>
      <c r="V10" s="366"/>
      <c r="W10" s="366"/>
      <c r="X10" s="365">
        <v>6</v>
      </c>
      <c r="Y10" s="363">
        <v>1</v>
      </c>
      <c r="Z10" s="365">
        <v>1</v>
      </c>
      <c r="AA10" s="365">
        <v>2</v>
      </c>
      <c r="AB10" s="356">
        <f t="shared" si="1"/>
        <v>24</v>
      </c>
      <c r="AC10" s="349" t="s">
        <v>2287</v>
      </c>
      <c r="AD10" s="356"/>
      <c r="AE10" s="356" t="s">
        <v>364</v>
      </c>
      <c r="AF10" s="356"/>
      <c r="AG10" s="356" t="s">
        <v>364</v>
      </c>
      <c r="AH10" s="356"/>
      <c r="AI10" s="356"/>
      <c r="AJ10" s="356"/>
      <c r="AK10" s="356"/>
      <c r="AL10" s="356" t="s">
        <v>364</v>
      </c>
      <c r="AM10" s="356" t="s">
        <v>364</v>
      </c>
      <c r="AN10" s="356"/>
      <c r="AO10" s="365"/>
      <c r="AP10" s="356"/>
      <c r="AQ10" s="360"/>
      <c r="AR10" s="367"/>
      <c r="AS10" s="346" t="s">
        <v>2286</v>
      </c>
      <c r="AT10" s="366"/>
      <c r="AU10" s="366"/>
      <c r="AV10" s="365">
        <v>6</v>
      </c>
      <c r="AW10" s="363">
        <v>1</v>
      </c>
      <c r="AX10" s="365">
        <v>1</v>
      </c>
      <c r="AY10" s="365">
        <v>2</v>
      </c>
      <c r="AZ10" s="356">
        <f t="shared" si="2"/>
        <v>24</v>
      </c>
      <c r="BA10" s="349" t="s">
        <v>2287</v>
      </c>
      <c r="BB10" s="356">
        <v>0</v>
      </c>
      <c r="BC10" s="356"/>
      <c r="BD10" s="368"/>
      <c r="BE10" s="356"/>
      <c r="BF10" s="356"/>
      <c r="BG10" s="356"/>
      <c r="BH10" s="356"/>
      <c r="BI10" s="356"/>
      <c r="BJ10" s="356"/>
      <c r="BK10" s="356"/>
      <c r="BL10" s="356"/>
      <c r="BM10" s="356"/>
      <c r="BN10" s="356"/>
      <c r="BO10" s="356"/>
      <c r="BP10" s="361"/>
      <c r="BQ10" s="361"/>
      <c r="BR10" s="360"/>
      <c r="BS10" s="369"/>
      <c r="BT10" s="361"/>
      <c r="BU10" s="361"/>
      <c r="BV10" s="361"/>
      <c r="BW10" s="361"/>
      <c r="BX10" s="370"/>
      <c r="BY10" s="370"/>
      <c r="BZ10" s="370"/>
      <c r="CA10" s="370"/>
      <c r="CB10" s="370"/>
      <c r="CC10" s="370"/>
      <c r="CD10" s="370"/>
      <c r="CE10" s="370"/>
      <c r="CF10" s="370"/>
      <c r="CG10" s="370"/>
      <c r="CH10" s="370"/>
      <c r="CI10" s="370"/>
      <c r="CJ10" s="370"/>
      <c r="CK10" s="370"/>
      <c r="CL10" s="370"/>
      <c r="CM10" s="370"/>
      <c r="CN10" s="370"/>
      <c r="CO10" s="370"/>
      <c r="CP10" s="370"/>
      <c r="CQ10" s="370"/>
      <c r="CR10" s="370"/>
      <c r="CS10" s="370"/>
      <c r="CT10" s="370"/>
      <c r="CU10" s="370"/>
      <c r="CV10" s="370"/>
      <c r="CW10" s="370"/>
      <c r="CX10" s="370"/>
      <c r="CY10" s="370"/>
      <c r="CZ10" s="370"/>
      <c r="DA10" s="370"/>
      <c r="DB10" s="370"/>
      <c r="DC10" s="370"/>
      <c r="DD10" s="370"/>
      <c r="DE10" s="370"/>
      <c r="DF10" s="370"/>
      <c r="DG10" s="370"/>
      <c r="DH10" s="370"/>
      <c r="DI10" s="370"/>
      <c r="DJ10" s="370"/>
      <c r="DK10" s="370"/>
      <c r="DL10" s="370"/>
      <c r="DM10" s="370"/>
      <c r="DN10" s="370"/>
      <c r="DO10" s="370"/>
      <c r="DP10" s="370"/>
      <c r="DQ10" s="370"/>
      <c r="DR10" s="370"/>
      <c r="DS10" s="370"/>
      <c r="DT10" s="370"/>
      <c r="DU10" s="370"/>
      <c r="DV10" s="370"/>
      <c r="DW10" s="370"/>
      <c r="DX10" s="370"/>
      <c r="DY10" s="370"/>
      <c r="DZ10" s="370"/>
      <c r="EA10" s="370"/>
      <c r="EB10" s="370"/>
      <c r="EC10" s="370"/>
      <c r="ED10" s="370"/>
      <c r="EE10" s="370"/>
      <c r="EF10" s="370"/>
      <c r="EG10" s="370"/>
      <c r="EH10" s="370"/>
      <c r="EI10" s="370"/>
      <c r="EJ10" s="370"/>
      <c r="EK10" s="370"/>
      <c r="EL10" s="370"/>
      <c r="EM10" s="370"/>
      <c r="EN10" s="370"/>
      <c r="EO10" s="370"/>
      <c r="EP10" s="370"/>
      <c r="EQ10" s="370"/>
      <c r="ER10" s="370"/>
      <c r="ES10" s="370"/>
      <c r="ET10" s="370"/>
      <c r="EU10" s="370"/>
      <c r="EV10" s="370"/>
      <c r="EW10" s="370"/>
      <c r="EX10" s="370"/>
      <c r="EY10" s="370"/>
      <c r="EZ10" s="370"/>
      <c r="FA10" s="370"/>
      <c r="FB10" s="370"/>
      <c r="FC10" s="370"/>
      <c r="FD10" s="370"/>
      <c r="FE10" s="370"/>
      <c r="FF10" s="370"/>
      <c r="FG10" s="370"/>
      <c r="FH10" s="370"/>
      <c r="FI10" s="370"/>
      <c r="FJ10" s="370"/>
      <c r="FK10" s="370"/>
      <c r="FL10" s="370"/>
      <c r="FM10" s="370"/>
      <c r="FN10" s="370"/>
      <c r="FO10" s="370"/>
      <c r="FP10" s="370"/>
      <c r="FQ10" s="370"/>
      <c r="FR10" s="370"/>
      <c r="FS10" s="370"/>
      <c r="FT10" s="370"/>
      <c r="FU10" s="370"/>
      <c r="FV10" s="370"/>
      <c r="FW10" s="370"/>
      <c r="FX10" s="370"/>
      <c r="FY10" s="370"/>
      <c r="FZ10" s="370"/>
      <c r="GA10" s="370"/>
      <c r="GB10" s="370"/>
      <c r="GC10" s="370"/>
      <c r="GD10" s="370"/>
      <c r="GE10" s="370"/>
      <c r="GF10" s="370"/>
      <c r="GG10" s="370"/>
      <c r="GH10" s="370"/>
      <c r="GI10" s="370"/>
      <c r="GJ10" s="370"/>
      <c r="GK10" s="370"/>
      <c r="GL10" s="370"/>
      <c r="GM10" s="370"/>
      <c r="GN10" s="370"/>
      <c r="GO10" s="370"/>
      <c r="GP10" s="370"/>
      <c r="GQ10" s="370"/>
      <c r="GR10" s="370"/>
      <c r="GS10" s="370"/>
      <c r="GT10" s="370"/>
      <c r="GU10" s="370"/>
      <c r="GV10" s="370"/>
      <c r="GW10" s="370"/>
      <c r="GX10" s="370"/>
      <c r="GY10" s="370"/>
      <c r="GZ10" s="370"/>
      <c r="HA10" s="370"/>
      <c r="HB10" s="370"/>
      <c r="HC10" s="370"/>
      <c r="HD10" s="370"/>
      <c r="HE10" s="370"/>
      <c r="HF10" s="370"/>
      <c r="HG10" s="370"/>
      <c r="HH10" s="370"/>
      <c r="HI10" s="370"/>
      <c r="HJ10" s="370"/>
      <c r="HK10" s="370"/>
      <c r="HL10" s="370"/>
      <c r="HM10" s="370"/>
      <c r="HN10" s="370"/>
      <c r="HO10" s="370"/>
      <c r="HP10" s="370"/>
      <c r="HQ10" s="370"/>
      <c r="HR10" s="370"/>
      <c r="HS10" s="370"/>
      <c r="HT10" s="370"/>
      <c r="HU10" s="370"/>
      <c r="HV10" s="370"/>
      <c r="HW10" s="370"/>
      <c r="HX10" s="370"/>
      <c r="HY10" s="370"/>
      <c r="HZ10" s="370"/>
      <c r="IA10" s="370"/>
      <c r="IB10" s="370"/>
      <c r="IC10" s="370"/>
      <c r="ID10" s="370"/>
      <c r="IE10" s="370"/>
      <c r="IF10" s="370"/>
      <c r="IG10" s="370"/>
      <c r="IH10" s="370"/>
      <c r="II10" s="370"/>
      <c r="IJ10" s="370"/>
      <c r="IK10" s="370"/>
      <c r="IL10" s="370"/>
      <c r="IM10" s="370"/>
      <c r="IN10" s="370"/>
      <c r="IO10" s="370"/>
      <c r="IP10" s="370"/>
      <c r="IQ10" s="370"/>
      <c r="IR10" s="370"/>
      <c r="IS10" s="370"/>
      <c r="IT10" s="370"/>
      <c r="IU10" s="370"/>
      <c r="IV10" s="370"/>
      <c r="IW10" s="370"/>
      <c r="IX10" s="370"/>
      <c r="IY10" s="370"/>
      <c r="IZ10" s="370"/>
      <c r="JA10" s="370"/>
      <c r="JB10" s="370"/>
      <c r="JC10" s="370"/>
      <c r="JD10" s="370"/>
      <c r="JE10" s="370"/>
      <c r="JF10" s="370"/>
      <c r="JG10" s="370"/>
      <c r="JH10" s="370"/>
      <c r="JI10" s="370"/>
      <c r="JJ10" s="370"/>
      <c r="JK10" s="370"/>
      <c r="JL10" s="370"/>
      <c r="JM10" s="370"/>
      <c r="JN10" s="370"/>
      <c r="JO10" s="370"/>
      <c r="JP10" s="370"/>
      <c r="JQ10" s="370"/>
      <c r="JR10" s="370"/>
      <c r="JS10" s="370"/>
      <c r="JT10" s="370"/>
      <c r="JU10" s="370"/>
      <c r="JV10" s="370"/>
      <c r="JW10" s="370"/>
      <c r="JX10" s="370"/>
      <c r="JY10" s="370"/>
      <c r="JZ10" s="370"/>
      <c r="KA10" s="370"/>
      <c r="KB10" s="370"/>
      <c r="KC10" s="370"/>
      <c r="KD10" s="370"/>
      <c r="KE10" s="370"/>
      <c r="KF10" s="370"/>
      <c r="KG10" s="370"/>
      <c r="KH10" s="370"/>
      <c r="KI10" s="370"/>
      <c r="KJ10" s="370"/>
      <c r="KK10" s="370"/>
      <c r="KL10" s="370"/>
      <c r="KM10" s="370"/>
      <c r="KN10" s="370"/>
      <c r="KO10" s="370"/>
      <c r="KP10" s="370"/>
      <c r="KQ10" s="370"/>
      <c r="KR10" s="370"/>
      <c r="KS10" s="370"/>
      <c r="KT10" s="370"/>
      <c r="KU10" s="370"/>
      <c r="KV10" s="370"/>
      <c r="KW10" s="370"/>
      <c r="KX10" s="370"/>
      <c r="KY10" s="370"/>
      <c r="KZ10" s="370"/>
      <c r="LA10" s="370"/>
      <c r="LB10" s="370"/>
      <c r="LC10" s="370"/>
      <c r="LD10" s="370"/>
      <c r="LE10" s="370"/>
      <c r="LF10" s="370"/>
      <c r="LG10" s="370"/>
      <c r="LH10" s="370"/>
      <c r="LI10" s="370"/>
      <c r="LJ10" s="370"/>
      <c r="LK10" s="370"/>
      <c r="LL10" s="370"/>
      <c r="LM10" s="370"/>
      <c r="LN10" s="370"/>
      <c r="LO10" s="370"/>
      <c r="LP10" s="370"/>
      <c r="LQ10" s="370"/>
      <c r="LR10" s="370"/>
      <c r="LS10" s="370"/>
      <c r="LT10" s="370"/>
      <c r="LU10" s="370"/>
      <c r="LV10" s="370"/>
      <c r="LW10" s="370"/>
      <c r="LX10" s="370"/>
      <c r="LY10" s="370"/>
      <c r="LZ10" s="370"/>
      <c r="MA10" s="370"/>
      <c r="MB10" s="370"/>
      <c r="MC10" s="370"/>
      <c r="MD10" s="370"/>
      <c r="ME10" s="370"/>
      <c r="MF10" s="370"/>
      <c r="MG10" s="370"/>
      <c r="MH10" s="370"/>
      <c r="MI10" s="370"/>
      <c r="MJ10" s="370"/>
      <c r="MK10" s="370"/>
      <c r="ML10" s="370"/>
      <c r="MM10" s="370"/>
      <c r="MN10" s="370"/>
      <c r="MO10" s="370"/>
      <c r="MP10" s="370"/>
      <c r="MQ10" s="370"/>
      <c r="MR10" s="370"/>
      <c r="MS10" s="370"/>
      <c r="MT10" s="370"/>
      <c r="MU10" s="370"/>
      <c r="MV10" s="370"/>
      <c r="MW10" s="370"/>
      <c r="MX10" s="370"/>
      <c r="MY10" s="370"/>
      <c r="MZ10" s="370"/>
      <c r="NA10" s="370"/>
      <c r="NB10" s="370"/>
      <c r="NC10" s="370"/>
      <c r="ND10" s="370"/>
      <c r="NE10" s="370"/>
      <c r="NF10" s="370"/>
      <c r="NG10" s="370"/>
      <c r="NH10" s="370"/>
      <c r="NI10" s="370"/>
      <c r="NJ10" s="370"/>
      <c r="NK10" s="370"/>
      <c r="NL10" s="370"/>
      <c r="NM10" s="370"/>
      <c r="NN10" s="370"/>
      <c r="NO10" s="370"/>
      <c r="NP10" s="370"/>
      <c r="NQ10" s="370"/>
      <c r="NR10" s="370"/>
      <c r="NS10" s="370"/>
      <c r="NT10" s="370"/>
      <c r="NU10" s="370"/>
      <c r="NV10" s="370"/>
      <c r="NW10" s="370"/>
      <c r="NX10" s="370"/>
      <c r="NY10" s="370"/>
      <c r="NZ10" s="370"/>
      <c r="OA10" s="370"/>
      <c r="OB10" s="370"/>
      <c r="OC10" s="370"/>
      <c r="OD10" s="370"/>
      <c r="OE10" s="370"/>
      <c r="OF10" s="370"/>
      <c r="OG10" s="370"/>
      <c r="OH10" s="370"/>
      <c r="OI10" s="370"/>
      <c r="OJ10" s="370"/>
      <c r="OK10" s="370"/>
      <c r="OL10" s="370"/>
      <c r="OM10" s="370"/>
      <c r="ON10" s="370"/>
      <c r="OO10" s="370"/>
      <c r="OP10" s="370"/>
      <c r="OQ10" s="370"/>
      <c r="OR10" s="370"/>
      <c r="OS10" s="370"/>
      <c r="OT10" s="370"/>
      <c r="OU10" s="370"/>
      <c r="OV10" s="370"/>
      <c r="OW10" s="370"/>
      <c r="OX10" s="370"/>
      <c r="OY10" s="370"/>
      <c r="OZ10" s="370"/>
      <c r="PA10" s="370"/>
      <c r="PB10" s="370"/>
      <c r="PC10" s="370"/>
      <c r="PD10" s="370"/>
      <c r="PE10" s="370"/>
      <c r="PF10" s="370"/>
      <c r="PG10" s="370"/>
      <c r="PH10" s="370"/>
      <c r="PI10" s="370"/>
      <c r="PJ10" s="370"/>
      <c r="PK10" s="370"/>
      <c r="PL10" s="370"/>
      <c r="PM10" s="370"/>
      <c r="PN10" s="370"/>
      <c r="PO10" s="370"/>
      <c r="PP10" s="370"/>
      <c r="PQ10" s="370"/>
      <c r="PR10" s="370"/>
      <c r="PS10" s="370"/>
      <c r="PT10" s="370"/>
      <c r="PU10" s="370"/>
      <c r="PV10" s="370"/>
      <c r="PW10" s="370"/>
      <c r="PX10" s="370"/>
      <c r="PY10" s="370"/>
      <c r="PZ10" s="370"/>
      <c r="QA10" s="370"/>
      <c r="QB10" s="370"/>
      <c r="QC10" s="370"/>
      <c r="QD10" s="370"/>
      <c r="QE10" s="370"/>
      <c r="QF10" s="370"/>
      <c r="QG10" s="370"/>
      <c r="QH10" s="370"/>
      <c r="QI10" s="370"/>
      <c r="QJ10" s="370"/>
      <c r="QK10" s="370"/>
      <c r="QL10" s="370"/>
      <c r="QM10" s="370"/>
      <c r="QN10" s="370"/>
      <c r="QO10" s="370"/>
      <c r="QP10" s="370"/>
      <c r="QQ10" s="370"/>
      <c r="QR10" s="370"/>
      <c r="QS10" s="370"/>
      <c r="QT10" s="370"/>
      <c r="QU10" s="370"/>
      <c r="QV10" s="370"/>
      <c r="QW10" s="370"/>
      <c r="QX10" s="370"/>
      <c r="QY10" s="370"/>
      <c r="QZ10" s="370"/>
      <c r="RA10" s="370"/>
      <c r="RB10" s="370"/>
      <c r="RC10" s="370"/>
      <c r="RD10" s="370"/>
      <c r="RE10" s="370"/>
      <c r="RF10" s="370"/>
      <c r="RG10" s="370"/>
      <c r="RH10" s="370"/>
      <c r="RI10" s="370"/>
      <c r="RJ10" s="370"/>
      <c r="RK10" s="370"/>
      <c r="RL10" s="370"/>
      <c r="RM10" s="370"/>
      <c r="RN10" s="370"/>
      <c r="RO10" s="370"/>
      <c r="RP10" s="370"/>
      <c r="RQ10" s="370"/>
      <c r="RR10" s="370"/>
      <c r="RS10" s="370"/>
      <c r="RT10" s="370"/>
      <c r="RU10" s="370"/>
      <c r="RV10" s="370"/>
      <c r="RW10" s="370"/>
      <c r="RX10" s="370"/>
      <c r="RY10" s="370"/>
      <c r="RZ10" s="370"/>
      <c r="SA10" s="370"/>
      <c r="SB10" s="370"/>
      <c r="SC10" s="370"/>
      <c r="SD10" s="370"/>
      <c r="SE10" s="370"/>
      <c r="SF10" s="370"/>
      <c r="SG10" s="370"/>
      <c r="SH10" s="370"/>
      <c r="SI10" s="370"/>
      <c r="SJ10" s="370"/>
      <c r="SK10" s="370"/>
      <c r="SL10" s="370"/>
      <c r="SM10" s="370"/>
      <c r="SN10" s="370"/>
      <c r="SO10" s="370"/>
      <c r="SP10" s="370"/>
      <c r="SQ10" s="370"/>
      <c r="SR10" s="370"/>
      <c r="SS10" s="370"/>
      <c r="ST10" s="370"/>
      <c r="SU10" s="370"/>
      <c r="SV10" s="370"/>
      <c r="SW10" s="370"/>
      <c r="SX10" s="370"/>
      <c r="SY10" s="370"/>
      <c r="SZ10" s="370"/>
      <c r="TA10" s="370"/>
      <c r="TB10" s="370"/>
      <c r="TC10" s="370"/>
      <c r="TD10" s="370"/>
      <c r="TE10" s="370"/>
      <c r="TF10" s="370"/>
      <c r="TG10" s="370"/>
      <c r="TH10" s="370"/>
      <c r="TI10" s="370"/>
      <c r="TJ10" s="370"/>
      <c r="TK10" s="370"/>
      <c r="TL10" s="370"/>
      <c r="TM10" s="370"/>
      <c r="TN10" s="370"/>
      <c r="TO10" s="370"/>
      <c r="TP10" s="370"/>
      <c r="TQ10" s="370"/>
      <c r="TR10" s="370"/>
      <c r="TS10" s="370"/>
      <c r="TT10" s="370"/>
      <c r="TU10" s="370"/>
      <c r="TV10" s="370"/>
      <c r="TW10" s="370"/>
      <c r="TX10" s="370"/>
      <c r="TY10" s="370"/>
      <c r="TZ10" s="370"/>
      <c r="UA10" s="370"/>
      <c r="UB10" s="370"/>
      <c r="UC10" s="370"/>
      <c r="UD10" s="370"/>
      <c r="UE10" s="370"/>
      <c r="UF10" s="370"/>
      <c r="UG10" s="370"/>
      <c r="UH10" s="370"/>
      <c r="UI10" s="370"/>
      <c r="UJ10" s="370"/>
      <c r="UK10" s="370"/>
      <c r="UL10" s="370"/>
      <c r="UM10" s="370"/>
      <c r="UN10" s="370"/>
      <c r="UO10" s="370"/>
      <c r="UP10" s="370"/>
      <c r="UQ10" s="370"/>
      <c r="UR10" s="370"/>
      <c r="US10" s="370"/>
      <c r="UT10" s="370"/>
      <c r="UU10" s="370"/>
      <c r="UV10" s="370"/>
      <c r="UW10" s="370"/>
      <c r="UX10" s="370"/>
      <c r="UY10" s="370"/>
      <c r="UZ10" s="370"/>
      <c r="VA10" s="370"/>
      <c r="VB10" s="370"/>
      <c r="VC10" s="370"/>
      <c r="VD10" s="370"/>
      <c r="VE10" s="370"/>
      <c r="VF10" s="370"/>
      <c r="VG10" s="370"/>
      <c r="VH10" s="370"/>
      <c r="VI10" s="370"/>
      <c r="VJ10" s="370"/>
      <c r="VK10" s="370"/>
      <c r="VL10" s="370"/>
      <c r="VM10" s="370"/>
      <c r="VN10" s="370"/>
      <c r="VO10" s="370"/>
      <c r="VP10" s="370"/>
      <c r="VQ10" s="370"/>
      <c r="VR10" s="370"/>
      <c r="VS10" s="370"/>
      <c r="VT10" s="370"/>
      <c r="VU10" s="370"/>
      <c r="VV10" s="370"/>
      <c r="VW10" s="370"/>
      <c r="VX10" s="370"/>
      <c r="VY10" s="370"/>
      <c r="VZ10" s="370"/>
      <c r="WA10" s="370"/>
      <c r="WB10" s="370"/>
      <c r="WC10" s="370"/>
      <c r="WD10" s="370"/>
      <c r="WE10" s="370"/>
      <c r="WF10" s="370"/>
      <c r="WG10" s="370"/>
      <c r="WH10" s="370"/>
      <c r="WI10" s="370"/>
      <c r="WJ10" s="370"/>
      <c r="WK10" s="370"/>
      <c r="WL10" s="370"/>
      <c r="WM10" s="370"/>
      <c r="WN10" s="370"/>
      <c r="WO10" s="370"/>
      <c r="WP10" s="370"/>
      <c r="WQ10" s="370"/>
      <c r="WR10" s="370"/>
      <c r="WS10" s="370"/>
      <c r="WT10" s="370"/>
      <c r="WU10" s="370"/>
      <c r="WV10" s="370"/>
      <c r="WW10" s="370"/>
      <c r="WX10" s="370"/>
      <c r="WY10" s="370"/>
      <c r="WZ10" s="370"/>
      <c r="XA10" s="370"/>
      <c r="XB10" s="370"/>
      <c r="XC10" s="370"/>
      <c r="XD10" s="370"/>
      <c r="XE10" s="370"/>
      <c r="XF10" s="370"/>
      <c r="XG10" s="370"/>
      <c r="XH10" s="370"/>
      <c r="XI10" s="370"/>
      <c r="XJ10" s="370"/>
      <c r="XK10" s="370"/>
      <c r="XL10" s="370"/>
      <c r="XM10" s="370"/>
      <c r="XN10" s="370"/>
      <c r="XO10" s="370"/>
      <c r="XP10" s="370"/>
      <c r="XQ10" s="370"/>
      <c r="XR10" s="370"/>
      <c r="XS10" s="370"/>
      <c r="XT10" s="370"/>
      <c r="XU10" s="370"/>
      <c r="XV10" s="370"/>
      <c r="XW10" s="370"/>
      <c r="XX10" s="370"/>
      <c r="XY10" s="370"/>
      <c r="XZ10" s="370"/>
      <c r="YA10" s="370"/>
      <c r="YB10" s="370"/>
      <c r="YC10" s="370"/>
      <c r="YD10" s="370"/>
      <c r="YE10" s="370"/>
      <c r="YF10" s="370"/>
      <c r="YG10" s="370"/>
      <c r="YH10" s="370"/>
      <c r="YI10" s="370"/>
      <c r="YJ10" s="370"/>
      <c r="YK10" s="370"/>
      <c r="YL10" s="370"/>
      <c r="YM10" s="370"/>
      <c r="YN10" s="370"/>
      <c r="YO10" s="370"/>
      <c r="YP10" s="370"/>
      <c r="YQ10" s="370"/>
      <c r="YR10" s="370"/>
      <c r="YS10" s="370"/>
      <c r="YT10" s="370"/>
      <c r="YU10" s="370"/>
      <c r="YV10" s="370"/>
      <c r="YW10" s="370"/>
      <c r="YX10" s="370"/>
      <c r="YY10" s="370"/>
      <c r="YZ10" s="370"/>
      <c r="ZA10" s="370"/>
      <c r="ZB10" s="370"/>
      <c r="ZC10" s="370"/>
      <c r="ZD10" s="370"/>
      <c r="ZE10" s="370"/>
      <c r="ZF10" s="370"/>
      <c r="ZG10" s="370"/>
      <c r="ZH10" s="370"/>
      <c r="ZI10" s="370"/>
      <c r="ZJ10" s="370"/>
      <c r="ZK10" s="370"/>
      <c r="ZL10" s="370"/>
      <c r="ZM10" s="370"/>
      <c r="ZN10" s="370"/>
      <c r="ZO10" s="370"/>
      <c r="ZP10" s="370"/>
      <c r="ZQ10" s="370"/>
      <c r="ZR10" s="370"/>
      <c r="ZS10" s="370"/>
      <c r="ZT10" s="370"/>
      <c r="ZU10" s="370"/>
      <c r="ZV10" s="370"/>
      <c r="ZW10" s="370"/>
      <c r="ZX10" s="370"/>
      <c r="ZY10" s="370"/>
      <c r="ZZ10" s="370"/>
      <c r="AAA10" s="370"/>
      <c r="AAB10" s="370"/>
      <c r="AAC10" s="370"/>
      <c r="AAD10" s="370"/>
      <c r="AAE10" s="370"/>
      <c r="AAF10" s="370"/>
      <c r="AAG10" s="370"/>
      <c r="AAH10" s="370"/>
      <c r="AAI10" s="370"/>
      <c r="AAJ10" s="370"/>
      <c r="AAK10" s="370"/>
      <c r="AAL10" s="370"/>
      <c r="AAM10" s="370"/>
      <c r="AAN10" s="370"/>
      <c r="AAO10" s="370"/>
      <c r="AAP10" s="370"/>
      <c r="AAQ10" s="370"/>
      <c r="AAR10" s="370"/>
      <c r="AAS10" s="370"/>
      <c r="AAT10" s="370"/>
      <c r="AAU10" s="370"/>
      <c r="AAV10" s="370"/>
      <c r="AAW10" s="370"/>
      <c r="AAX10" s="370"/>
      <c r="AAY10" s="370"/>
      <c r="AAZ10" s="370"/>
      <c r="ABA10" s="370"/>
      <c r="ABB10" s="370"/>
      <c r="ABC10" s="370"/>
      <c r="ABD10" s="370"/>
      <c r="ABE10" s="370"/>
      <c r="ABF10" s="370"/>
      <c r="ABG10" s="370"/>
      <c r="ABH10" s="370"/>
      <c r="ABI10" s="370"/>
      <c r="ABJ10" s="370"/>
      <c r="ABK10" s="370"/>
      <c r="ABL10" s="370"/>
      <c r="ABM10" s="370"/>
      <c r="ABN10" s="370"/>
      <c r="ABO10" s="370"/>
      <c r="ABP10" s="370"/>
      <c r="ABQ10" s="370"/>
      <c r="ABR10" s="370"/>
      <c r="ABS10" s="370"/>
      <c r="ABT10" s="370"/>
      <c r="ABU10" s="370"/>
      <c r="ABV10" s="370"/>
      <c r="ABW10" s="370"/>
      <c r="ABX10" s="370"/>
      <c r="ABY10" s="370"/>
      <c r="ABZ10" s="370"/>
      <c r="ACA10" s="370"/>
      <c r="ACB10" s="370"/>
      <c r="ACC10" s="370"/>
      <c r="ACD10" s="370"/>
      <c r="ACE10" s="370"/>
      <c r="ACF10" s="370"/>
      <c r="ACG10" s="370"/>
      <c r="ACH10" s="370"/>
      <c r="ACI10" s="370"/>
      <c r="ACJ10" s="370"/>
      <c r="ACK10" s="370"/>
      <c r="ACL10" s="370"/>
      <c r="ACM10" s="370"/>
      <c r="ACN10" s="370"/>
      <c r="ACO10" s="370"/>
      <c r="ACP10" s="370"/>
      <c r="ACQ10" s="370"/>
      <c r="ACR10" s="370"/>
      <c r="ACS10" s="370"/>
      <c r="ACT10" s="370"/>
      <c r="ACU10" s="370"/>
      <c r="ACV10" s="370"/>
      <c r="ACW10" s="370"/>
      <c r="ACX10" s="370"/>
      <c r="ACY10" s="370"/>
      <c r="ACZ10" s="370"/>
      <c r="ADA10" s="370"/>
      <c r="ADB10" s="370"/>
      <c r="ADC10" s="370"/>
      <c r="ADD10" s="370"/>
      <c r="ADE10" s="370"/>
      <c r="ADF10" s="370"/>
      <c r="ADG10" s="370"/>
      <c r="ADH10" s="370"/>
      <c r="ADI10" s="370"/>
      <c r="ADJ10" s="370"/>
      <c r="ADK10" s="370"/>
      <c r="ADL10" s="370"/>
      <c r="ADM10" s="370"/>
      <c r="ADN10" s="370"/>
      <c r="ADO10" s="370"/>
      <c r="ADP10" s="370"/>
      <c r="ADQ10" s="370"/>
      <c r="ADR10" s="370"/>
      <c r="ADS10" s="370"/>
      <c r="ADT10" s="370"/>
      <c r="ADU10" s="370"/>
      <c r="ADV10" s="370"/>
      <c r="ADW10" s="370"/>
      <c r="ADX10" s="370"/>
      <c r="ADY10" s="370"/>
      <c r="ADZ10" s="370"/>
      <c r="AEA10" s="370"/>
      <c r="AEB10" s="370"/>
      <c r="AEC10" s="370"/>
      <c r="AED10" s="370"/>
      <c r="AEE10" s="370"/>
      <c r="AEF10" s="370"/>
      <c r="AEG10" s="370"/>
      <c r="AEH10" s="370"/>
      <c r="AEI10" s="370"/>
      <c r="AEJ10" s="370"/>
      <c r="AEK10" s="370"/>
      <c r="AEL10" s="370"/>
      <c r="AEM10" s="370"/>
      <c r="AEN10" s="370"/>
      <c r="AEO10" s="370"/>
      <c r="AEP10" s="370"/>
      <c r="AEQ10" s="370"/>
      <c r="AER10" s="370"/>
      <c r="AES10" s="370"/>
      <c r="AET10" s="370"/>
      <c r="AEU10" s="370"/>
      <c r="AEV10" s="370"/>
      <c r="AEW10" s="370"/>
      <c r="AEX10" s="370"/>
      <c r="AEY10" s="370"/>
      <c r="AEZ10" s="370"/>
      <c r="AFA10" s="370"/>
      <c r="AFB10" s="370"/>
      <c r="AFC10" s="370"/>
      <c r="AFD10" s="370"/>
      <c r="AFE10" s="370"/>
      <c r="AFF10" s="370"/>
      <c r="AFG10" s="370"/>
      <c r="AFH10" s="370"/>
      <c r="AFI10" s="370"/>
      <c r="AFJ10" s="370"/>
      <c r="AFK10" s="370"/>
      <c r="AFL10" s="370"/>
      <c r="AFM10" s="370"/>
      <c r="AFN10" s="370"/>
      <c r="AFO10" s="370"/>
      <c r="AFP10" s="370"/>
      <c r="AFQ10" s="370"/>
      <c r="AFR10" s="370"/>
      <c r="AFS10" s="370"/>
      <c r="AFT10" s="370"/>
      <c r="AFU10" s="370"/>
      <c r="AFV10" s="370"/>
      <c r="AFW10" s="370"/>
      <c r="AFX10" s="370"/>
      <c r="AFY10" s="370"/>
      <c r="AFZ10" s="370"/>
      <c r="AGA10" s="370"/>
      <c r="AGB10" s="370"/>
      <c r="AGC10" s="370"/>
      <c r="AGD10" s="370"/>
      <c r="AGE10" s="370"/>
      <c r="AGF10" s="370"/>
      <c r="AGG10" s="370"/>
      <c r="AGH10" s="370"/>
      <c r="AGI10" s="370"/>
      <c r="AGJ10" s="370"/>
      <c r="AGK10" s="370"/>
      <c r="AGL10" s="370"/>
      <c r="AGM10" s="370"/>
      <c r="AGN10" s="370"/>
      <c r="AGO10" s="370"/>
      <c r="AGP10" s="370"/>
      <c r="AGQ10" s="370"/>
      <c r="AGR10" s="370"/>
      <c r="AGS10" s="370"/>
      <c r="AGT10" s="370"/>
      <c r="AGU10" s="370"/>
      <c r="AGV10" s="370"/>
      <c r="AGW10" s="370"/>
      <c r="AGX10" s="370"/>
      <c r="AGY10" s="370"/>
      <c r="AGZ10" s="370"/>
      <c r="AHA10" s="370"/>
      <c r="AHB10" s="370"/>
      <c r="AHC10" s="370"/>
      <c r="AHD10" s="370"/>
      <c r="AHE10" s="370"/>
      <c r="AHF10" s="370"/>
      <c r="AHG10" s="370"/>
      <c r="AHH10" s="370"/>
      <c r="AHI10" s="370"/>
      <c r="AHJ10" s="370"/>
      <c r="AHK10" s="370"/>
      <c r="AHL10" s="370"/>
      <c r="AHM10" s="370"/>
      <c r="AHN10" s="370"/>
      <c r="AHO10" s="370"/>
      <c r="AHP10" s="370"/>
      <c r="AHQ10" s="370"/>
      <c r="AHR10" s="370"/>
      <c r="AHS10" s="370"/>
      <c r="AHT10" s="370"/>
      <c r="AHU10" s="370"/>
      <c r="AHV10" s="370"/>
      <c r="AHW10" s="370"/>
      <c r="AHX10" s="370"/>
      <c r="AHY10" s="370"/>
      <c r="AHZ10" s="370"/>
      <c r="AIA10" s="370"/>
      <c r="AIB10" s="370"/>
      <c r="AIC10" s="370"/>
      <c r="AID10" s="370"/>
      <c r="AIE10" s="370"/>
      <c r="AIF10" s="370"/>
      <c r="AIG10" s="370"/>
      <c r="AIH10" s="370"/>
      <c r="AII10" s="370"/>
      <c r="AIJ10" s="370"/>
      <c r="AIK10" s="370"/>
      <c r="AIL10" s="370"/>
      <c r="AIM10" s="370"/>
      <c r="AIN10" s="370"/>
      <c r="AIO10" s="370"/>
      <c r="AIP10" s="370"/>
      <c r="AIQ10" s="370"/>
      <c r="AIR10" s="370"/>
      <c r="AIS10" s="370"/>
      <c r="AIT10" s="370"/>
      <c r="AIU10" s="370"/>
      <c r="AIV10" s="370"/>
      <c r="AIW10" s="370"/>
      <c r="AIX10" s="370"/>
      <c r="AIY10" s="370"/>
      <c r="AIZ10" s="370"/>
      <c r="AJA10" s="370"/>
      <c r="AJB10" s="370"/>
      <c r="AJC10" s="370"/>
      <c r="AJD10" s="370"/>
      <c r="AJE10" s="370"/>
      <c r="AJF10" s="370"/>
      <c r="AJG10" s="370"/>
      <c r="AJH10" s="370"/>
      <c r="AJI10" s="370"/>
      <c r="AJJ10" s="370"/>
      <c r="AJK10" s="370"/>
      <c r="AJL10" s="370"/>
      <c r="AJM10" s="370"/>
      <c r="AJN10" s="370"/>
      <c r="AJO10" s="370"/>
      <c r="AJP10" s="370"/>
      <c r="AJQ10" s="370"/>
      <c r="AJR10" s="370"/>
      <c r="AJS10" s="370"/>
      <c r="AJT10" s="370"/>
      <c r="AJU10" s="370"/>
      <c r="AJV10" s="370"/>
      <c r="AJW10" s="370"/>
      <c r="AJX10" s="370"/>
      <c r="AJY10" s="370"/>
      <c r="AJZ10" s="370"/>
      <c r="AKA10" s="370"/>
      <c r="AKB10" s="370"/>
      <c r="AKC10" s="370"/>
      <c r="AKD10" s="370"/>
      <c r="AKE10" s="370"/>
      <c r="AKF10" s="370"/>
      <c r="AKG10" s="370"/>
      <c r="AKH10" s="370"/>
      <c r="AKI10" s="370"/>
      <c r="AKJ10" s="370"/>
      <c r="AKK10" s="370"/>
      <c r="AKL10" s="370"/>
      <c r="AKM10" s="370"/>
      <c r="AKN10" s="370"/>
      <c r="AKO10" s="370"/>
      <c r="AKP10" s="370"/>
      <c r="AKQ10" s="370"/>
      <c r="AKR10" s="370"/>
      <c r="AKS10" s="370"/>
      <c r="AKT10" s="370"/>
      <c r="AKU10" s="370"/>
      <c r="AKV10" s="370"/>
      <c r="AKW10" s="370"/>
      <c r="AKX10" s="370"/>
      <c r="AKY10" s="370"/>
      <c r="AKZ10" s="370"/>
      <c r="ALA10" s="370"/>
      <c r="ALB10" s="370"/>
      <c r="ALC10" s="370"/>
      <c r="ALD10" s="370"/>
      <c r="ALE10" s="370"/>
      <c r="ALF10" s="370"/>
      <c r="ALG10" s="370"/>
      <c r="ALH10" s="370"/>
      <c r="ALI10" s="370"/>
      <c r="ALJ10" s="370"/>
      <c r="ALK10" s="370"/>
      <c r="ALL10" s="370"/>
      <c r="ALM10" s="370"/>
      <c r="ALN10" s="370"/>
      <c r="ALO10" s="370"/>
      <c r="ALP10" s="370"/>
      <c r="ALQ10" s="370"/>
      <c r="ALR10" s="370"/>
      <c r="ALS10" s="370"/>
      <c r="ALT10" s="370"/>
      <c r="ALU10" s="370"/>
      <c r="ALV10" s="370"/>
      <c r="ALW10" s="370"/>
      <c r="ALX10" s="370"/>
      <c r="ALY10" s="370"/>
      <c r="ALZ10" s="370"/>
      <c r="AMA10" s="370"/>
      <c r="AMB10" s="370"/>
      <c r="AMC10" s="370"/>
      <c r="AMD10" s="370"/>
      <c r="AME10" s="370"/>
      <c r="AMF10" s="370"/>
      <c r="AMG10" s="370"/>
      <c r="AMH10" s="370"/>
      <c r="AMI10" s="370"/>
      <c r="AMJ10" s="370"/>
      <c r="AMK10" s="370"/>
      <c r="AML10" s="370"/>
      <c r="AMM10" s="370"/>
      <c r="AMN10" s="370"/>
      <c r="AMO10" s="370"/>
      <c r="AMP10" s="370"/>
      <c r="AMQ10" s="370"/>
      <c r="AMR10" s="370"/>
      <c r="AMS10" s="370"/>
      <c r="AMT10" s="370"/>
      <c r="AMU10" s="370"/>
      <c r="AMV10" s="370"/>
      <c r="AMW10" s="370"/>
      <c r="AMX10" s="370"/>
      <c r="AMY10" s="370"/>
      <c r="AMZ10" s="370"/>
      <c r="ANA10" s="370"/>
      <c r="ANB10" s="370"/>
      <c r="ANC10" s="370"/>
      <c r="AND10" s="370"/>
      <c r="ANE10" s="370"/>
      <c r="ANF10" s="370"/>
      <c r="ANG10" s="370"/>
      <c r="ANH10" s="370"/>
      <c r="ANI10" s="370"/>
      <c r="ANJ10" s="370"/>
      <c r="ANK10" s="370"/>
      <c r="ANL10" s="370"/>
      <c r="ANM10" s="370"/>
      <c r="ANN10" s="370"/>
      <c r="ANO10" s="370"/>
      <c r="ANP10" s="370"/>
      <c r="ANQ10" s="370"/>
      <c r="ANR10" s="370"/>
      <c r="ANS10" s="370"/>
      <c r="ANT10" s="370"/>
      <c r="ANU10" s="370"/>
      <c r="ANV10" s="370"/>
      <c r="ANW10" s="370"/>
      <c r="ANX10" s="370"/>
      <c r="ANY10" s="370"/>
      <c r="ANZ10" s="370"/>
      <c r="AOA10" s="370"/>
      <c r="AOB10" s="370"/>
      <c r="AOC10" s="370"/>
      <c r="AOD10" s="370"/>
      <c r="AOE10" s="370"/>
      <c r="AOF10" s="370"/>
      <c r="AOG10" s="370"/>
      <c r="AOH10" s="370"/>
      <c r="AOI10" s="370"/>
      <c r="AOJ10" s="370"/>
      <c r="AOK10" s="370"/>
      <c r="AOL10" s="370"/>
      <c r="AOM10" s="370"/>
      <c r="AON10" s="370"/>
      <c r="AOO10" s="370"/>
      <c r="AOP10" s="370"/>
      <c r="AOQ10" s="370"/>
      <c r="AOR10" s="370"/>
      <c r="AOS10" s="370"/>
      <c r="AOT10" s="370"/>
      <c r="AOU10" s="370"/>
      <c r="AOV10" s="370"/>
      <c r="AOW10" s="370"/>
      <c r="AOX10" s="370"/>
      <c r="AOY10" s="370"/>
      <c r="AOZ10" s="370"/>
      <c r="APA10" s="370"/>
      <c r="APB10" s="370"/>
      <c r="APC10" s="370"/>
      <c r="APD10" s="370"/>
      <c r="APE10" s="370"/>
      <c r="APF10" s="370"/>
      <c r="APG10" s="370"/>
      <c r="APH10" s="370"/>
      <c r="API10" s="370"/>
      <c r="APJ10" s="370"/>
      <c r="APK10" s="370"/>
      <c r="APL10" s="370"/>
      <c r="APM10" s="370"/>
      <c r="APN10" s="370"/>
      <c r="APO10" s="370"/>
      <c r="APP10" s="370"/>
      <c r="APQ10" s="370"/>
      <c r="APR10" s="370"/>
      <c r="APS10" s="370"/>
      <c r="APT10" s="370"/>
      <c r="APU10" s="370"/>
      <c r="APV10" s="370"/>
      <c r="APW10" s="370"/>
      <c r="APX10" s="370"/>
      <c r="APY10" s="370"/>
      <c r="APZ10" s="370"/>
      <c r="AQA10" s="370"/>
      <c r="AQB10" s="370"/>
      <c r="AQC10" s="370"/>
      <c r="AQD10" s="370"/>
      <c r="AQE10" s="370"/>
      <c r="AQF10" s="370"/>
      <c r="AQG10" s="370"/>
      <c r="AQH10" s="370"/>
      <c r="AQI10" s="370"/>
      <c r="AQJ10" s="370"/>
      <c r="AQK10" s="370"/>
      <c r="AQL10" s="370"/>
      <c r="AQM10" s="370"/>
      <c r="AQN10" s="370"/>
      <c r="AQO10" s="370"/>
      <c r="AQP10" s="370"/>
      <c r="AQQ10" s="370"/>
      <c r="AQR10" s="370"/>
      <c r="AQS10" s="370"/>
      <c r="AQT10" s="370"/>
      <c r="AQU10" s="370"/>
      <c r="AQV10" s="370"/>
      <c r="AQW10" s="370"/>
      <c r="AQX10" s="370"/>
      <c r="AQY10" s="370"/>
      <c r="AQZ10" s="370"/>
      <c r="ARA10" s="370"/>
      <c r="ARB10" s="370"/>
      <c r="ARC10" s="370"/>
      <c r="ARD10" s="370"/>
      <c r="ARE10" s="370"/>
      <c r="ARF10" s="370"/>
      <c r="ARG10" s="370"/>
      <c r="ARH10" s="370"/>
      <c r="ARI10" s="370"/>
      <c r="ARJ10" s="370"/>
      <c r="ARK10" s="370"/>
      <c r="ARL10" s="370"/>
      <c r="ARM10" s="370"/>
      <c r="ARN10" s="370"/>
      <c r="ARO10" s="370"/>
      <c r="ARP10" s="370"/>
      <c r="ARQ10" s="370"/>
      <c r="ARR10" s="370"/>
      <c r="ARS10" s="370"/>
      <c r="ART10" s="370"/>
      <c r="ARU10" s="370"/>
      <c r="ARV10" s="370"/>
      <c r="ARW10" s="370"/>
      <c r="ARX10" s="370"/>
      <c r="ARY10" s="370"/>
      <c r="ARZ10" s="370"/>
      <c r="ASA10" s="370"/>
      <c r="ASB10" s="370"/>
      <c r="ASC10" s="370"/>
      <c r="ASD10" s="370"/>
      <c r="ASE10" s="370"/>
      <c r="ASF10" s="370"/>
      <c r="ASG10" s="370"/>
      <c r="ASH10" s="370"/>
      <c r="ASI10" s="370"/>
      <c r="ASJ10" s="370"/>
      <c r="ASK10" s="370"/>
      <c r="ASL10" s="370"/>
      <c r="ASM10" s="370"/>
      <c r="ASN10" s="370"/>
      <c r="ASO10" s="370"/>
      <c r="ASP10" s="370"/>
      <c r="ASQ10" s="370"/>
      <c r="ASR10" s="370"/>
      <c r="ASS10" s="370"/>
      <c r="AST10" s="370"/>
      <c r="ASU10" s="370"/>
      <c r="ASV10" s="370"/>
      <c r="ASW10" s="370"/>
      <c r="ASX10" s="370"/>
      <c r="ASY10" s="370"/>
      <c r="ASZ10" s="370"/>
      <c r="ATA10" s="370"/>
      <c r="ATB10" s="370"/>
      <c r="ATC10" s="370"/>
      <c r="ATD10" s="370"/>
      <c r="ATE10" s="370"/>
      <c r="ATF10" s="370"/>
      <c r="ATG10" s="370"/>
      <c r="ATH10" s="370"/>
      <c r="ATI10" s="370"/>
      <c r="ATJ10" s="370"/>
      <c r="ATK10" s="370"/>
      <c r="ATL10" s="370"/>
      <c r="ATM10" s="370"/>
      <c r="ATN10" s="370"/>
      <c r="ATO10" s="370"/>
      <c r="ATP10" s="370"/>
      <c r="ATQ10" s="370"/>
      <c r="ATR10" s="370"/>
      <c r="ATS10" s="370"/>
      <c r="ATT10" s="370"/>
      <c r="ATU10" s="370"/>
      <c r="ATV10" s="370"/>
      <c r="ATW10" s="370"/>
      <c r="ATX10" s="370"/>
      <c r="ATY10" s="370"/>
      <c r="ATZ10" s="370"/>
      <c r="AUA10" s="370"/>
      <c r="AUB10" s="370"/>
      <c r="AUC10" s="370"/>
      <c r="AUD10" s="370"/>
      <c r="AUE10" s="370"/>
      <c r="AUF10" s="370"/>
      <c r="AUG10" s="370"/>
      <c r="AUH10" s="370"/>
      <c r="AUI10" s="370"/>
      <c r="AUJ10" s="370"/>
      <c r="AUK10" s="370"/>
      <c r="AUL10" s="370"/>
      <c r="AUM10" s="370"/>
      <c r="AUN10" s="370"/>
      <c r="AUO10" s="370"/>
      <c r="AUP10" s="370"/>
      <c r="AUQ10" s="370"/>
      <c r="AUR10" s="370"/>
      <c r="AUS10" s="370"/>
      <c r="AUT10" s="370"/>
      <c r="AUU10" s="370"/>
      <c r="AUV10" s="370"/>
      <c r="AUW10" s="370"/>
      <c r="AUX10" s="370"/>
      <c r="AUY10" s="370"/>
      <c r="AUZ10" s="370"/>
      <c r="AVA10" s="370"/>
      <c r="AVB10" s="370"/>
      <c r="AVC10" s="370"/>
      <c r="AVD10" s="370"/>
      <c r="AVE10" s="370"/>
      <c r="AVF10" s="370"/>
      <c r="AVG10" s="370"/>
      <c r="AVH10" s="370"/>
      <c r="AVI10" s="370"/>
      <c r="AVJ10" s="370"/>
      <c r="AVK10" s="370"/>
      <c r="AVL10" s="370"/>
      <c r="AVM10" s="370"/>
      <c r="AVN10" s="370"/>
      <c r="AVO10" s="370"/>
      <c r="AVP10" s="370"/>
      <c r="AVQ10" s="370"/>
      <c r="AVR10" s="370"/>
      <c r="AVS10" s="370"/>
      <c r="AVT10" s="370"/>
      <c r="AVU10" s="370"/>
      <c r="AVV10" s="370"/>
      <c r="AVW10" s="370"/>
      <c r="AVX10" s="370"/>
      <c r="AVY10" s="370"/>
      <c r="AVZ10" s="370"/>
      <c r="AWA10" s="370"/>
      <c r="AWB10" s="370"/>
      <c r="AWC10" s="370"/>
      <c r="AWD10" s="370"/>
      <c r="AWE10" s="370"/>
      <c r="AWF10" s="370"/>
      <c r="AWG10" s="370"/>
      <c r="AWH10" s="370"/>
      <c r="AWI10" s="370"/>
      <c r="AWJ10" s="370"/>
      <c r="AWK10" s="370"/>
      <c r="AWL10" s="370"/>
      <c r="AWM10" s="370"/>
      <c r="AWN10" s="370"/>
      <c r="AWO10" s="370"/>
      <c r="AWP10" s="370"/>
      <c r="AWQ10" s="370"/>
      <c r="AWR10" s="370"/>
      <c r="AWS10" s="370"/>
      <c r="AWT10" s="370"/>
      <c r="AWU10" s="370"/>
      <c r="AWV10" s="370"/>
      <c r="AWW10" s="370"/>
      <c r="AWX10" s="370"/>
      <c r="AWY10" s="370"/>
      <c r="AWZ10" s="370"/>
      <c r="AXA10" s="370"/>
      <c r="AXB10" s="370"/>
      <c r="AXC10" s="370"/>
      <c r="AXD10" s="370"/>
      <c r="AXE10" s="370"/>
      <c r="AXF10" s="370"/>
      <c r="AXG10" s="370"/>
      <c r="AXH10" s="370"/>
      <c r="AXI10" s="370"/>
      <c r="AXJ10" s="370"/>
      <c r="AXK10" s="370"/>
      <c r="AXL10" s="370"/>
      <c r="AXM10" s="370"/>
      <c r="AXN10" s="370"/>
      <c r="AXO10" s="370"/>
      <c r="AXP10" s="370"/>
      <c r="AXQ10" s="370"/>
      <c r="AXR10" s="370"/>
      <c r="AXS10" s="370"/>
      <c r="AXT10" s="370"/>
      <c r="AXU10" s="370"/>
      <c r="AXV10" s="370"/>
      <c r="AXW10" s="370"/>
      <c r="AXX10" s="370"/>
      <c r="AXY10" s="370"/>
      <c r="AXZ10" s="370"/>
      <c r="AYA10" s="370"/>
      <c r="AYB10" s="370"/>
      <c r="AYC10" s="370"/>
      <c r="AYD10" s="370"/>
      <c r="AYE10" s="370"/>
      <c r="AYF10" s="370"/>
      <c r="AYG10" s="370"/>
      <c r="AYH10" s="370"/>
      <c r="AYI10" s="370"/>
      <c r="AYJ10" s="370"/>
      <c r="AYK10" s="370"/>
      <c r="AYL10" s="370"/>
      <c r="AYM10" s="370"/>
      <c r="AYN10" s="370"/>
      <c r="AYO10" s="370"/>
      <c r="AYP10" s="370"/>
      <c r="AYQ10" s="370"/>
      <c r="AYR10" s="370"/>
      <c r="AYS10" s="370"/>
      <c r="AYT10" s="370"/>
      <c r="AYU10" s="370"/>
      <c r="AYV10" s="370"/>
      <c r="AYW10" s="370"/>
      <c r="AYX10" s="370"/>
      <c r="AYY10" s="370"/>
      <c r="AYZ10" s="370"/>
      <c r="AZA10" s="370"/>
      <c r="AZB10" s="370"/>
      <c r="AZC10" s="370"/>
      <c r="AZD10" s="370"/>
      <c r="AZE10" s="370"/>
      <c r="AZF10" s="370"/>
      <c r="AZG10" s="370"/>
      <c r="AZH10" s="370"/>
      <c r="AZI10" s="370"/>
      <c r="AZJ10" s="370"/>
      <c r="AZK10" s="370"/>
      <c r="AZL10" s="370"/>
      <c r="AZM10" s="370"/>
      <c r="AZN10" s="370"/>
      <c r="AZO10" s="370"/>
      <c r="AZP10" s="370"/>
      <c r="AZQ10" s="370"/>
      <c r="AZR10" s="370"/>
      <c r="AZS10" s="370"/>
      <c r="AZT10" s="370"/>
      <c r="AZU10" s="370"/>
      <c r="AZV10" s="370"/>
      <c r="AZW10" s="370"/>
      <c r="AZX10" s="370"/>
      <c r="AZY10" s="370"/>
      <c r="AZZ10" s="370"/>
      <c r="BAA10" s="370"/>
      <c r="BAB10" s="370"/>
      <c r="BAC10" s="370"/>
      <c r="BAD10" s="370"/>
      <c r="BAE10" s="370"/>
      <c r="BAF10" s="370"/>
      <c r="BAG10" s="370"/>
      <c r="BAH10" s="370"/>
      <c r="BAI10" s="370"/>
      <c r="BAJ10" s="370"/>
      <c r="BAK10" s="370"/>
      <c r="BAL10" s="370"/>
      <c r="BAM10" s="370"/>
      <c r="BAN10" s="370"/>
      <c r="BAO10" s="370"/>
      <c r="BAP10" s="370"/>
      <c r="BAQ10" s="370"/>
      <c r="BAR10" s="370"/>
      <c r="BAS10" s="370"/>
      <c r="BAT10" s="370"/>
      <c r="BAU10" s="370"/>
      <c r="BAV10" s="370"/>
      <c r="BAW10" s="370"/>
      <c r="BAX10" s="370"/>
      <c r="BAY10" s="370"/>
      <c r="BAZ10" s="370"/>
      <c r="BBA10" s="370"/>
      <c r="BBB10" s="370"/>
      <c r="BBC10" s="370"/>
      <c r="BBD10" s="370"/>
      <c r="BBE10" s="370"/>
      <c r="BBF10" s="370"/>
      <c r="BBG10" s="370"/>
      <c r="BBH10" s="370"/>
      <c r="BBI10" s="370"/>
      <c r="BBJ10" s="370"/>
      <c r="BBK10" s="370"/>
      <c r="BBL10" s="370"/>
      <c r="BBM10" s="370"/>
      <c r="BBN10" s="370"/>
      <c r="BBO10" s="370"/>
      <c r="BBP10" s="370"/>
      <c r="BBQ10" s="370"/>
      <c r="BBR10" s="370"/>
      <c r="BBS10" s="370"/>
      <c r="BBT10" s="370"/>
      <c r="BBU10" s="370"/>
      <c r="BBV10" s="370"/>
      <c r="BBW10" s="370"/>
      <c r="BBX10" s="370"/>
      <c r="BBY10" s="370"/>
      <c r="BBZ10" s="370"/>
      <c r="BCA10" s="370"/>
      <c r="BCB10" s="370"/>
      <c r="BCC10" s="370"/>
      <c r="BCD10" s="370"/>
      <c r="BCE10" s="370"/>
      <c r="BCF10" s="370"/>
      <c r="BCG10" s="370"/>
      <c r="BCH10" s="370"/>
      <c r="BCI10" s="370"/>
      <c r="BCJ10" s="370"/>
      <c r="BCK10" s="370"/>
      <c r="BCL10" s="370"/>
      <c r="BCM10" s="370"/>
      <c r="BCN10" s="370"/>
      <c r="BCO10" s="370"/>
      <c r="BCP10" s="370"/>
      <c r="BCQ10" s="370"/>
      <c r="BCR10" s="370"/>
      <c r="BCS10" s="370"/>
      <c r="BCT10" s="370"/>
      <c r="BCU10" s="370"/>
      <c r="BCV10" s="370"/>
      <c r="BCW10" s="370"/>
      <c r="BCX10" s="370"/>
      <c r="BCY10" s="370"/>
      <c r="BCZ10" s="370"/>
      <c r="BDA10" s="370"/>
      <c r="BDB10" s="370"/>
      <c r="BDC10" s="370"/>
      <c r="BDD10" s="370"/>
      <c r="BDE10" s="370"/>
      <c r="BDF10" s="370"/>
      <c r="BDG10" s="370"/>
      <c r="BDH10" s="370"/>
      <c r="BDI10" s="370"/>
      <c r="BDJ10" s="370"/>
      <c r="BDK10" s="370"/>
      <c r="BDL10" s="370"/>
      <c r="BDM10" s="370"/>
      <c r="BDN10" s="370"/>
      <c r="BDO10" s="370"/>
      <c r="BDP10" s="370"/>
      <c r="BDQ10" s="370"/>
      <c r="BDR10" s="370"/>
      <c r="BDS10" s="370"/>
      <c r="BDT10" s="370"/>
      <c r="BDU10" s="370"/>
      <c r="BDV10" s="370"/>
      <c r="BDW10" s="370"/>
      <c r="BDX10" s="370"/>
      <c r="BDY10" s="370"/>
      <c r="BDZ10" s="370"/>
      <c r="BEA10" s="370"/>
      <c r="BEB10" s="370"/>
      <c r="BEC10" s="370"/>
      <c r="BED10" s="370"/>
      <c r="BEE10" s="370"/>
      <c r="BEF10" s="370"/>
      <c r="BEG10" s="370"/>
      <c r="BEH10" s="370"/>
      <c r="BEI10" s="370"/>
      <c r="BEJ10" s="370"/>
      <c r="BEK10" s="370"/>
      <c r="BEL10" s="370"/>
      <c r="BEM10" s="370"/>
      <c r="BEN10" s="370"/>
      <c r="BEO10" s="370"/>
      <c r="BEP10" s="370"/>
      <c r="BEQ10" s="370"/>
      <c r="BER10" s="370"/>
      <c r="BES10" s="370"/>
      <c r="BET10" s="370"/>
      <c r="BEU10" s="370"/>
      <c r="BEV10" s="370"/>
      <c r="BEW10" s="370"/>
      <c r="BEX10" s="370"/>
      <c r="BEY10" s="370"/>
      <c r="BEZ10" s="370"/>
      <c r="BFA10" s="370"/>
      <c r="BFB10" s="370"/>
      <c r="BFC10" s="370"/>
      <c r="BFD10" s="370"/>
      <c r="BFE10" s="370"/>
      <c r="BFF10" s="370"/>
      <c r="BFG10" s="370"/>
      <c r="BFH10" s="370"/>
      <c r="BFI10" s="370"/>
      <c r="BFJ10" s="370"/>
      <c r="BFK10" s="370"/>
      <c r="BFL10" s="370"/>
      <c r="BFM10" s="370"/>
      <c r="BFN10" s="370"/>
      <c r="BFO10" s="370"/>
      <c r="BFP10" s="370"/>
      <c r="BFQ10" s="370"/>
      <c r="BFR10" s="370"/>
      <c r="BFS10" s="370"/>
      <c r="BFT10" s="370"/>
      <c r="BFU10" s="370"/>
      <c r="BFV10" s="370"/>
      <c r="BFW10" s="370"/>
      <c r="BFX10" s="370"/>
      <c r="BFY10" s="370"/>
      <c r="BFZ10" s="370"/>
      <c r="BGA10" s="370"/>
      <c r="BGB10" s="370"/>
      <c r="BGC10" s="370"/>
      <c r="BGD10" s="370"/>
      <c r="BGE10" s="370"/>
      <c r="BGF10" s="370"/>
      <c r="BGG10" s="370"/>
      <c r="BGH10" s="370"/>
      <c r="BGI10" s="370"/>
      <c r="BGJ10" s="370"/>
      <c r="BGK10" s="370"/>
      <c r="BGL10" s="370"/>
      <c r="BGM10" s="370"/>
      <c r="BGN10" s="370"/>
      <c r="BGO10" s="370"/>
      <c r="BGP10" s="370"/>
      <c r="BGQ10" s="370"/>
      <c r="BGR10" s="370"/>
      <c r="BGS10" s="370"/>
      <c r="BGT10" s="370"/>
      <c r="BGU10" s="370"/>
      <c r="BGV10" s="370"/>
      <c r="BGW10" s="370"/>
      <c r="BGX10" s="370"/>
      <c r="BGY10" s="370"/>
      <c r="BGZ10" s="370"/>
      <c r="BHA10" s="370"/>
      <c r="BHB10" s="370"/>
      <c r="BHC10" s="370"/>
      <c r="BHD10" s="370"/>
      <c r="BHE10" s="370"/>
      <c r="BHF10" s="370"/>
      <c r="BHG10" s="370"/>
      <c r="BHH10" s="370"/>
      <c r="BHI10" s="370"/>
      <c r="BHJ10" s="370"/>
      <c r="BHK10" s="370"/>
      <c r="BHL10" s="370"/>
      <c r="BHM10" s="370"/>
      <c r="BHN10" s="370"/>
      <c r="BHO10" s="370"/>
      <c r="BHP10" s="370"/>
      <c r="BHQ10" s="370"/>
      <c r="BHR10" s="370"/>
      <c r="BHS10" s="370"/>
      <c r="BHT10" s="370"/>
      <c r="BHU10" s="370"/>
      <c r="BHV10" s="370"/>
      <c r="BHW10" s="370"/>
      <c r="BHX10" s="370"/>
      <c r="BHY10" s="370"/>
      <c r="BHZ10" s="370"/>
      <c r="BIA10" s="370"/>
      <c r="BIB10" s="370"/>
      <c r="BIC10" s="370"/>
      <c r="BID10" s="370"/>
      <c r="BIE10" s="370"/>
      <c r="BIF10" s="370"/>
      <c r="BIG10" s="370"/>
      <c r="BIH10" s="370"/>
      <c r="BII10" s="370"/>
      <c r="BIJ10" s="370"/>
      <c r="BIK10" s="370"/>
      <c r="BIL10" s="370"/>
      <c r="BIM10" s="370"/>
      <c r="BIN10" s="370"/>
      <c r="BIO10" s="370"/>
      <c r="BIP10" s="370"/>
      <c r="BIQ10" s="370"/>
      <c r="BIR10" s="370"/>
      <c r="BIS10" s="370"/>
      <c r="BIT10" s="370"/>
      <c r="BIU10" s="370"/>
      <c r="BIV10" s="370"/>
      <c r="BIW10" s="370"/>
      <c r="BIX10" s="370"/>
      <c r="BIY10" s="370"/>
      <c r="BIZ10" s="370"/>
      <c r="BJA10" s="370"/>
      <c r="BJB10" s="370"/>
      <c r="BJC10" s="370"/>
      <c r="BJD10" s="370"/>
      <c r="BJE10" s="370"/>
      <c r="BJF10" s="370"/>
      <c r="BJG10" s="370"/>
      <c r="BJH10" s="370"/>
      <c r="BJI10" s="370"/>
      <c r="BJJ10" s="370"/>
      <c r="BJK10" s="370"/>
      <c r="BJL10" s="370"/>
      <c r="BJM10" s="370"/>
      <c r="BJN10" s="370"/>
      <c r="BJO10" s="370"/>
      <c r="BJP10" s="370"/>
      <c r="BJQ10" s="370"/>
      <c r="BJR10" s="370"/>
      <c r="BJS10" s="370"/>
      <c r="BJT10" s="370"/>
      <c r="BJU10" s="370"/>
      <c r="BJV10" s="370"/>
      <c r="BJW10" s="370"/>
      <c r="BJX10" s="370"/>
      <c r="BJY10" s="370"/>
      <c r="BJZ10" s="370"/>
      <c r="BKA10" s="370"/>
      <c r="BKB10" s="370"/>
      <c r="BKC10" s="370"/>
      <c r="BKD10" s="370"/>
      <c r="BKE10" s="370"/>
      <c r="BKF10" s="370"/>
      <c r="BKG10" s="370"/>
      <c r="BKH10" s="370"/>
      <c r="BKI10" s="370"/>
      <c r="BKJ10" s="370"/>
      <c r="BKK10" s="370"/>
      <c r="BKL10" s="370"/>
      <c r="BKM10" s="370"/>
      <c r="BKN10" s="370"/>
      <c r="BKO10" s="370"/>
      <c r="BKP10" s="370"/>
      <c r="BKQ10" s="370"/>
      <c r="BKR10" s="370"/>
      <c r="BKS10" s="370"/>
      <c r="BKT10" s="370"/>
      <c r="BKU10" s="370"/>
      <c r="BKV10" s="370"/>
      <c r="BKW10" s="370"/>
      <c r="BKX10" s="370"/>
      <c r="BKY10" s="370"/>
      <c r="BKZ10" s="370"/>
      <c r="BLA10" s="370"/>
      <c r="BLB10" s="370"/>
      <c r="BLC10" s="370"/>
      <c r="BLD10" s="370"/>
      <c r="BLE10" s="370"/>
      <c r="BLF10" s="370"/>
      <c r="BLG10" s="370"/>
      <c r="BLH10" s="370"/>
      <c r="BLI10" s="370"/>
      <c r="BLJ10" s="370"/>
      <c r="BLK10" s="370"/>
      <c r="BLL10" s="370"/>
      <c r="BLM10" s="370"/>
      <c r="BLN10" s="370"/>
      <c r="BLO10" s="370"/>
      <c r="BLP10" s="370"/>
      <c r="BLQ10" s="370"/>
      <c r="BLR10" s="370"/>
      <c r="BLS10" s="370"/>
      <c r="BLT10" s="370"/>
      <c r="BLU10" s="370"/>
      <c r="BLV10" s="370"/>
      <c r="BLW10" s="370"/>
      <c r="BLX10" s="370"/>
      <c r="BLY10" s="370"/>
      <c r="BLZ10" s="370"/>
      <c r="BMA10" s="370"/>
      <c r="BMB10" s="370"/>
      <c r="BMC10" s="370"/>
      <c r="BMD10" s="370"/>
      <c r="BME10" s="370"/>
      <c r="BMF10" s="370"/>
      <c r="BMG10" s="370"/>
      <c r="BMH10" s="370"/>
      <c r="BMI10" s="370"/>
      <c r="BMJ10" s="370"/>
      <c r="BMK10" s="370"/>
      <c r="BML10" s="370"/>
      <c r="BMM10" s="370"/>
      <c r="BMN10" s="370"/>
      <c r="BMO10" s="370"/>
      <c r="BMP10" s="370"/>
      <c r="BMQ10" s="370"/>
      <c r="BMR10" s="370"/>
      <c r="BMS10" s="370"/>
      <c r="BMT10" s="370"/>
      <c r="BMU10" s="370"/>
      <c r="BMV10" s="370"/>
      <c r="BMW10" s="370"/>
      <c r="BMX10" s="370"/>
      <c r="BMY10" s="370"/>
      <c r="BMZ10" s="370"/>
      <c r="BNA10" s="370"/>
      <c r="BNB10" s="370"/>
      <c r="BNC10" s="370"/>
      <c r="BND10" s="370"/>
      <c r="BNE10" s="370"/>
      <c r="BNF10" s="370"/>
      <c r="BNG10" s="370"/>
      <c r="BNH10" s="370"/>
      <c r="BNI10" s="370"/>
      <c r="BNJ10" s="370"/>
      <c r="BNK10" s="370"/>
      <c r="BNL10" s="370"/>
      <c r="BNM10" s="370"/>
      <c r="BNN10" s="370"/>
      <c r="BNO10" s="370"/>
      <c r="BNP10" s="370"/>
      <c r="BNQ10" s="370"/>
      <c r="BNR10" s="370"/>
      <c r="BNS10" s="370"/>
      <c r="BNT10" s="370"/>
      <c r="BNU10" s="370"/>
      <c r="BNV10" s="370"/>
      <c r="BNW10" s="370"/>
      <c r="BNX10" s="370"/>
      <c r="BNY10" s="370"/>
      <c r="BNZ10" s="370"/>
      <c r="BOA10" s="370"/>
      <c r="BOB10" s="370"/>
      <c r="BOC10" s="370"/>
      <c r="BOD10" s="370"/>
      <c r="BOE10" s="370"/>
      <c r="BOF10" s="370"/>
      <c r="BOG10" s="370"/>
      <c r="BOH10" s="370"/>
      <c r="BOI10" s="370"/>
      <c r="BOJ10" s="370"/>
      <c r="BOK10" s="370"/>
      <c r="BOL10" s="370"/>
      <c r="BOM10" s="370"/>
      <c r="BON10" s="370"/>
      <c r="BOO10" s="370"/>
      <c r="BOP10" s="370"/>
      <c r="BOQ10" s="370"/>
      <c r="BOR10" s="370"/>
      <c r="BOS10" s="370"/>
      <c r="BOT10" s="370"/>
      <c r="BOU10" s="370"/>
      <c r="BOV10" s="370"/>
      <c r="BOW10" s="370"/>
      <c r="BOX10" s="370"/>
      <c r="BOY10" s="370"/>
      <c r="BOZ10" s="370"/>
      <c r="BPA10" s="370"/>
      <c r="BPB10" s="370"/>
      <c r="BPC10" s="370"/>
      <c r="BPD10" s="370"/>
      <c r="BPE10" s="370"/>
      <c r="BPF10" s="370"/>
      <c r="BPG10" s="370"/>
      <c r="BPH10" s="370"/>
      <c r="BPI10" s="370"/>
      <c r="BPJ10" s="370"/>
      <c r="BPK10" s="370"/>
      <c r="BPL10" s="370"/>
      <c r="BPM10" s="370"/>
      <c r="BPN10" s="370"/>
      <c r="BPO10" s="370"/>
      <c r="BPP10" s="370"/>
      <c r="BPQ10" s="370"/>
      <c r="BPR10" s="370"/>
      <c r="BPS10" s="370"/>
      <c r="BPT10" s="370"/>
      <c r="BPU10" s="370"/>
      <c r="BPV10" s="370"/>
      <c r="BPW10" s="370"/>
      <c r="BPX10" s="370"/>
      <c r="BPY10" s="370"/>
      <c r="BPZ10" s="370"/>
      <c r="BQA10" s="370"/>
      <c r="BQB10" s="370"/>
      <c r="BQC10" s="370"/>
      <c r="BQD10" s="370"/>
      <c r="BQE10" s="370"/>
      <c r="BQF10" s="370"/>
      <c r="BQG10" s="370"/>
      <c r="BQH10" s="370"/>
      <c r="BQI10" s="370"/>
      <c r="BQJ10" s="370"/>
      <c r="BQK10" s="370"/>
      <c r="BQL10" s="370"/>
      <c r="BQM10" s="370"/>
      <c r="BQN10" s="370"/>
      <c r="BQO10" s="370"/>
      <c r="BQP10" s="370"/>
      <c r="BQQ10" s="370"/>
      <c r="BQR10" s="370"/>
      <c r="BQS10" s="370"/>
      <c r="BQT10" s="370"/>
      <c r="BQU10" s="370"/>
      <c r="BQV10" s="370"/>
      <c r="BQW10" s="370"/>
      <c r="BQX10" s="370"/>
      <c r="BQY10" s="370"/>
      <c r="BQZ10" s="370"/>
      <c r="BRA10" s="370"/>
      <c r="BRB10" s="370"/>
      <c r="BRC10" s="370"/>
      <c r="BRD10" s="370"/>
      <c r="BRE10" s="370"/>
      <c r="BRF10" s="370"/>
      <c r="BRG10" s="370"/>
      <c r="BRH10" s="370"/>
      <c r="BRI10" s="370"/>
      <c r="BRJ10" s="370"/>
      <c r="BRK10" s="370"/>
      <c r="BRL10" s="370"/>
      <c r="BRM10" s="370"/>
      <c r="BRN10" s="370"/>
      <c r="BRO10" s="370"/>
      <c r="BRP10" s="370"/>
      <c r="BRQ10" s="370"/>
      <c r="BRR10" s="370"/>
      <c r="BRS10" s="370"/>
      <c r="BRT10" s="370"/>
      <c r="BRU10" s="370"/>
      <c r="BRV10" s="370"/>
      <c r="BRW10" s="370"/>
      <c r="BRX10" s="370"/>
      <c r="BRY10" s="370"/>
      <c r="BRZ10" s="370"/>
      <c r="BSA10" s="370"/>
      <c r="BSB10" s="370"/>
      <c r="BSC10" s="370"/>
      <c r="BSD10" s="370"/>
      <c r="BSE10" s="370"/>
      <c r="BSF10" s="370"/>
      <c r="BSG10" s="370"/>
      <c r="BSH10" s="370"/>
      <c r="BSI10" s="370"/>
      <c r="BSJ10" s="370"/>
      <c r="BSK10" s="370"/>
      <c r="BSL10" s="370"/>
      <c r="BSM10" s="370"/>
      <c r="BSN10" s="370"/>
      <c r="BSO10" s="370"/>
      <c r="BSP10" s="370"/>
      <c r="BSQ10" s="370"/>
      <c r="BSR10" s="370"/>
      <c r="BSS10" s="370"/>
      <c r="BST10" s="370"/>
      <c r="BSU10" s="370"/>
      <c r="BSV10" s="370"/>
      <c r="BSW10" s="370"/>
      <c r="BSX10" s="370"/>
      <c r="BSY10" s="370"/>
      <c r="BSZ10" s="370"/>
      <c r="BTA10" s="370"/>
      <c r="BTB10" s="370"/>
      <c r="BTC10" s="370"/>
      <c r="BTD10" s="370"/>
      <c r="BTE10" s="370"/>
      <c r="BTF10" s="370"/>
      <c r="BTG10" s="370"/>
      <c r="BTH10" s="370"/>
      <c r="BTI10" s="370"/>
      <c r="BTJ10" s="370"/>
      <c r="BTK10" s="370"/>
      <c r="BTL10" s="370"/>
      <c r="BTM10" s="370"/>
      <c r="BTN10" s="370"/>
      <c r="BTO10" s="370"/>
      <c r="BTP10" s="370"/>
      <c r="BTQ10" s="370"/>
      <c r="BTR10" s="370"/>
      <c r="BTS10" s="370"/>
      <c r="BTT10" s="370"/>
      <c r="BTU10" s="370"/>
      <c r="BTV10" s="370"/>
      <c r="BTW10" s="370"/>
      <c r="BTX10" s="370"/>
      <c r="BTY10" s="370"/>
      <c r="BTZ10" s="370"/>
      <c r="BUA10" s="370"/>
      <c r="BUB10" s="370"/>
      <c r="BUC10" s="370"/>
      <c r="BUD10" s="370"/>
      <c r="BUE10" s="370"/>
      <c r="BUF10" s="370"/>
      <c r="BUG10" s="370"/>
      <c r="BUH10" s="370"/>
      <c r="BUI10" s="370"/>
      <c r="BUJ10" s="370"/>
      <c r="BUK10" s="370"/>
      <c r="BUL10" s="370"/>
      <c r="BUM10" s="370"/>
      <c r="BUN10" s="370"/>
      <c r="BUO10" s="370"/>
      <c r="BUP10" s="370"/>
      <c r="BUQ10" s="370"/>
      <c r="BUR10" s="370"/>
      <c r="BUS10" s="370"/>
      <c r="BUT10" s="370"/>
      <c r="BUU10" s="370"/>
      <c r="BUV10" s="370"/>
      <c r="BUW10" s="370"/>
      <c r="BUX10" s="370"/>
      <c r="BUY10" s="370"/>
      <c r="BUZ10" s="370"/>
      <c r="BVA10" s="370"/>
      <c r="BVB10" s="370"/>
      <c r="BVC10" s="370"/>
      <c r="BVD10" s="370"/>
      <c r="BVE10" s="370"/>
      <c r="BVF10" s="370"/>
      <c r="BVG10" s="370"/>
      <c r="BVH10" s="370"/>
      <c r="BVI10" s="370"/>
      <c r="BVJ10" s="370"/>
      <c r="BVK10" s="370"/>
      <c r="BVL10" s="370"/>
      <c r="BVM10" s="370"/>
      <c r="BVN10" s="370"/>
      <c r="BVO10" s="370"/>
      <c r="BVP10" s="370"/>
      <c r="BVQ10" s="370"/>
      <c r="BVR10" s="370"/>
      <c r="BVS10" s="370"/>
      <c r="BVT10" s="370"/>
      <c r="BVU10" s="370"/>
      <c r="BVV10" s="370"/>
      <c r="BVW10" s="370"/>
      <c r="BVX10" s="370"/>
      <c r="BVY10" s="370"/>
      <c r="BVZ10" s="370"/>
      <c r="BWA10" s="370"/>
      <c r="BWB10" s="370"/>
      <c r="BWC10" s="370"/>
      <c r="BWD10" s="370"/>
      <c r="BWE10" s="370"/>
      <c r="BWF10" s="370"/>
      <c r="BWG10" s="370"/>
      <c r="BWH10" s="370"/>
      <c r="BWI10" s="370"/>
      <c r="BWJ10" s="370"/>
      <c r="BWK10" s="370"/>
      <c r="BWL10" s="370"/>
      <c r="BWM10" s="370"/>
      <c r="BWN10" s="370"/>
      <c r="BWO10" s="370"/>
      <c r="BWP10" s="370"/>
      <c r="BWQ10" s="370"/>
      <c r="BWR10" s="370"/>
      <c r="BWS10" s="370"/>
      <c r="BWT10" s="370"/>
      <c r="BWU10" s="370"/>
      <c r="BWV10" s="370"/>
      <c r="BWW10" s="370"/>
      <c r="BWX10" s="370"/>
      <c r="BWY10" s="370"/>
      <c r="BWZ10" s="370"/>
      <c r="BXA10" s="370"/>
      <c r="BXB10" s="370"/>
      <c r="BXC10" s="370"/>
      <c r="BXD10" s="370"/>
      <c r="BXE10" s="370"/>
      <c r="BXF10" s="370"/>
      <c r="BXG10" s="370"/>
      <c r="BXH10" s="370"/>
      <c r="BXI10" s="370"/>
      <c r="BXJ10" s="370"/>
      <c r="BXK10" s="370"/>
      <c r="BXL10" s="370"/>
      <c r="BXM10" s="370"/>
      <c r="BXN10" s="370"/>
      <c r="BXO10" s="370"/>
      <c r="BXP10" s="370"/>
      <c r="BXQ10" s="370"/>
      <c r="BXR10" s="370"/>
      <c r="BXS10" s="370"/>
      <c r="BXT10" s="370"/>
      <c r="BXU10" s="370"/>
      <c r="BXV10" s="370"/>
      <c r="BXW10" s="370"/>
      <c r="BXX10" s="370"/>
      <c r="BXY10" s="370"/>
      <c r="BXZ10" s="370"/>
      <c r="BYA10" s="370"/>
      <c r="BYB10" s="370"/>
      <c r="BYC10" s="370"/>
      <c r="BYD10" s="370"/>
      <c r="BYE10" s="370"/>
      <c r="BYF10" s="370"/>
      <c r="BYG10" s="370"/>
      <c r="BYH10" s="370"/>
      <c r="BYI10" s="370"/>
      <c r="BYJ10" s="370"/>
      <c r="BYK10" s="370"/>
      <c r="BYL10" s="370"/>
      <c r="BYM10" s="370"/>
      <c r="BYN10" s="370"/>
      <c r="BYO10" s="370"/>
      <c r="BYP10" s="370"/>
      <c r="BYQ10" s="370"/>
      <c r="BYR10" s="370"/>
      <c r="BYS10" s="370"/>
      <c r="BYT10" s="370"/>
      <c r="BYU10" s="370"/>
      <c r="BYV10" s="370"/>
      <c r="BYW10" s="370"/>
      <c r="BYX10" s="370"/>
      <c r="BYY10" s="370"/>
      <c r="BYZ10" s="370"/>
      <c r="BZA10" s="370"/>
      <c r="BZB10" s="370"/>
      <c r="BZC10" s="370"/>
      <c r="BZD10" s="370"/>
      <c r="BZE10" s="370"/>
      <c r="BZF10" s="370"/>
      <c r="BZG10" s="370"/>
      <c r="BZH10" s="370"/>
      <c r="BZI10" s="370"/>
      <c r="BZJ10" s="370"/>
      <c r="BZK10" s="370"/>
      <c r="BZL10" s="370"/>
      <c r="BZM10" s="370"/>
      <c r="BZN10" s="370"/>
      <c r="BZO10" s="370"/>
      <c r="BZP10" s="370"/>
      <c r="BZQ10" s="370"/>
      <c r="BZR10" s="370"/>
      <c r="BZS10" s="370"/>
      <c r="BZT10" s="370"/>
      <c r="BZU10" s="370"/>
      <c r="BZV10" s="370"/>
      <c r="BZW10" s="370"/>
      <c r="BZX10" s="370"/>
      <c r="BZY10" s="370"/>
      <c r="BZZ10" s="370"/>
      <c r="CAA10" s="370"/>
      <c r="CAB10" s="370"/>
      <c r="CAC10" s="370"/>
      <c r="CAD10" s="370"/>
      <c r="CAE10" s="370"/>
      <c r="CAF10" s="370"/>
      <c r="CAG10" s="370"/>
      <c r="CAH10" s="370"/>
      <c r="CAI10" s="370"/>
      <c r="CAJ10" s="370"/>
      <c r="CAK10" s="370"/>
      <c r="CAL10" s="370"/>
      <c r="CAM10" s="370"/>
      <c r="CAN10" s="370"/>
      <c r="CAO10" s="370"/>
      <c r="CAP10" s="370"/>
      <c r="CAQ10" s="370"/>
      <c r="CAR10" s="370"/>
      <c r="CAS10" s="370"/>
      <c r="CAT10" s="370"/>
      <c r="CAU10" s="370"/>
      <c r="CAV10" s="370"/>
      <c r="CAW10" s="370"/>
      <c r="CAX10" s="370"/>
      <c r="CAY10" s="370"/>
      <c r="CAZ10" s="370"/>
      <c r="CBA10" s="370"/>
      <c r="CBB10" s="370"/>
      <c r="CBC10" s="370"/>
      <c r="CBD10" s="370"/>
      <c r="CBE10" s="370"/>
      <c r="CBF10" s="370"/>
      <c r="CBG10" s="370"/>
      <c r="CBH10" s="370"/>
      <c r="CBI10" s="370"/>
      <c r="CBJ10" s="370"/>
      <c r="CBK10" s="370"/>
      <c r="CBL10" s="370"/>
      <c r="CBM10" s="370"/>
      <c r="CBN10" s="370"/>
      <c r="CBO10" s="370"/>
      <c r="CBP10" s="370"/>
      <c r="CBQ10" s="370"/>
      <c r="CBR10" s="370"/>
      <c r="CBS10" s="370"/>
      <c r="CBT10" s="370"/>
      <c r="CBU10" s="370"/>
      <c r="CBV10" s="370"/>
      <c r="CBW10" s="370"/>
      <c r="CBX10" s="370"/>
      <c r="CBY10" s="370"/>
      <c r="CBZ10" s="370"/>
      <c r="CCA10" s="370"/>
      <c r="CCB10" s="370"/>
      <c r="CCC10" s="370"/>
      <c r="CCD10" s="370"/>
      <c r="CCE10" s="370"/>
      <c r="CCF10" s="370"/>
      <c r="CCG10" s="370"/>
      <c r="CCH10" s="370"/>
      <c r="CCI10" s="370"/>
      <c r="CCJ10" s="370"/>
      <c r="CCK10" s="370"/>
      <c r="CCL10" s="370"/>
      <c r="CCM10" s="370"/>
      <c r="CCN10" s="370"/>
      <c r="CCO10" s="370"/>
      <c r="CCP10" s="370"/>
      <c r="CCQ10" s="370"/>
      <c r="CCR10" s="370"/>
      <c r="CCS10" s="370"/>
      <c r="CCT10" s="370"/>
      <c r="CCU10" s="370"/>
      <c r="CCV10" s="370"/>
      <c r="CCW10" s="370"/>
      <c r="CCX10" s="370"/>
      <c r="CCY10" s="370"/>
      <c r="CCZ10" s="370"/>
      <c r="CDA10" s="370"/>
      <c r="CDB10" s="370"/>
      <c r="CDC10" s="370"/>
      <c r="CDD10" s="370"/>
      <c r="CDE10" s="370"/>
      <c r="CDF10" s="370"/>
      <c r="CDG10" s="370"/>
      <c r="CDH10" s="370"/>
      <c r="CDI10" s="370"/>
      <c r="CDJ10" s="370"/>
      <c r="CDK10" s="370"/>
      <c r="CDL10" s="370"/>
      <c r="CDM10" s="370"/>
      <c r="CDN10" s="370"/>
      <c r="CDO10" s="370"/>
      <c r="CDP10" s="370"/>
      <c r="CDQ10" s="370"/>
      <c r="CDR10" s="370"/>
      <c r="CDS10" s="370"/>
      <c r="CDT10" s="370"/>
      <c r="CDU10" s="370"/>
      <c r="CDV10" s="370"/>
      <c r="CDW10" s="370"/>
      <c r="CDX10" s="370"/>
      <c r="CDY10" s="370"/>
      <c r="CDZ10" s="370"/>
      <c r="CEA10" s="370"/>
      <c r="CEB10" s="370"/>
      <c r="CEC10" s="370"/>
      <c r="CED10" s="370"/>
      <c r="CEE10" s="370"/>
      <c r="CEF10" s="370"/>
      <c r="CEG10" s="370"/>
      <c r="CEH10" s="370"/>
      <c r="CEI10" s="370"/>
      <c r="CEJ10" s="370"/>
      <c r="CEK10" s="370"/>
      <c r="CEL10" s="370"/>
      <c r="CEM10" s="370"/>
      <c r="CEN10" s="370"/>
      <c r="CEO10" s="370"/>
      <c r="CEP10" s="370"/>
      <c r="CEQ10" s="370"/>
      <c r="CER10" s="370"/>
      <c r="CES10" s="370"/>
      <c r="CET10" s="370"/>
      <c r="CEU10" s="370"/>
      <c r="CEV10" s="370"/>
      <c r="CEW10" s="370"/>
      <c r="CEX10" s="370"/>
      <c r="CEY10" s="370"/>
      <c r="CEZ10" s="370"/>
      <c r="CFA10" s="370"/>
      <c r="CFB10" s="370"/>
      <c r="CFC10" s="370"/>
      <c r="CFD10" s="370"/>
      <c r="CFE10" s="370"/>
      <c r="CFF10" s="370"/>
      <c r="CFG10" s="370"/>
      <c r="CFH10" s="370"/>
      <c r="CFI10" s="370"/>
      <c r="CFJ10" s="370"/>
      <c r="CFK10" s="370"/>
      <c r="CFL10" s="370"/>
      <c r="CFM10" s="370"/>
      <c r="CFN10" s="370"/>
      <c r="CFO10" s="370"/>
      <c r="CFP10" s="370"/>
      <c r="CFQ10" s="370"/>
      <c r="CFR10" s="370"/>
      <c r="CFS10" s="370"/>
      <c r="CFT10" s="370"/>
      <c r="CFU10" s="370"/>
      <c r="CFV10" s="370"/>
      <c r="CFW10" s="370"/>
      <c r="CFX10" s="370"/>
      <c r="CFY10" s="370"/>
      <c r="CFZ10" s="370"/>
      <c r="CGA10" s="370"/>
      <c r="CGB10" s="370"/>
      <c r="CGC10" s="370"/>
      <c r="CGD10" s="370"/>
      <c r="CGE10" s="370"/>
      <c r="CGF10" s="370"/>
      <c r="CGG10" s="370"/>
      <c r="CGH10" s="370"/>
      <c r="CGI10" s="370"/>
      <c r="CGJ10" s="370"/>
      <c r="CGK10" s="370"/>
      <c r="CGL10" s="370"/>
      <c r="CGM10" s="370"/>
      <c r="CGN10" s="370"/>
      <c r="CGO10" s="370"/>
      <c r="CGP10" s="370"/>
      <c r="CGQ10" s="370"/>
      <c r="CGR10" s="370"/>
      <c r="CGS10" s="370"/>
      <c r="CGT10" s="370"/>
      <c r="CGU10" s="370"/>
      <c r="CGV10" s="370"/>
      <c r="CGW10" s="370"/>
      <c r="CGX10" s="370"/>
      <c r="CGY10" s="370"/>
      <c r="CGZ10" s="370"/>
      <c r="CHA10" s="370"/>
      <c r="CHB10" s="370"/>
      <c r="CHC10" s="370"/>
      <c r="CHD10" s="370"/>
      <c r="CHE10" s="370"/>
      <c r="CHF10" s="370"/>
      <c r="CHG10" s="370"/>
      <c r="CHH10" s="370"/>
      <c r="CHI10" s="370"/>
      <c r="CHJ10" s="370"/>
      <c r="CHK10" s="370"/>
      <c r="CHL10" s="370"/>
      <c r="CHM10" s="370"/>
      <c r="CHN10" s="370"/>
      <c r="CHO10" s="370"/>
      <c r="CHP10" s="370"/>
      <c r="CHQ10" s="370"/>
      <c r="CHR10" s="370"/>
      <c r="CHS10" s="370"/>
      <c r="CHT10" s="370"/>
      <c r="CHU10" s="370"/>
      <c r="CHV10" s="370"/>
      <c r="CHW10" s="370"/>
      <c r="CHX10" s="370"/>
      <c r="CHY10" s="370"/>
      <c r="CHZ10" s="370"/>
      <c r="CIA10" s="370"/>
      <c r="CIB10" s="370"/>
      <c r="CIC10" s="370"/>
      <c r="CID10" s="370"/>
      <c r="CIE10" s="370"/>
      <c r="CIF10" s="370"/>
      <c r="CIG10" s="370"/>
      <c r="CIH10" s="370"/>
      <c r="CII10" s="370"/>
      <c r="CIJ10" s="370"/>
      <c r="CIK10" s="370"/>
      <c r="CIL10" s="370"/>
      <c r="CIM10" s="370"/>
      <c r="CIN10" s="370"/>
      <c r="CIO10" s="370"/>
      <c r="CIP10" s="370"/>
      <c r="CIQ10" s="370"/>
      <c r="CIR10" s="370"/>
      <c r="CIS10" s="370"/>
      <c r="CIT10" s="370"/>
      <c r="CIU10" s="370"/>
      <c r="CIV10" s="370"/>
      <c r="CIW10" s="370"/>
      <c r="CIX10" s="370"/>
      <c r="CIY10" s="370"/>
      <c r="CIZ10" s="370"/>
      <c r="CJA10" s="370"/>
      <c r="CJB10" s="370"/>
      <c r="CJC10" s="370"/>
      <c r="CJD10" s="370"/>
      <c r="CJE10" s="370"/>
      <c r="CJF10" s="370"/>
      <c r="CJG10" s="370"/>
      <c r="CJH10" s="370"/>
      <c r="CJI10" s="370"/>
      <c r="CJJ10" s="370"/>
      <c r="CJK10" s="370"/>
      <c r="CJL10" s="370"/>
      <c r="CJM10" s="370"/>
      <c r="CJN10" s="370"/>
      <c r="CJO10" s="370"/>
      <c r="CJP10" s="370"/>
      <c r="CJQ10" s="370"/>
      <c r="CJR10" s="370"/>
      <c r="CJS10" s="370"/>
      <c r="CJT10" s="370"/>
      <c r="CJU10" s="370"/>
      <c r="CJV10" s="370"/>
      <c r="CJW10" s="370"/>
      <c r="CJX10" s="370"/>
      <c r="CJY10" s="370"/>
      <c r="CJZ10" s="370"/>
      <c r="CKA10" s="370"/>
      <c r="CKB10" s="370"/>
      <c r="CKC10" s="370"/>
      <c r="CKD10" s="370"/>
      <c r="CKE10" s="370"/>
      <c r="CKF10" s="370"/>
      <c r="CKG10" s="370"/>
      <c r="CKH10" s="370"/>
      <c r="CKI10" s="370"/>
      <c r="CKJ10" s="370"/>
      <c r="CKK10" s="370"/>
      <c r="CKL10" s="370"/>
      <c r="CKM10" s="370"/>
      <c r="CKN10" s="370"/>
      <c r="CKO10" s="370"/>
      <c r="CKP10" s="370"/>
      <c r="CKQ10" s="370"/>
      <c r="CKR10" s="370"/>
      <c r="CKS10" s="370"/>
      <c r="CKT10" s="370"/>
      <c r="CKU10" s="370"/>
      <c r="CKV10" s="370"/>
      <c r="CKW10" s="370"/>
      <c r="CKX10" s="370"/>
      <c r="CKY10" s="370"/>
      <c r="CKZ10" s="370"/>
      <c r="CLA10" s="370"/>
      <c r="CLB10" s="370"/>
      <c r="CLC10" s="370"/>
      <c r="CLD10" s="370"/>
      <c r="CLE10" s="370"/>
      <c r="CLF10" s="370"/>
      <c r="CLG10" s="370"/>
      <c r="CLH10" s="370"/>
      <c r="CLI10" s="370"/>
      <c r="CLJ10" s="370"/>
      <c r="CLK10" s="370"/>
      <c r="CLL10" s="370"/>
      <c r="CLM10" s="370"/>
      <c r="CLN10" s="370"/>
      <c r="CLO10" s="370"/>
      <c r="CLP10" s="370"/>
      <c r="CLQ10" s="370"/>
      <c r="CLR10" s="370"/>
      <c r="CLS10" s="370"/>
      <c r="CLT10" s="370"/>
      <c r="CLU10" s="370"/>
      <c r="CLV10" s="370"/>
      <c r="CLW10" s="370"/>
      <c r="CLX10" s="370"/>
      <c r="CLY10" s="370"/>
      <c r="CLZ10" s="370"/>
      <c r="CMA10" s="370"/>
      <c r="CMB10" s="370"/>
      <c r="CMC10" s="370"/>
      <c r="CMD10" s="370"/>
      <c r="CME10" s="370"/>
      <c r="CMF10" s="370"/>
      <c r="CMG10" s="370"/>
      <c r="CMH10" s="370"/>
      <c r="CMI10" s="370"/>
      <c r="CMJ10" s="370"/>
      <c r="CMK10" s="370"/>
      <c r="CML10" s="370"/>
      <c r="CMM10" s="370"/>
      <c r="CMN10" s="370"/>
      <c r="CMO10" s="370"/>
      <c r="CMP10" s="370"/>
      <c r="CMQ10" s="370"/>
      <c r="CMR10" s="370"/>
      <c r="CMS10" s="370"/>
      <c r="CMT10" s="370"/>
      <c r="CMU10" s="370"/>
      <c r="CMV10" s="370"/>
      <c r="CMW10" s="370"/>
      <c r="CMX10" s="370"/>
      <c r="CMY10" s="370"/>
      <c r="CMZ10" s="370"/>
      <c r="CNA10" s="370"/>
      <c r="CNB10" s="370"/>
      <c r="CNC10" s="370"/>
      <c r="CND10" s="370"/>
      <c r="CNE10" s="370"/>
      <c r="CNF10" s="370"/>
      <c r="CNG10" s="370"/>
      <c r="CNH10" s="370"/>
      <c r="CNI10" s="370"/>
      <c r="CNJ10" s="370"/>
      <c r="CNK10" s="370"/>
      <c r="CNL10" s="370"/>
      <c r="CNM10" s="370"/>
      <c r="CNN10" s="370"/>
      <c r="CNO10" s="370"/>
      <c r="CNP10" s="370"/>
      <c r="CNQ10" s="370"/>
      <c r="CNR10" s="370"/>
      <c r="CNS10" s="370"/>
      <c r="CNT10" s="370"/>
      <c r="CNU10" s="370"/>
      <c r="CNV10" s="370"/>
      <c r="CNW10" s="370"/>
      <c r="CNX10" s="370"/>
      <c r="CNY10" s="370"/>
      <c r="CNZ10" s="370"/>
      <c r="COA10" s="370"/>
      <c r="COB10" s="370"/>
      <c r="COC10" s="370"/>
      <c r="COD10" s="370"/>
      <c r="COE10" s="370"/>
      <c r="COF10" s="370"/>
      <c r="COG10" s="370"/>
      <c r="COH10" s="370"/>
      <c r="COI10" s="370"/>
      <c r="COJ10" s="370"/>
      <c r="COK10" s="370"/>
      <c r="COL10" s="370"/>
      <c r="COM10" s="370"/>
      <c r="CON10" s="370"/>
      <c r="COO10" s="370"/>
      <c r="COP10" s="370"/>
      <c r="COQ10" s="370"/>
      <c r="COR10" s="370"/>
      <c r="COS10" s="370"/>
      <c r="COT10" s="370"/>
      <c r="COU10" s="370"/>
      <c r="COV10" s="370"/>
      <c r="COW10" s="370"/>
      <c r="COX10" s="370"/>
      <c r="COY10" s="370"/>
      <c r="COZ10" s="370"/>
      <c r="CPA10" s="370"/>
      <c r="CPB10" s="370"/>
      <c r="CPC10" s="370"/>
      <c r="CPD10" s="370"/>
      <c r="CPE10" s="370"/>
      <c r="CPF10" s="370"/>
      <c r="CPG10" s="370"/>
      <c r="CPH10" s="370"/>
      <c r="CPI10" s="370"/>
      <c r="CPJ10" s="370"/>
      <c r="CPK10" s="370"/>
      <c r="CPL10" s="370"/>
      <c r="CPM10" s="370"/>
      <c r="CPN10" s="370"/>
      <c r="CPO10" s="370"/>
      <c r="CPP10" s="370"/>
      <c r="CPQ10" s="370"/>
      <c r="CPR10" s="370"/>
      <c r="CPS10" s="370"/>
      <c r="CPT10" s="370"/>
      <c r="CPU10" s="370"/>
      <c r="CPV10" s="370"/>
      <c r="CPW10" s="370"/>
      <c r="CPX10" s="370"/>
      <c r="CPY10" s="370"/>
      <c r="CPZ10" s="370"/>
      <c r="CQA10" s="370"/>
      <c r="CQB10" s="370"/>
      <c r="CQC10" s="370"/>
      <c r="CQD10" s="370"/>
      <c r="CQE10" s="370"/>
      <c r="CQF10" s="370"/>
      <c r="CQG10" s="370"/>
      <c r="CQH10" s="370"/>
      <c r="CQI10" s="370"/>
      <c r="CQJ10" s="370"/>
      <c r="CQK10" s="370"/>
      <c r="CQL10" s="370"/>
      <c r="CQM10" s="370"/>
      <c r="CQN10" s="370"/>
      <c r="CQO10" s="370"/>
      <c r="CQP10" s="370"/>
      <c r="CQQ10" s="370"/>
      <c r="CQR10" s="370"/>
      <c r="CQS10" s="370"/>
      <c r="CQT10" s="370"/>
      <c r="CQU10" s="370"/>
      <c r="CQV10" s="370"/>
      <c r="CQW10" s="370"/>
      <c r="CQX10" s="370"/>
      <c r="CQY10" s="370"/>
      <c r="CQZ10" s="370"/>
      <c r="CRA10" s="370"/>
      <c r="CRB10" s="370"/>
      <c r="CRC10" s="370"/>
      <c r="CRD10" s="370"/>
      <c r="CRE10" s="370"/>
      <c r="CRF10" s="370"/>
      <c r="CRG10" s="370"/>
      <c r="CRH10" s="370"/>
      <c r="CRI10" s="370"/>
      <c r="CRJ10" s="370"/>
      <c r="CRK10" s="370"/>
      <c r="CRL10" s="370"/>
      <c r="CRM10" s="370"/>
      <c r="CRN10" s="370"/>
      <c r="CRO10" s="370"/>
      <c r="CRP10" s="370"/>
      <c r="CRQ10" s="370"/>
      <c r="CRR10" s="370"/>
      <c r="CRS10" s="370"/>
      <c r="CRT10" s="370"/>
      <c r="CRU10" s="370"/>
      <c r="CRV10" s="370"/>
      <c r="CRW10" s="370"/>
      <c r="CRX10" s="370"/>
      <c r="CRY10" s="370"/>
      <c r="CRZ10" s="370"/>
      <c r="CSA10" s="370"/>
      <c r="CSB10" s="370"/>
      <c r="CSC10" s="370"/>
      <c r="CSD10" s="370"/>
      <c r="CSE10" s="370"/>
      <c r="CSF10" s="370"/>
      <c r="CSG10" s="370"/>
      <c r="CSH10" s="370"/>
      <c r="CSI10" s="370"/>
      <c r="CSJ10" s="370"/>
      <c r="CSK10" s="370"/>
      <c r="CSL10" s="370"/>
      <c r="CSM10" s="370"/>
      <c r="CSN10" s="370"/>
      <c r="CSO10" s="370"/>
      <c r="CSP10" s="370"/>
      <c r="CSQ10" s="370"/>
      <c r="CSR10" s="370"/>
      <c r="CSS10" s="370"/>
      <c r="CST10" s="370"/>
      <c r="CSU10" s="370"/>
      <c r="CSV10" s="370"/>
      <c r="CSW10" s="370"/>
      <c r="CSX10" s="370"/>
      <c r="CSY10" s="370"/>
      <c r="CSZ10" s="370"/>
      <c r="CTA10" s="370"/>
      <c r="CTB10" s="370"/>
      <c r="CTC10" s="370"/>
      <c r="CTD10" s="370"/>
      <c r="CTE10" s="370"/>
      <c r="CTF10" s="370"/>
      <c r="CTG10" s="370"/>
      <c r="CTH10" s="370"/>
      <c r="CTI10" s="370"/>
      <c r="CTJ10" s="370"/>
      <c r="CTK10" s="370"/>
      <c r="CTL10" s="370"/>
      <c r="CTM10" s="370"/>
      <c r="CTN10" s="370"/>
      <c r="CTO10" s="370"/>
      <c r="CTP10" s="370"/>
      <c r="CTQ10" s="370"/>
      <c r="CTR10" s="370"/>
      <c r="CTS10" s="370"/>
      <c r="CTT10" s="370"/>
      <c r="CTU10" s="370"/>
      <c r="CTV10" s="370"/>
      <c r="CTW10" s="370"/>
      <c r="CTX10" s="370"/>
      <c r="CTY10" s="370"/>
      <c r="CTZ10" s="370"/>
      <c r="CUA10" s="370"/>
      <c r="CUB10" s="370"/>
      <c r="CUC10" s="370"/>
      <c r="CUD10" s="370"/>
      <c r="CUE10" s="370"/>
      <c r="CUF10" s="370"/>
      <c r="CUG10" s="370"/>
      <c r="CUH10" s="370"/>
      <c r="CUI10" s="370"/>
      <c r="CUJ10" s="370"/>
      <c r="CUK10" s="370"/>
      <c r="CUL10" s="370"/>
      <c r="CUM10" s="370"/>
      <c r="CUN10" s="370"/>
      <c r="CUO10" s="370"/>
      <c r="CUP10" s="370"/>
      <c r="CUQ10" s="370"/>
      <c r="CUR10" s="370"/>
      <c r="CUS10" s="370"/>
      <c r="CUT10" s="370"/>
      <c r="CUU10" s="370"/>
      <c r="CUV10" s="370"/>
      <c r="CUW10" s="370"/>
      <c r="CUX10" s="370"/>
      <c r="CUY10" s="370"/>
      <c r="CUZ10" s="370"/>
      <c r="CVA10" s="370"/>
      <c r="CVB10" s="370"/>
      <c r="CVC10" s="370"/>
      <c r="CVD10" s="370"/>
      <c r="CVE10" s="370"/>
      <c r="CVF10" s="370"/>
      <c r="CVG10" s="370"/>
      <c r="CVH10" s="370"/>
      <c r="CVI10" s="370"/>
      <c r="CVJ10" s="370"/>
      <c r="CVK10" s="370"/>
      <c r="CVL10" s="370"/>
      <c r="CVM10" s="370"/>
      <c r="CVN10" s="370"/>
      <c r="CVO10" s="370"/>
      <c r="CVP10" s="370"/>
      <c r="CVQ10" s="370"/>
      <c r="CVR10" s="370"/>
      <c r="CVS10" s="370"/>
      <c r="CVT10" s="370"/>
      <c r="CVU10" s="370"/>
      <c r="CVV10" s="370"/>
      <c r="CVW10" s="370"/>
      <c r="CVX10" s="370"/>
      <c r="CVY10" s="370"/>
      <c r="CVZ10" s="370"/>
      <c r="CWA10" s="370"/>
      <c r="CWB10" s="370"/>
      <c r="CWC10" s="370"/>
      <c r="CWD10" s="370"/>
      <c r="CWE10" s="370"/>
      <c r="CWF10" s="370"/>
      <c r="CWG10" s="370"/>
      <c r="CWH10" s="370"/>
      <c r="CWI10" s="370"/>
      <c r="CWJ10" s="370"/>
      <c r="CWK10" s="370"/>
      <c r="CWL10" s="370"/>
      <c r="CWM10" s="370"/>
      <c r="CWN10" s="370"/>
      <c r="CWO10" s="370"/>
      <c r="CWP10" s="370"/>
      <c r="CWQ10" s="370"/>
      <c r="CWR10" s="370"/>
      <c r="CWS10" s="370"/>
      <c r="CWT10" s="370"/>
      <c r="CWU10" s="370"/>
      <c r="CWV10" s="370"/>
      <c r="CWW10" s="370"/>
      <c r="CWX10" s="370"/>
      <c r="CWY10" s="370"/>
      <c r="CWZ10" s="370"/>
      <c r="CXA10" s="370"/>
      <c r="CXB10" s="370"/>
      <c r="CXC10" s="370"/>
      <c r="CXD10" s="370"/>
      <c r="CXE10" s="370"/>
      <c r="CXF10" s="370"/>
      <c r="CXG10" s="370"/>
      <c r="CXH10" s="370"/>
      <c r="CXI10" s="370"/>
      <c r="CXJ10" s="370"/>
      <c r="CXK10" s="370"/>
      <c r="CXL10" s="370"/>
      <c r="CXM10" s="370"/>
      <c r="CXN10" s="370"/>
      <c r="CXO10" s="370"/>
      <c r="CXP10" s="370"/>
      <c r="CXQ10" s="370"/>
      <c r="CXR10" s="370"/>
      <c r="CXS10" s="370"/>
      <c r="CXT10" s="370"/>
      <c r="CXU10" s="370"/>
      <c r="CXV10" s="370"/>
      <c r="CXW10" s="370"/>
      <c r="CXX10" s="370"/>
      <c r="CXY10" s="370"/>
      <c r="CXZ10" s="370"/>
      <c r="CYA10" s="370"/>
      <c r="CYB10" s="370"/>
      <c r="CYC10" s="370"/>
      <c r="CYD10" s="370"/>
      <c r="CYE10" s="370"/>
      <c r="CYF10" s="370"/>
      <c r="CYG10" s="370"/>
      <c r="CYH10" s="370"/>
      <c r="CYI10" s="370"/>
      <c r="CYJ10" s="370"/>
      <c r="CYK10" s="370"/>
      <c r="CYL10" s="370"/>
      <c r="CYM10" s="370"/>
      <c r="CYN10" s="370"/>
      <c r="CYO10" s="370"/>
      <c r="CYP10" s="370"/>
      <c r="CYQ10" s="370"/>
      <c r="CYR10" s="370"/>
      <c r="CYS10" s="370"/>
      <c r="CYT10" s="370"/>
      <c r="CYU10" s="370"/>
      <c r="CYV10" s="370"/>
      <c r="CYW10" s="370"/>
      <c r="CYX10" s="370"/>
      <c r="CYY10" s="370"/>
      <c r="CYZ10" s="370"/>
      <c r="CZA10" s="370"/>
      <c r="CZB10" s="370"/>
      <c r="CZC10" s="370"/>
      <c r="CZD10" s="370"/>
      <c r="CZE10" s="370"/>
      <c r="CZF10" s="370"/>
      <c r="CZG10" s="370"/>
      <c r="CZH10" s="370"/>
      <c r="CZI10" s="370"/>
      <c r="CZJ10" s="370"/>
      <c r="CZK10" s="370"/>
      <c r="CZL10" s="370"/>
      <c r="CZM10" s="370"/>
      <c r="CZN10" s="370"/>
      <c r="CZO10" s="370"/>
      <c r="CZP10" s="370"/>
      <c r="CZQ10" s="370"/>
      <c r="CZR10" s="370"/>
      <c r="CZS10" s="370"/>
      <c r="CZT10" s="370"/>
      <c r="CZU10" s="370"/>
      <c r="CZV10" s="370"/>
      <c r="CZW10" s="370"/>
      <c r="CZX10" s="370"/>
      <c r="CZY10" s="370"/>
      <c r="CZZ10" s="370"/>
      <c r="DAA10" s="370"/>
      <c r="DAB10" s="370"/>
      <c r="DAC10" s="370"/>
      <c r="DAD10" s="370"/>
      <c r="DAE10" s="370"/>
      <c r="DAF10" s="370"/>
      <c r="DAG10" s="370"/>
      <c r="DAH10" s="370"/>
      <c r="DAI10" s="370"/>
      <c r="DAJ10" s="370"/>
      <c r="DAK10" s="370"/>
      <c r="DAL10" s="370"/>
      <c r="DAM10" s="370"/>
      <c r="DAN10" s="370"/>
      <c r="DAO10" s="370"/>
      <c r="DAP10" s="370"/>
      <c r="DAQ10" s="370"/>
      <c r="DAR10" s="370"/>
      <c r="DAS10" s="370"/>
      <c r="DAT10" s="370"/>
      <c r="DAU10" s="370"/>
      <c r="DAV10" s="370"/>
      <c r="DAW10" s="370"/>
      <c r="DAX10" s="370"/>
      <c r="DAY10" s="370"/>
      <c r="DAZ10" s="370"/>
      <c r="DBA10" s="370"/>
      <c r="DBB10" s="370"/>
      <c r="DBC10" s="370"/>
      <c r="DBD10" s="370"/>
      <c r="DBE10" s="370"/>
      <c r="DBF10" s="370"/>
      <c r="DBG10" s="370"/>
      <c r="DBH10" s="370"/>
      <c r="DBI10" s="370"/>
      <c r="DBJ10" s="370"/>
      <c r="DBK10" s="370"/>
      <c r="DBL10" s="370"/>
      <c r="DBM10" s="370"/>
      <c r="DBN10" s="370"/>
      <c r="DBO10" s="370"/>
      <c r="DBP10" s="370"/>
      <c r="DBQ10" s="370"/>
      <c r="DBR10" s="370"/>
      <c r="DBS10" s="370"/>
      <c r="DBT10" s="370"/>
      <c r="DBU10" s="370"/>
      <c r="DBV10" s="370"/>
      <c r="DBW10" s="370"/>
      <c r="DBX10" s="370"/>
      <c r="DBY10" s="370"/>
      <c r="DBZ10" s="370"/>
      <c r="DCA10" s="370"/>
      <c r="DCB10" s="370"/>
      <c r="DCC10" s="370"/>
      <c r="DCD10" s="370"/>
      <c r="DCE10" s="370"/>
      <c r="DCF10" s="370"/>
      <c r="DCG10" s="370"/>
      <c r="DCH10" s="370"/>
      <c r="DCI10" s="370"/>
      <c r="DCJ10" s="370"/>
      <c r="DCK10" s="370"/>
      <c r="DCL10" s="370"/>
      <c r="DCM10" s="370"/>
      <c r="DCN10" s="370"/>
      <c r="DCO10" s="370"/>
      <c r="DCP10" s="370"/>
      <c r="DCQ10" s="370"/>
      <c r="DCR10" s="370"/>
      <c r="DCS10" s="370"/>
      <c r="DCT10" s="370"/>
      <c r="DCU10" s="370"/>
      <c r="DCV10" s="370"/>
      <c r="DCW10" s="370"/>
      <c r="DCX10" s="370"/>
      <c r="DCY10" s="370"/>
      <c r="DCZ10" s="370"/>
      <c r="DDA10" s="370"/>
      <c r="DDB10" s="370"/>
      <c r="DDC10" s="370"/>
      <c r="DDD10" s="370"/>
      <c r="DDE10" s="370"/>
      <c r="DDF10" s="370"/>
      <c r="DDG10" s="370"/>
      <c r="DDH10" s="370"/>
      <c r="DDI10" s="370"/>
      <c r="DDJ10" s="370"/>
      <c r="DDK10" s="370"/>
      <c r="DDL10" s="370"/>
      <c r="DDM10" s="370"/>
      <c r="DDN10" s="370"/>
      <c r="DDO10" s="370"/>
      <c r="DDP10" s="370"/>
      <c r="DDQ10" s="370"/>
      <c r="DDR10" s="370"/>
      <c r="DDS10" s="370"/>
      <c r="DDT10" s="370"/>
      <c r="DDU10" s="370"/>
      <c r="DDV10" s="370"/>
      <c r="DDW10" s="370"/>
      <c r="DDX10" s="370"/>
      <c r="DDY10" s="370"/>
      <c r="DDZ10" s="370"/>
      <c r="DEA10" s="370"/>
      <c r="DEB10" s="370"/>
      <c r="DEC10" s="370"/>
      <c r="DED10" s="370"/>
      <c r="DEE10" s="370"/>
      <c r="DEF10" s="370"/>
      <c r="DEG10" s="370"/>
      <c r="DEH10" s="370"/>
      <c r="DEI10" s="370"/>
      <c r="DEJ10" s="370"/>
      <c r="DEK10" s="370"/>
      <c r="DEL10" s="370"/>
      <c r="DEM10" s="370"/>
      <c r="DEN10" s="370"/>
      <c r="DEO10" s="370"/>
      <c r="DEP10" s="370"/>
      <c r="DEQ10" s="370"/>
      <c r="DER10" s="370"/>
      <c r="DES10" s="370"/>
      <c r="DET10" s="370"/>
      <c r="DEU10" s="370"/>
      <c r="DEV10" s="370"/>
      <c r="DEW10" s="370"/>
      <c r="DEX10" s="370"/>
      <c r="DEY10" s="370"/>
      <c r="DEZ10" s="370"/>
      <c r="DFA10" s="370"/>
      <c r="DFB10" s="370"/>
      <c r="DFC10" s="370"/>
      <c r="DFD10" s="370"/>
      <c r="DFE10" s="370"/>
      <c r="DFF10" s="370"/>
      <c r="DFG10" s="370"/>
      <c r="DFH10" s="370"/>
      <c r="DFI10" s="370"/>
      <c r="DFJ10" s="370"/>
      <c r="DFK10" s="370"/>
      <c r="DFL10" s="370"/>
      <c r="DFM10" s="370"/>
      <c r="DFN10" s="370"/>
      <c r="DFO10" s="370"/>
      <c r="DFP10" s="370"/>
      <c r="DFQ10" s="370"/>
      <c r="DFR10" s="370"/>
      <c r="DFS10" s="370"/>
      <c r="DFT10" s="370"/>
      <c r="DFU10" s="370"/>
      <c r="DFV10" s="370"/>
      <c r="DFW10" s="370"/>
      <c r="DFX10" s="370"/>
      <c r="DFY10" s="370"/>
      <c r="DFZ10" s="370"/>
      <c r="DGA10" s="370"/>
      <c r="DGB10" s="370"/>
      <c r="DGC10" s="370"/>
      <c r="DGD10" s="370"/>
      <c r="DGE10" s="370"/>
      <c r="DGF10" s="370"/>
      <c r="DGG10" s="370"/>
      <c r="DGH10" s="370"/>
      <c r="DGI10" s="370"/>
      <c r="DGJ10" s="370"/>
      <c r="DGK10" s="370"/>
      <c r="DGL10" s="370"/>
      <c r="DGM10" s="370"/>
      <c r="DGN10" s="370"/>
      <c r="DGO10" s="370"/>
      <c r="DGP10" s="370"/>
      <c r="DGQ10" s="370"/>
      <c r="DGR10" s="370"/>
      <c r="DGS10" s="370"/>
      <c r="DGT10" s="370"/>
      <c r="DGU10" s="370"/>
      <c r="DGV10" s="370"/>
      <c r="DGW10" s="370"/>
      <c r="DGX10" s="370"/>
      <c r="DGY10" s="370"/>
      <c r="DGZ10" s="370"/>
      <c r="DHA10" s="370"/>
      <c r="DHB10" s="370"/>
      <c r="DHC10" s="370"/>
      <c r="DHD10" s="370"/>
      <c r="DHE10" s="370"/>
      <c r="DHF10" s="370"/>
      <c r="DHG10" s="370"/>
      <c r="DHH10" s="370"/>
      <c r="DHI10" s="370"/>
      <c r="DHJ10" s="370"/>
      <c r="DHK10" s="370"/>
      <c r="DHL10" s="370"/>
      <c r="DHM10" s="370"/>
      <c r="DHN10" s="370"/>
      <c r="DHO10" s="370"/>
      <c r="DHP10" s="370"/>
      <c r="DHQ10" s="370"/>
      <c r="DHR10" s="370"/>
      <c r="DHS10" s="370"/>
      <c r="DHT10" s="370"/>
      <c r="DHU10" s="370"/>
      <c r="DHV10" s="370"/>
      <c r="DHW10" s="370"/>
      <c r="DHX10" s="370"/>
      <c r="DHY10" s="370"/>
      <c r="DHZ10" s="370"/>
      <c r="DIA10" s="370"/>
      <c r="DIB10" s="370"/>
      <c r="DIC10" s="370"/>
      <c r="DID10" s="370"/>
      <c r="DIE10" s="370"/>
      <c r="DIF10" s="370"/>
      <c r="DIG10" s="370"/>
      <c r="DIH10" s="370"/>
      <c r="DII10" s="370"/>
      <c r="DIJ10" s="370"/>
      <c r="DIK10" s="370"/>
      <c r="DIL10" s="370"/>
      <c r="DIM10" s="370"/>
      <c r="DIN10" s="370"/>
      <c r="DIO10" s="370"/>
      <c r="DIP10" s="370"/>
      <c r="DIQ10" s="370"/>
      <c r="DIR10" s="370"/>
      <c r="DIS10" s="370"/>
      <c r="DIT10" s="370"/>
      <c r="DIU10" s="370"/>
      <c r="DIV10" s="370"/>
      <c r="DIW10" s="370"/>
      <c r="DIX10" s="370"/>
      <c r="DIY10" s="370"/>
      <c r="DIZ10" s="370"/>
      <c r="DJA10" s="370"/>
      <c r="DJB10" s="370"/>
      <c r="DJC10" s="370"/>
      <c r="DJD10" s="370"/>
      <c r="DJE10" s="370"/>
      <c r="DJF10" s="370"/>
      <c r="DJG10" s="370"/>
      <c r="DJH10" s="370"/>
      <c r="DJI10" s="370"/>
      <c r="DJJ10" s="370"/>
      <c r="DJK10" s="370"/>
      <c r="DJL10" s="370"/>
      <c r="DJM10" s="370"/>
      <c r="DJN10" s="370"/>
      <c r="DJO10" s="370"/>
      <c r="DJP10" s="370"/>
      <c r="DJQ10" s="370"/>
      <c r="DJR10" s="370"/>
      <c r="DJS10" s="370"/>
      <c r="DJT10" s="370"/>
      <c r="DJU10" s="370"/>
      <c r="DJV10" s="370"/>
      <c r="DJW10" s="370"/>
      <c r="DJX10" s="370"/>
      <c r="DJY10" s="370"/>
      <c r="DJZ10" s="370"/>
      <c r="DKA10" s="370"/>
      <c r="DKB10" s="370"/>
      <c r="DKC10" s="370"/>
      <c r="DKD10" s="370"/>
      <c r="DKE10" s="370"/>
      <c r="DKF10" s="370"/>
      <c r="DKG10" s="370"/>
      <c r="DKH10" s="370"/>
      <c r="DKI10" s="370"/>
      <c r="DKJ10" s="370"/>
      <c r="DKK10" s="370"/>
      <c r="DKL10" s="370"/>
      <c r="DKM10" s="370"/>
      <c r="DKN10" s="370"/>
      <c r="DKO10" s="370"/>
      <c r="DKP10" s="370"/>
      <c r="DKQ10" s="370"/>
      <c r="DKR10" s="370"/>
      <c r="DKS10" s="370"/>
      <c r="DKT10" s="370"/>
      <c r="DKU10" s="370"/>
      <c r="DKV10" s="370"/>
      <c r="DKW10" s="370"/>
      <c r="DKX10" s="370"/>
      <c r="DKY10" s="370"/>
      <c r="DKZ10" s="370"/>
      <c r="DLA10" s="370"/>
      <c r="DLB10" s="370"/>
      <c r="DLC10" s="370"/>
      <c r="DLD10" s="370"/>
      <c r="DLE10" s="370"/>
      <c r="DLF10" s="370"/>
      <c r="DLG10" s="370"/>
      <c r="DLH10" s="370"/>
      <c r="DLI10" s="370"/>
      <c r="DLJ10" s="370"/>
      <c r="DLK10" s="370"/>
      <c r="DLL10" s="370"/>
      <c r="DLM10" s="370"/>
      <c r="DLN10" s="370"/>
      <c r="DLO10" s="370"/>
      <c r="DLP10" s="370"/>
      <c r="DLQ10" s="370"/>
      <c r="DLR10" s="370"/>
      <c r="DLS10" s="370"/>
      <c r="DLT10" s="370"/>
      <c r="DLU10" s="370"/>
      <c r="DLV10" s="370"/>
      <c r="DLW10" s="370"/>
      <c r="DLX10" s="370"/>
      <c r="DLY10" s="370"/>
      <c r="DLZ10" s="370"/>
      <c r="DMA10" s="370"/>
      <c r="DMB10" s="370"/>
      <c r="DMC10" s="370"/>
      <c r="DMD10" s="370"/>
      <c r="DME10" s="370"/>
      <c r="DMF10" s="370"/>
      <c r="DMG10" s="370"/>
      <c r="DMH10" s="370"/>
      <c r="DMI10" s="370"/>
      <c r="DMJ10" s="370"/>
      <c r="DMK10" s="370"/>
      <c r="DML10" s="370"/>
      <c r="DMM10" s="370"/>
      <c r="DMN10" s="370"/>
      <c r="DMO10" s="370"/>
      <c r="DMP10" s="370"/>
      <c r="DMQ10" s="370"/>
      <c r="DMR10" s="370"/>
      <c r="DMS10" s="370"/>
      <c r="DMT10" s="370"/>
      <c r="DMU10" s="370"/>
      <c r="DMV10" s="370"/>
      <c r="DMW10" s="370"/>
      <c r="DMX10" s="370"/>
      <c r="DMY10" s="370"/>
      <c r="DMZ10" s="370"/>
      <c r="DNA10" s="370"/>
      <c r="DNB10" s="370"/>
      <c r="DNC10" s="370"/>
      <c r="DND10" s="370"/>
      <c r="DNE10" s="370"/>
      <c r="DNF10" s="370"/>
      <c r="DNG10" s="370"/>
      <c r="DNH10" s="370"/>
      <c r="DNI10" s="370"/>
      <c r="DNJ10" s="370"/>
      <c r="DNK10" s="370"/>
      <c r="DNL10" s="370"/>
      <c r="DNM10" s="370"/>
      <c r="DNN10" s="370"/>
      <c r="DNO10" s="370"/>
      <c r="DNP10" s="370"/>
      <c r="DNQ10" s="370"/>
      <c r="DNR10" s="370"/>
      <c r="DNS10" s="370"/>
      <c r="DNT10" s="370"/>
      <c r="DNU10" s="370"/>
      <c r="DNV10" s="370"/>
      <c r="DNW10" s="370"/>
      <c r="DNX10" s="370"/>
      <c r="DNY10" s="370"/>
      <c r="DNZ10" s="370"/>
      <c r="DOA10" s="370"/>
      <c r="DOB10" s="370"/>
      <c r="DOC10" s="370"/>
      <c r="DOD10" s="370"/>
      <c r="DOE10" s="370"/>
      <c r="DOF10" s="370"/>
      <c r="DOG10" s="370"/>
      <c r="DOH10" s="370"/>
      <c r="DOI10" s="370"/>
      <c r="DOJ10" s="370"/>
      <c r="DOK10" s="370"/>
      <c r="DOL10" s="370"/>
      <c r="DOM10" s="370"/>
      <c r="DON10" s="370"/>
      <c r="DOO10" s="370"/>
      <c r="DOP10" s="370"/>
      <c r="DOQ10" s="370"/>
      <c r="DOR10" s="370"/>
      <c r="DOS10" s="370"/>
      <c r="DOT10" s="370"/>
      <c r="DOU10" s="370"/>
      <c r="DOV10" s="370"/>
      <c r="DOW10" s="370"/>
      <c r="DOX10" s="370"/>
      <c r="DOY10" s="370"/>
      <c r="DOZ10" s="370"/>
      <c r="DPA10" s="370"/>
      <c r="DPB10" s="370"/>
      <c r="DPC10" s="370"/>
      <c r="DPD10" s="370"/>
      <c r="DPE10" s="370"/>
      <c r="DPF10" s="370"/>
      <c r="DPG10" s="370"/>
      <c r="DPH10" s="370"/>
      <c r="DPI10" s="370"/>
      <c r="DPJ10" s="370"/>
      <c r="DPK10" s="370"/>
      <c r="DPL10" s="370"/>
      <c r="DPM10" s="370"/>
      <c r="DPN10" s="370"/>
      <c r="DPO10" s="370"/>
      <c r="DPP10" s="370"/>
      <c r="DPQ10" s="370"/>
      <c r="DPR10" s="370"/>
      <c r="DPS10" s="370"/>
      <c r="DPT10" s="370"/>
      <c r="DPU10" s="370"/>
      <c r="DPV10" s="370"/>
      <c r="DPW10" s="370"/>
      <c r="DPX10" s="370"/>
      <c r="DPY10" s="370"/>
      <c r="DPZ10" s="370"/>
      <c r="DQA10" s="370"/>
      <c r="DQB10" s="370"/>
      <c r="DQC10" s="370"/>
      <c r="DQD10" s="370"/>
      <c r="DQE10" s="370"/>
      <c r="DQF10" s="370"/>
      <c r="DQG10" s="370"/>
      <c r="DQH10" s="370"/>
      <c r="DQI10" s="370"/>
      <c r="DQJ10" s="370"/>
      <c r="DQK10" s="370"/>
      <c r="DQL10" s="370"/>
      <c r="DQM10" s="370"/>
      <c r="DQN10" s="370"/>
      <c r="DQO10" s="370"/>
      <c r="DQP10" s="370"/>
      <c r="DQQ10" s="370"/>
      <c r="DQR10" s="370"/>
      <c r="DQS10" s="370"/>
      <c r="DQT10" s="370"/>
      <c r="DQU10" s="370"/>
      <c r="DQV10" s="370"/>
      <c r="DQW10" s="370"/>
      <c r="DQX10" s="370"/>
      <c r="DQY10" s="370"/>
      <c r="DQZ10" s="370"/>
      <c r="DRA10" s="370"/>
      <c r="DRB10" s="370"/>
      <c r="DRC10" s="370"/>
      <c r="DRD10" s="370"/>
      <c r="DRE10" s="370"/>
      <c r="DRF10" s="370"/>
      <c r="DRG10" s="370"/>
      <c r="DRH10" s="370"/>
      <c r="DRI10" s="370"/>
      <c r="DRJ10" s="370"/>
      <c r="DRK10" s="370"/>
      <c r="DRL10" s="370"/>
      <c r="DRM10" s="370"/>
      <c r="DRN10" s="370"/>
      <c r="DRO10" s="370"/>
      <c r="DRP10" s="370"/>
      <c r="DRQ10" s="370"/>
      <c r="DRR10" s="370"/>
      <c r="DRS10" s="370"/>
      <c r="DRT10" s="370"/>
      <c r="DRU10" s="370"/>
      <c r="DRV10" s="370"/>
      <c r="DRW10" s="370"/>
      <c r="DRX10" s="370"/>
      <c r="DRY10" s="370"/>
      <c r="DRZ10" s="370"/>
      <c r="DSA10" s="370"/>
      <c r="DSB10" s="370"/>
      <c r="DSC10" s="370"/>
      <c r="DSD10" s="370"/>
      <c r="DSE10" s="370"/>
      <c r="DSF10" s="370"/>
      <c r="DSG10" s="370"/>
      <c r="DSH10" s="370"/>
      <c r="DSI10" s="370"/>
      <c r="DSJ10" s="370"/>
      <c r="DSK10" s="370"/>
      <c r="DSL10" s="370"/>
      <c r="DSM10" s="370"/>
      <c r="DSN10" s="370"/>
      <c r="DSO10" s="370"/>
      <c r="DSP10" s="370"/>
      <c r="DSQ10" s="370"/>
      <c r="DSR10" s="370"/>
      <c r="DSS10" s="370"/>
      <c r="DST10" s="370"/>
      <c r="DSU10" s="370"/>
      <c r="DSV10" s="370"/>
      <c r="DSW10" s="370"/>
      <c r="DSX10" s="370"/>
      <c r="DSY10" s="370"/>
      <c r="DSZ10" s="370"/>
      <c r="DTA10" s="370"/>
      <c r="DTB10" s="370"/>
      <c r="DTC10" s="370"/>
      <c r="DTD10" s="370"/>
      <c r="DTE10" s="370"/>
      <c r="DTF10" s="370"/>
      <c r="DTG10" s="370"/>
      <c r="DTH10" s="370"/>
      <c r="DTI10" s="370"/>
      <c r="DTJ10" s="370"/>
      <c r="DTK10" s="370"/>
      <c r="DTL10" s="370"/>
      <c r="DTM10" s="370"/>
      <c r="DTN10" s="370"/>
      <c r="DTO10" s="370"/>
      <c r="DTP10" s="370"/>
      <c r="DTQ10" s="370"/>
      <c r="DTR10" s="370"/>
      <c r="DTS10" s="370"/>
      <c r="DTT10" s="370"/>
      <c r="DTU10" s="370"/>
      <c r="DTV10" s="370"/>
      <c r="DTW10" s="370"/>
      <c r="DTX10" s="370"/>
      <c r="DTY10" s="370"/>
      <c r="DTZ10" s="370"/>
      <c r="DUA10" s="370"/>
      <c r="DUB10" s="370"/>
      <c r="DUC10" s="370"/>
      <c r="DUD10" s="370"/>
      <c r="DUE10" s="370"/>
      <c r="DUF10" s="370"/>
      <c r="DUG10" s="370"/>
      <c r="DUH10" s="370"/>
      <c r="DUI10" s="370"/>
      <c r="DUJ10" s="370"/>
      <c r="DUK10" s="370"/>
      <c r="DUL10" s="370"/>
      <c r="DUM10" s="370"/>
      <c r="DUN10" s="370"/>
      <c r="DUO10" s="370"/>
      <c r="DUP10" s="370"/>
      <c r="DUQ10" s="370"/>
      <c r="DUR10" s="370"/>
      <c r="DUS10" s="370"/>
      <c r="DUT10" s="370"/>
      <c r="DUU10" s="370"/>
      <c r="DUV10" s="370"/>
      <c r="DUW10" s="370"/>
      <c r="DUX10" s="370"/>
      <c r="DUY10" s="370"/>
      <c r="DUZ10" s="370"/>
      <c r="DVA10" s="370"/>
      <c r="DVB10" s="370"/>
      <c r="DVC10" s="370"/>
      <c r="DVD10" s="370"/>
      <c r="DVE10" s="370"/>
      <c r="DVF10" s="370"/>
      <c r="DVG10" s="370"/>
      <c r="DVH10" s="370"/>
      <c r="DVI10" s="370"/>
      <c r="DVJ10" s="370"/>
      <c r="DVK10" s="370"/>
      <c r="DVL10" s="370"/>
      <c r="DVM10" s="370"/>
      <c r="DVN10" s="370"/>
      <c r="DVO10" s="370"/>
      <c r="DVP10" s="370"/>
      <c r="DVQ10" s="370"/>
      <c r="DVR10" s="370"/>
      <c r="DVS10" s="370"/>
      <c r="DVT10" s="370"/>
      <c r="DVU10" s="370"/>
      <c r="DVV10" s="370"/>
      <c r="DVW10" s="370"/>
      <c r="DVX10" s="370"/>
      <c r="DVY10" s="370"/>
      <c r="DVZ10" s="370"/>
      <c r="DWA10" s="370"/>
      <c r="DWB10" s="370"/>
      <c r="DWC10" s="370"/>
      <c r="DWD10" s="370"/>
      <c r="DWE10" s="370"/>
      <c r="DWF10" s="370"/>
      <c r="DWG10" s="370"/>
      <c r="DWH10" s="370"/>
      <c r="DWI10" s="370"/>
      <c r="DWJ10" s="370"/>
      <c r="DWK10" s="370"/>
      <c r="DWL10" s="370"/>
      <c r="DWM10" s="370"/>
      <c r="DWN10" s="370"/>
      <c r="DWO10" s="370"/>
      <c r="DWP10" s="370"/>
      <c r="DWQ10" s="370"/>
      <c r="DWR10" s="370"/>
      <c r="DWS10" s="370"/>
      <c r="DWT10" s="370"/>
      <c r="DWU10" s="370"/>
      <c r="DWV10" s="370"/>
      <c r="DWW10" s="370"/>
      <c r="DWX10" s="370"/>
      <c r="DWY10" s="370"/>
      <c r="DWZ10" s="370"/>
      <c r="DXA10" s="370"/>
      <c r="DXB10" s="370"/>
      <c r="DXC10" s="370"/>
      <c r="DXD10" s="370"/>
      <c r="DXE10" s="370"/>
      <c r="DXF10" s="370"/>
      <c r="DXG10" s="370"/>
      <c r="DXH10" s="370"/>
      <c r="DXI10" s="370"/>
      <c r="DXJ10" s="370"/>
      <c r="DXK10" s="370"/>
      <c r="DXL10" s="370"/>
      <c r="DXM10" s="370"/>
      <c r="DXN10" s="370"/>
      <c r="DXO10" s="370"/>
      <c r="DXP10" s="370"/>
      <c r="DXQ10" s="370"/>
      <c r="DXR10" s="370"/>
      <c r="DXS10" s="370"/>
      <c r="DXT10" s="370"/>
      <c r="DXU10" s="370"/>
      <c r="DXV10" s="370"/>
      <c r="DXW10" s="370"/>
      <c r="DXX10" s="370"/>
      <c r="DXY10" s="370"/>
      <c r="DXZ10" s="370"/>
      <c r="DYA10" s="370"/>
      <c r="DYB10" s="370"/>
      <c r="DYC10" s="370"/>
      <c r="DYD10" s="370"/>
      <c r="DYE10" s="370"/>
      <c r="DYF10" s="370"/>
      <c r="DYG10" s="370"/>
      <c r="DYH10" s="370"/>
      <c r="DYI10" s="370"/>
      <c r="DYJ10" s="370"/>
      <c r="DYK10" s="370"/>
      <c r="DYL10" s="370"/>
      <c r="DYM10" s="370"/>
      <c r="DYN10" s="370"/>
      <c r="DYO10" s="370"/>
      <c r="DYP10" s="370"/>
      <c r="DYQ10" s="370"/>
      <c r="DYR10" s="370"/>
      <c r="DYS10" s="370"/>
      <c r="DYT10" s="370"/>
      <c r="DYU10" s="370"/>
      <c r="DYV10" s="370"/>
      <c r="DYW10" s="370"/>
      <c r="DYX10" s="370"/>
      <c r="DYY10" s="370"/>
      <c r="DYZ10" s="370"/>
      <c r="DZA10" s="370"/>
      <c r="DZB10" s="370"/>
      <c r="DZC10" s="370"/>
      <c r="DZD10" s="370"/>
      <c r="DZE10" s="370"/>
      <c r="DZF10" s="370"/>
      <c r="DZG10" s="370"/>
      <c r="DZH10" s="370"/>
      <c r="DZI10" s="370"/>
      <c r="DZJ10" s="370"/>
      <c r="DZK10" s="370"/>
      <c r="DZL10" s="370"/>
      <c r="DZM10" s="370"/>
      <c r="DZN10" s="370"/>
      <c r="DZO10" s="370"/>
      <c r="DZP10" s="370"/>
      <c r="DZQ10" s="370"/>
      <c r="DZR10" s="370"/>
      <c r="DZS10" s="370"/>
      <c r="DZT10" s="370"/>
      <c r="DZU10" s="370"/>
      <c r="DZV10" s="370"/>
      <c r="DZW10" s="370"/>
      <c r="DZX10" s="370"/>
      <c r="DZY10" s="370"/>
      <c r="DZZ10" s="370"/>
      <c r="EAA10" s="370"/>
      <c r="EAB10" s="370"/>
      <c r="EAC10" s="370"/>
      <c r="EAD10" s="370"/>
      <c r="EAE10" s="370"/>
      <c r="EAF10" s="370"/>
      <c r="EAG10" s="370"/>
      <c r="EAH10" s="370"/>
      <c r="EAI10" s="370"/>
      <c r="EAJ10" s="370"/>
      <c r="EAK10" s="370"/>
      <c r="EAL10" s="370"/>
      <c r="EAM10" s="370"/>
      <c r="EAN10" s="370"/>
      <c r="EAO10" s="370"/>
      <c r="EAP10" s="370"/>
      <c r="EAQ10" s="370"/>
      <c r="EAR10" s="370"/>
      <c r="EAS10" s="370"/>
      <c r="EAT10" s="370"/>
      <c r="EAU10" s="370"/>
      <c r="EAV10" s="370"/>
      <c r="EAW10" s="370"/>
      <c r="EAX10" s="370"/>
      <c r="EAY10" s="370"/>
      <c r="EAZ10" s="370"/>
      <c r="EBA10" s="370"/>
      <c r="EBB10" s="370"/>
      <c r="EBC10" s="370"/>
      <c r="EBD10" s="370"/>
      <c r="EBE10" s="370"/>
      <c r="EBF10" s="370"/>
      <c r="EBG10" s="370"/>
      <c r="EBH10" s="370"/>
      <c r="EBI10" s="370"/>
      <c r="EBJ10" s="370"/>
      <c r="EBK10" s="370"/>
      <c r="EBL10" s="370"/>
      <c r="EBM10" s="370"/>
      <c r="EBN10" s="370"/>
      <c r="EBO10" s="370"/>
      <c r="EBP10" s="370"/>
      <c r="EBQ10" s="370"/>
      <c r="EBR10" s="370"/>
      <c r="EBS10" s="370"/>
      <c r="EBT10" s="370"/>
      <c r="EBU10" s="370"/>
      <c r="EBV10" s="370"/>
      <c r="EBW10" s="370"/>
      <c r="EBX10" s="370"/>
      <c r="EBY10" s="370"/>
      <c r="EBZ10" s="370"/>
      <c r="ECA10" s="370"/>
      <c r="ECB10" s="370"/>
      <c r="ECC10" s="370"/>
      <c r="ECD10" s="370"/>
      <c r="ECE10" s="370"/>
      <c r="ECF10" s="370"/>
      <c r="ECG10" s="370"/>
      <c r="ECH10" s="370"/>
      <c r="ECI10" s="370"/>
      <c r="ECJ10" s="370"/>
      <c r="ECK10" s="370"/>
      <c r="ECL10" s="370"/>
      <c r="ECM10" s="370"/>
      <c r="ECN10" s="370"/>
      <c r="ECO10" s="370"/>
      <c r="ECP10" s="370"/>
      <c r="ECQ10" s="370"/>
      <c r="ECR10" s="370"/>
      <c r="ECS10" s="370"/>
      <c r="ECT10" s="370"/>
      <c r="ECU10" s="370"/>
      <c r="ECV10" s="370"/>
      <c r="ECW10" s="370"/>
      <c r="ECX10" s="370"/>
      <c r="ECY10" s="370"/>
      <c r="ECZ10" s="370"/>
      <c r="EDA10" s="370"/>
      <c r="EDB10" s="370"/>
      <c r="EDC10" s="370"/>
      <c r="EDD10" s="370"/>
      <c r="EDE10" s="370"/>
      <c r="EDF10" s="370"/>
      <c r="EDG10" s="370"/>
      <c r="EDH10" s="370"/>
      <c r="EDI10" s="370"/>
      <c r="EDJ10" s="370"/>
      <c r="EDK10" s="370"/>
      <c r="EDL10" s="370"/>
      <c r="EDM10" s="370"/>
      <c r="EDN10" s="370"/>
      <c r="EDO10" s="370"/>
      <c r="EDP10" s="370"/>
      <c r="EDQ10" s="370"/>
      <c r="EDR10" s="370"/>
      <c r="EDS10" s="370"/>
      <c r="EDT10" s="370"/>
      <c r="EDU10" s="370"/>
      <c r="EDV10" s="370"/>
      <c r="EDW10" s="370"/>
      <c r="EDX10" s="370"/>
      <c r="EDY10" s="370"/>
      <c r="EDZ10" s="370"/>
      <c r="EEA10" s="370"/>
      <c r="EEB10" s="370"/>
      <c r="EEC10" s="370"/>
      <c r="EED10" s="370"/>
      <c r="EEE10" s="370"/>
      <c r="EEF10" s="370"/>
      <c r="EEG10" s="370"/>
      <c r="EEH10" s="370"/>
      <c r="EEI10" s="370"/>
      <c r="EEJ10" s="370"/>
      <c r="EEK10" s="370"/>
      <c r="EEL10" s="370"/>
      <c r="EEM10" s="370"/>
      <c r="EEN10" s="370"/>
      <c r="EEO10" s="370"/>
      <c r="EEP10" s="370"/>
      <c r="EEQ10" s="370"/>
      <c r="EER10" s="370"/>
      <c r="EES10" s="370"/>
      <c r="EET10" s="370"/>
      <c r="EEU10" s="370"/>
      <c r="EEV10" s="370"/>
      <c r="EEW10" s="370"/>
      <c r="EEX10" s="370"/>
      <c r="EEY10" s="370"/>
      <c r="EEZ10" s="370"/>
      <c r="EFA10" s="370"/>
      <c r="EFB10" s="370"/>
      <c r="EFC10" s="370"/>
      <c r="EFD10" s="370"/>
      <c r="EFE10" s="370"/>
      <c r="EFF10" s="370"/>
      <c r="EFG10" s="370"/>
      <c r="EFH10" s="370"/>
      <c r="EFI10" s="370"/>
      <c r="EFJ10" s="370"/>
      <c r="EFK10" s="370"/>
      <c r="EFL10" s="370"/>
      <c r="EFM10" s="370"/>
      <c r="EFN10" s="370"/>
      <c r="EFO10" s="370"/>
      <c r="EFP10" s="370"/>
      <c r="EFQ10" s="370"/>
      <c r="EFR10" s="370"/>
      <c r="EFS10" s="370"/>
      <c r="EFT10" s="370"/>
      <c r="EFU10" s="370"/>
      <c r="EFV10" s="370"/>
      <c r="EFW10" s="370"/>
      <c r="EFX10" s="370"/>
      <c r="EFY10" s="370"/>
      <c r="EFZ10" s="370"/>
      <c r="EGA10" s="370"/>
      <c r="EGB10" s="370"/>
      <c r="EGC10" s="370"/>
      <c r="EGD10" s="370"/>
      <c r="EGE10" s="370"/>
      <c r="EGF10" s="370"/>
      <c r="EGG10" s="370"/>
      <c r="EGH10" s="370"/>
      <c r="EGI10" s="370"/>
      <c r="EGJ10" s="370"/>
      <c r="EGK10" s="370"/>
      <c r="EGL10" s="370"/>
      <c r="EGM10" s="370"/>
      <c r="EGN10" s="370"/>
      <c r="EGO10" s="370"/>
      <c r="EGP10" s="370"/>
      <c r="EGQ10" s="370"/>
      <c r="EGR10" s="370"/>
      <c r="EGS10" s="370"/>
      <c r="EGT10" s="370"/>
      <c r="EGU10" s="370"/>
      <c r="EGV10" s="370"/>
      <c r="EGW10" s="370"/>
      <c r="EGX10" s="370"/>
      <c r="EGY10" s="370"/>
      <c r="EGZ10" s="370"/>
      <c r="EHA10" s="370"/>
      <c r="EHB10" s="370"/>
      <c r="EHC10" s="370"/>
      <c r="EHD10" s="370"/>
      <c r="EHE10" s="370"/>
      <c r="EHF10" s="370"/>
      <c r="EHG10" s="370"/>
      <c r="EHH10" s="370"/>
      <c r="EHI10" s="370"/>
      <c r="EHJ10" s="370"/>
      <c r="EHK10" s="370"/>
      <c r="EHL10" s="370"/>
      <c r="EHM10" s="370"/>
      <c r="EHN10" s="370"/>
      <c r="EHO10" s="370"/>
      <c r="EHP10" s="370"/>
      <c r="EHQ10" s="370"/>
      <c r="EHR10" s="370"/>
      <c r="EHS10" s="370"/>
      <c r="EHT10" s="370"/>
      <c r="EHU10" s="370"/>
      <c r="EHV10" s="370"/>
      <c r="EHW10" s="370"/>
      <c r="EHX10" s="370"/>
      <c r="EHY10" s="370"/>
      <c r="EHZ10" s="370"/>
      <c r="EIA10" s="370"/>
      <c r="EIB10" s="370"/>
      <c r="EIC10" s="370"/>
      <c r="EID10" s="370"/>
      <c r="EIE10" s="370"/>
      <c r="EIF10" s="370"/>
      <c r="EIG10" s="370"/>
      <c r="EIH10" s="370"/>
      <c r="EII10" s="370"/>
      <c r="EIJ10" s="370"/>
      <c r="EIK10" s="370"/>
      <c r="EIL10" s="370"/>
      <c r="EIM10" s="370"/>
      <c r="EIN10" s="370"/>
      <c r="EIO10" s="370"/>
      <c r="EIP10" s="370"/>
      <c r="EIQ10" s="370"/>
      <c r="EIR10" s="370"/>
      <c r="EIS10" s="370"/>
      <c r="EIT10" s="370"/>
      <c r="EIU10" s="370"/>
      <c r="EIV10" s="370"/>
      <c r="EIW10" s="370"/>
      <c r="EIX10" s="370"/>
      <c r="EIY10" s="370"/>
      <c r="EIZ10" s="370"/>
      <c r="EJA10" s="370"/>
      <c r="EJB10" s="370"/>
      <c r="EJC10" s="370"/>
      <c r="EJD10" s="370"/>
      <c r="EJE10" s="370"/>
      <c r="EJF10" s="370"/>
      <c r="EJG10" s="370"/>
      <c r="EJH10" s="370"/>
      <c r="EJI10" s="370"/>
      <c r="EJJ10" s="370"/>
      <c r="EJK10" s="370"/>
      <c r="EJL10" s="370"/>
      <c r="EJM10" s="370"/>
      <c r="EJN10" s="370"/>
      <c r="EJO10" s="370"/>
      <c r="EJP10" s="370"/>
      <c r="EJQ10" s="370"/>
      <c r="EJR10" s="370"/>
      <c r="EJS10" s="370"/>
      <c r="EJT10" s="370"/>
      <c r="EJU10" s="370"/>
      <c r="EJV10" s="370"/>
      <c r="EJW10" s="370"/>
      <c r="EJX10" s="370"/>
      <c r="EJY10" s="370"/>
      <c r="EJZ10" s="370"/>
      <c r="EKA10" s="370"/>
      <c r="EKB10" s="370"/>
      <c r="EKC10" s="370"/>
      <c r="EKD10" s="370"/>
      <c r="EKE10" s="370"/>
      <c r="EKF10" s="370"/>
      <c r="EKG10" s="370"/>
      <c r="EKH10" s="370"/>
      <c r="EKI10" s="370"/>
      <c r="EKJ10" s="370"/>
      <c r="EKK10" s="370"/>
      <c r="EKL10" s="370"/>
      <c r="EKM10" s="370"/>
      <c r="EKN10" s="370"/>
      <c r="EKO10" s="370"/>
      <c r="EKP10" s="370"/>
      <c r="EKQ10" s="370"/>
      <c r="EKR10" s="370"/>
      <c r="EKS10" s="370"/>
      <c r="EKT10" s="370"/>
      <c r="EKU10" s="370"/>
      <c r="EKV10" s="370"/>
      <c r="EKW10" s="370"/>
      <c r="EKX10" s="370"/>
      <c r="EKY10" s="370"/>
      <c r="EKZ10" s="370"/>
      <c r="ELA10" s="370"/>
      <c r="ELB10" s="370"/>
      <c r="ELC10" s="370"/>
      <c r="ELD10" s="370"/>
      <c r="ELE10" s="370"/>
      <c r="ELF10" s="370"/>
      <c r="ELG10" s="370"/>
      <c r="ELH10" s="370"/>
      <c r="ELI10" s="370"/>
      <c r="ELJ10" s="370"/>
      <c r="ELK10" s="370"/>
      <c r="ELL10" s="370"/>
      <c r="ELM10" s="370"/>
      <c r="ELN10" s="370"/>
      <c r="ELO10" s="370"/>
      <c r="ELP10" s="370"/>
      <c r="ELQ10" s="370"/>
      <c r="ELR10" s="370"/>
      <c r="ELS10" s="370"/>
      <c r="ELT10" s="370"/>
      <c r="ELU10" s="370"/>
      <c r="ELV10" s="370"/>
      <c r="ELW10" s="370"/>
      <c r="ELX10" s="370"/>
      <c r="ELY10" s="370"/>
      <c r="ELZ10" s="370"/>
      <c r="EMA10" s="370"/>
      <c r="EMB10" s="370"/>
      <c r="EMC10" s="370"/>
      <c r="EMD10" s="370"/>
      <c r="EME10" s="370"/>
      <c r="EMF10" s="370"/>
      <c r="EMG10" s="370"/>
      <c r="EMH10" s="370"/>
      <c r="EMI10" s="370"/>
      <c r="EMJ10" s="370"/>
      <c r="EMK10" s="370"/>
      <c r="EML10" s="370"/>
      <c r="EMM10" s="370"/>
      <c r="EMN10" s="370"/>
      <c r="EMO10" s="370"/>
      <c r="EMP10" s="370"/>
      <c r="EMQ10" s="370"/>
      <c r="EMR10" s="370"/>
      <c r="EMS10" s="370"/>
      <c r="EMT10" s="370"/>
      <c r="EMU10" s="370"/>
      <c r="EMV10" s="370"/>
      <c r="EMW10" s="370"/>
      <c r="EMX10" s="370"/>
      <c r="EMY10" s="370"/>
      <c r="EMZ10" s="370"/>
      <c r="ENA10" s="370"/>
      <c r="ENB10" s="370"/>
      <c r="ENC10" s="370"/>
      <c r="END10" s="370"/>
      <c r="ENE10" s="370"/>
      <c r="ENF10" s="370"/>
      <c r="ENG10" s="370"/>
      <c r="ENH10" s="370"/>
      <c r="ENI10" s="370"/>
      <c r="ENJ10" s="370"/>
      <c r="ENK10" s="370"/>
      <c r="ENL10" s="370"/>
      <c r="ENM10" s="370"/>
      <c r="ENN10" s="370"/>
      <c r="ENO10" s="370"/>
      <c r="ENP10" s="370"/>
      <c r="ENQ10" s="370"/>
      <c r="ENR10" s="370"/>
      <c r="ENS10" s="370"/>
      <c r="ENT10" s="370"/>
      <c r="ENU10" s="370"/>
      <c r="ENV10" s="370"/>
      <c r="ENW10" s="370"/>
      <c r="ENX10" s="370"/>
      <c r="ENY10" s="370"/>
      <c r="ENZ10" s="370"/>
      <c r="EOA10" s="370"/>
      <c r="EOB10" s="370"/>
      <c r="EOC10" s="370"/>
      <c r="EOD10" s="370"/>
      <c r="EOE10" s="370"/>
      <c r="EOF10" s="370"/>
      <c r="EOG10" s="370"/>
      <c r="EOH10" s="370"/>
      <c r="EOI10" s="370"/>
      <c r="EOJ10" s="370"/>
      <c r="EOK10" s="370"/>
      <c r="EOL10" s="370"/>
      <c r="EOM10" s="370"/>
      <c r="EON10" s="370"/>
      <c r="EOO10" s="370"/>
      <c r="EOP10" s="370"/>
      <c r="EOQ10" s="370"/>
      <c r="EOR10" s="370"/>
      <c r="EOS10" s="370"/>
      <c r="EOT10" s="370"/>
      <c r="EOU10" s="370"/>
      <c r="EOV10" s="370"/>
      <c r="EOW10" s="370"/>
      <c r="EOX10" s="370"/>
      <c r="EOY10" s="370"/>
      <c r="EOZ10" s="370"/>
      <c r="EPA10" s="370"/>
      <c r="EPB10" s="370"/>
      <c r="EPC10" s="370"/>
      <c r="EPD10" s="370"/>
      <c r="EPE10" s="370"/>
      <c r="EPF10" s="370"/>
      <c r="EPG10" s="370"/>
      <c r="EPH10" s="370"/>
      <c r="EPI10" s="370"/>
      <c r="EPJ10" s="370"/>
      <c r="EPK10" s="370"/>
      <c r="EPL10" s="370"/>
      <c r="EPM10" s="370"/>
      <c r="EPN10" s="370"/>
      <c r="EPO10" s="370"/>
      <c r="EPP10" s="370"/>
      <c r="EPQ10" s="370"/>
      <c r="EPR10" s="370"/>
      <c r="EPS10" s="370"/>
      <c r="EPT10" s="370"/>
      <c r="EPU10" s="370"/>
      <c r="EPV10" s="370"/>
      <c r="EPW10" s="370"/>
      <c r="EPX10" s="370"/>
      <c r="EPY10" s="370"/>
      <c r="EPZ10" s="370"/>
      <c r="EQA10" s="370"/>
      <c r="EQB10" s="370"/>
      <c r="EQC10" s="370"/>
      <c r="EQD10" s="370"/>
      <c r="EQE10" s="370"/>
      <c r="EQF10" s="370"/>
      <c r="EQG10" s="370"/>
      <c r="EQH10" s="370"/>
      <c r="EQI10" s="370"/>
      <c r="EQJ10" s="370"/>
      <c r="EQK10" s="370"/>
      <c r="EQL10" s="370"/>
      <c r="EQM10" s="370"/>
      <c r="EQN10" s="370"/>
      <c r="EQO10" s="370"/>
      <c r="EQP10" s="370"/>
      <c r="EQQ10" s="370"/>
      <c r="EQR10" s="370"/>
      <c r="EQS10" s="370"/>
      <c r="EQT10" s="370"/>
      <c r="EQU10" s="370"/>
      <c r="EQV10" s="370"/>
      <c r="EQW10" s="370"/>
      <c r="EQX10" s="370"/>
      <c r="EQY10" s="370"/>
      <c r="EQZ10" s="370"/>
      <c r="ERA10" s="370"/>
      <c r="ERB10" s="370"/>
      <c r="ERC10" s="370"/>
      <c r="ERD10" s="370"/>
      <c r="ERE10" s="370"/>
      <c r="ERF10" s="370"/>
      <c r="ERG10" s="370"/>
      <c r="ERH10" s="370"/>
      <c r="ERI10" s="370"/>
      <c r="ERJ10" s="370"/>
      <c r="ERK10" s="370"/>
      <c r="ERL10" s="370"/>
      <c r="ERM10" s="370"/>
      <c r="ERN10" s="370"/>
      <c r="ERO10" s="370"/>
      <c r="ERP10" s="370"/>
      <c r="ERQ10" s="370"/>
      <c r="ERR10" s="370"/>
      <c r="ERS10" s="370"/>
      <c r="ERT10" s="370"/>
      <c r="ERU10" s="370"/>
      <c r="ERV10" s="370"/>
      <c r="ERW10" s="370"/>
      <c r="ERX10" s="370"/>
      <c r="ERY10" s="370"/>
      <c r="ERZ10" s="370"/>
      <c r="ESA10" s="370"/>
      <c r="ESB10" s="370"/>
      <c r="ESC10" s="370"/>
      <c r="ESD10" s="370"/>
      <c r="ESE10" s="370"/>
      <c r="ESF10" s="370"/>
      <c r="ESG10" s="370"/>
      <c r="ESH10" s="370"/>
      <c r="ESI10" s="370"/>
      <c r="ESJ10" s="370"/>
      <c r="ESK10" s="370"/>
      <c r="ESL10" s="370"/>
      <c r="ESM10" s="370"/>
      <c r="ESN10" s="370"/>
      <c r="ESO10" s="370"/>
      <c r="ESP10" s="370"/>
      <c r="ESQ10" s="370"/>
      <c r="ESR10" s="370"/>
      <c r="ESS10" s="370"/>
      <c r="EST10" s="370"/>
      <c r="ESU10" s="370"/>
      <c r="ESV10" s="370"/>
      <c r="ESW10" s="370"/>
      <c r="ESX10" s="370"/>
      <c r="ESY10" s="370"/>
      <c r="ESZ10" s="370"/>
      <c r="ETA10" s="370"/>
      <c r="ETB10" s="370"/>
      <c r="ETC10" s="370"/>
      <c r="ETD10" s="370"/>
      <c r="ETE10" s="370"/>
      <c r="ETF10" s="370"/>
      <c r="ETG10" s="370"/>
      <c r="ETH10" s="370"/>
      <c r="ETI10" s="370"/>
      <c r="ETJ10" s="370"/>
      <c r="ETK10" s="370"/>
      <c r="ETL10" s="370"/>
      <c r="ETM10" s="370"/>
      <c r="ETN10" s="370"/>
      <c r="ETO10" s="370"/>
      <c r="ETP10" s="370"/>
      <c r="ETQ10" s="370"/>
      <c r="ETR10" s="370"/>
      <c r="ETS10" s="370"/>
      <c r="ETT10" s="370"/>
      <c r="ETU10" s="370"/>
      <c r="ETV10" s="370"/>
      <c r="ETW10" s="370"/>
      <c r="ETX10" s="370"/>
      <c r="ETY10" s="370"/>
      <c r="ETZ10" s="370"/>
      <c r="EUA10" s="370"/>
      <c r="EUB10" s="370"/>
      <c r="EUC10" s="370"/>
      <c r="EUD10" s="370"/>
      <c r="EUE10" s="370"/>
      <c r="EUF10" s="370"/>
      <c r="EUG10" s="370"/>
      <c r="EUH10" s="370"/>
      <c r="EUI10" s="370"/>
      <c r="EUJ10" s="370"/>
      <c r="EUK10" s="370"/>
      <c r="EUL10" s="370"/>
      <c r="EUM10" s="370"/>
      <c r="EUN10" s="370"/>
      <c r="EUO10" s="370"/>
      <c r="EUP10" s="370"/>
      <c r="EUQ10" s="370"/>
      <c r="EUR10" s="370"/>
      <c r="EUS10" s="370"/>
      <c r="EUT10" s="370"/>
      <c r="EUU10" s="370"/>
      <c r="EUV10" s="370"/>
      <c r="EUW10" s="370"/>
      <c r="EUX10" s="370"/>
      <c r="EUY10" s="370"/>
      <c r="EUZ10" s="370"/>
      <c r="EVA10" s="370"/>
      <c r="EVB10" s="370"/>
      <c r="EVC10" s="370"/>
      <c r="EVD10" s="370"/>
      <c r="EVE10" s="370"/>
      <c r="EVF10" s="370"/>
      <c r="EVG10" s="370"/>
      <c r="EVH10" s="370"/>
      <c r="EVI10" s="370"/>
      <c r="EVJ10" s="370"/>
      <c r="EVK10" s="370"/>
      <c r="EVL10" s="370"/>
      <c r="EVM10" s="370"/>
      <c r="EVN10" s="370"/>
      <c r="EVO10" s="370"/>
      <c r="EVP10" s="370"/>
      <c r="EVQ10" s="370"/>
      <c r="EVR10" s="370"/>
      <c r="EVS10" s="370"/>
      <c r="EVT10" s="370"/>
      <c r="EVU10" s="370"/>
      <c r="EVV10" s="370"/>
      <c r="EVW10" s="370"/>
      <c r="EVX10" s="370"/>
      <c r="EVY10" s="370"/>
      <c r="EVZ10" s="370"/>
      <c r="EWA10" s="370"/>
      <c r="EWB10" s="370"/>
      <c r="EWC10" s="370"/>
      <c r="EWD10" s="370"/>
      <c r="EWE10" s="370"/>
      <c r="EWF10" s="370"/>
      <c r="EWG10" s="370"/>
      <c r="EWH10" s="370"/>
      <c r="EWI10" s="370"/>
      <c r="EWJ10" s="370"/>
      <c r="EWK10" s="370"/>
      <c r="EWL10" s="370"/>
      <c r="EWM10" s="370"/>
      <c r="EWN10" s="370"/>
      <c r="EWO10" s="370"/>
      <c r="EWP10" s="370"/>
      <c r="EWQ10" s="370"/>
      <c r="EWR10" s="370"/>
      <c r="EWS10" s="370"/>
      <c r="EWT10" s="370"/>
      <c r="EWU10" s="370"/>
      <c r="EWV10" s="370"/>
      <c r="EWW10" s="370"/>
      <c r="EWX10" s="370"/>
      <c r="EWY10" s="370"/>
      <c r="EWZ10" s="370"/>
      <c r="EXA10" s="370"/>
      <c r="EXB10" s="370"/>
      <c r="EXC10" s="370"/>
      <c r="EXD10" s="370"/>
      <c r="EXE10" s="370"/>
      <c r="EXF10" s="370"/>
      <c r="EXG10" s="370"/>
      <c r="EXH10" s="370"/>
      <c r="EXI10" s="370"/>
      <c r="EXJ10" s="370"/>
      <c r="EXK10" s="370"/>
      <c r="EXL10" s="370"/>
      <c r="EXM10" s="370"/>
      <c r="EXN10" s="370"/>
      <c r="EXO10" s="370"/>
      <c r="EXP10" s="370"/>
      <c r="EXQ10" s="370"/>
      <c r="EXR10" s="370"/>
      <c r="EXS10" s="370"/>
      <c r="EXT10" s="370"/>
      <c r="EXU10" s="370"/>
      <c r="EXV10" s="370"/>
      <c r="EXW10" s="370"/>
      <c r="EXX10" s="370"/>
      <c r="EXY10" s="370"/>
      <c r="EXZ10" s="370"/>
      <c r="EYA10" s="370"/>
      <c r="EYB10" s="370"/>
      <c r="EYC10" s="370"/>
      <c r="EYD10" s="370"/>
      <c r="EYE10" s="370"/>
      <c r="EYF10" s="370"/>
      <c r="EYG10" s="370"/>
      <c r="EYH10" s="370"/>
      <c r="EYI10" s="370"/>
      <c r="EYJ10" s="370"/>
      <c r="EYK10" s="370"/>
      <c r="EYL10" s="370"/>
      <c r="EYM10" s="370"/>
      <c r="EYN10" s="370"/>
      <c r="EYO10" s="370"/>
      <c r="EYP10" s="370"/>
      <c r="EYQ10" s="370"/>
      <c r="EYR10" s="370"/>
      <c r="EYS10" s="370"/>
      <c r="EYT10" s="370"/>
      <c r="EYU10" s="370"/>
      <c r="EYV10" s="370"/>
      <c r="EYW10" s="370"/>
      <c r="EYX10" s="370"/>
      <c r="EYY10" s="370"/>
      <c r="EYZ10" s="370"/>
      <c r="EZA10" s="370"/>
      <c r="EZB10" s="370"/>
      <c r="EZC10" s="370"/>
      <c r="EZD10" s="370"/>
      <c r="EZE10" s="370"/>
      <c r="EZF10" s="370"/>
      <c r="EZG10" s="370"/>
      <c r="EZH10" s="370"/>
      <c r="EZI10" s="370"/>
      <c r="EZJ10" s="370"/>
      <c r="EZK10" s="370"/>
      <c r="EZL10" s="370"/>
      <c r="EZM10" s="370"/>
      <c r="EZN10" s="370"/>
      <c r="EZO10" s="370"/>
      <c r="EZP10" s="370"/>
      <c r="EZQ10" s="370"/>
      <c r="EZR10" s="370"/>
      <c r="EZS10" s="370"/>
      <c r="EZT10" s="370"/>
      <c r="EZU10" s="370"/>
      <c r="EZV10" s="370"/>
      <c r="EZW10" s="370"/>
      <c r="EZX10" s="370"/>
      <c r="EZY10" s="370"/>
      <c r="EZZ10" s="370"/>
      <c r="FAA10" s="370"/>
      <c r="FAB10" s="370"/>
      <c r="FAC10" s="370"/>
      <c r="FAD10" s="370"/>
      <c r="FAE10" s="370"/>
      <c r="FAF10" s="370"/>
      <c r="FAG10" s="370"/>
      <c r="FAH10" s="370"/>
      <c r="FAI10" s="370"/>
      <c r="FAJ10" s="370"/>
      <c r="FAK10" s="370"/>
      <c r="FAL10" s="370"/>
      <c r="FAM10" s="370"/>
      <c r="FAN10" s="370"/>
      <c r="FAO10" s="370"/>
      <c r="FAP10" s="370"/>
      <c r="FAQ10" s="370"/>
      <c r="FAR10" s="370"/>
      <c r="FAS10" s="370"/>
      <c r="FAT10" s="370"/>
      <c r="FAU10" s="370"/>
      <c r="FAV10" s="370"/>
      <c r="FAW10" s="370"/>
      <c r="FAX10" s="370"/>
      <c r="FAY10" s="370"/>
      <c r="FAZ10" s="370"/>
      <c r="FBA10" s="370"/>
      <c r="FBB10" s="370"/>
      <c r="FBC10" s="370"/>
      <c r="FBD10" s="370"/>
      <c r="FBE10" s="370"/>
      <c r="FBF10" s="370"/>
      <c r="FBG10" s="370"/>
      <c r="FBH10" s="370"/>
      <c r="FBI10" s="370"/>
      <c r="FBJ10" s="370"/>
      <c r="FBK10" s="370"/>
      <c r="FBL10" s="370"/>
      <c r="FBM10" s="370"/>
      <c r="FBN10" s="370"/>
      <c r="FBO10" s="370"/>
      <c r="FBP10" s="370"/>
      <c r="FBQ10" s="370"/>
      <c r="FBR10" s="370"/>
      <c r="FBS10" s="370"/>
      <c r="FBT10" s="370"/>
      <c r="FBU10" s="370"/>
      <c r="FBV10" s="370"/>
      <c r="FBW10" s="370"/>
      <c r="FBX10" s="370"/>
      <c r="FBY10" s="370"/>
      <c r="FBZ10" s="370"/>
      <c r="FCA10" s="370"/>
      <c r="FCB10" s="370"/>
      <c r="FCC10" s="370"/>
      <c r="FCD10" s="370"/>
      <c r="FCE10" s="370"/>
      <c r="FCF10" s="370"/>
      <c r="FCG10" s="370"/>
      <c r="FCH10" s="370"/>
      <c r="FCI10" s="370"/>
      <c r="FCJ10" s="370"/>
      <c r="FCK10" s="370"/>
      <c r="FCL10" s="370"/>
      <c r="FCM10" s="370"/>
      <c r="FCN10" s="370"/>
      <c r="FCO10" s="370"/>
      <c r="FCP10" s="370"/>
      <c r="FCQ10" s="370"/>
      <c r="FCR10" s="370"/>
      <c r="FCS10" s="370"/>
      <c r="FCT10" s="370"/>
      <c r="FCU10" s="370"/>
      <c r="FCV10" s="370"/>
      <c r="FCW10" s="370"/>
      <c r="FCX10" s="370"/>
      <c r="FCY10" s="370"/>
      <c r="FCZ10" s="370"/>
      <c r="FDA10" s="370"/>
      <c r="FDB10" s="370"/>
      <c r="FDC10" s="370"/>
      <c r="FDD10" s="370"/>
      <c r="FDE10" s="370"/>
      <c r="FDF10" s="370"/>
      <c r="FDG10" s="370"/>
      <c r="FDH10" s="370"/>
      <c r="FDI10" s="370"/>
      <c r="FDJ10" s="370"/>
      <c r="FDK10" s="370"/>
      <c r="FDL10" s="370"/>
      <c r="FDM10" s="370"/>
      <c r="FDN10" s="370"/>
      <c r="FDO10" s="370"/>
      <c r="FDP10" s="370"/>
      <c r="FDQ10" s="370"/>
      <c r="FDR10" s="370"/>
      <c r="FDS10" s="370"/>
      <c r="FDT10" s="370"/>
      <c r="FDU10" s="370"/>
      <c r="FDV10" s="370"/>
      <c r="FDW10" s="370"/>
      <c r="FDX10" s="370"/>
      <c r="FDY10" s="370"/>
      <c r="FDZ10" s="370"/>
      <c r="FEA10" s="370"/>
      <c r="FEB10" s="370"/>
      <c r="FEC10" s="370"/>
      <c r="FED10" s="370"/>
      <c r="FEE10" s="370"/>
      <c r="FEF10" s="370"/>
      <c r="FEG10" s="370"/>
      <c r="FEH10" s="370"/>
      <c r="FEI10" s="370"/>
      <c r="FEJ10" s="370"/>
      <c r="FEK10" s="370"/>
      <c r="FEL10" s="370"/>
      <c r="FEM10" s="370"/>
      <c r="FEN10" s="370"/>
      <c r="FEO10" s="370"/>
      <c r="FEP10" s="370"/>
      <c r="FEQ10" s="370"/>
      <c r="FER10" s="370"/>
      <c r="FES10" s="370"/>
      <c r="FET10" s="370"/>
      <c r="FEU10" s="370"/>
      <c r="FEV10" s="370"/>
      <c r="FEW10" s="370"/>
      <c r="FEX10" s="370"/>
      <c r="FEY10" s="370"/>
      <c r="FEZ10" s="370"/>
      <c r="FFA10" s="370"/>
      <c r="FFB10" s="370"/>
      <c r="FFC10" s="370"/>
      <c r="FFD10" s="370"/>
      <c r="FFE10" s="370"/>
      <c r="FFF10" s="370"/>
      <c r="FFG10" s="370"/>
      <c r="FFH10" s="370"/>
      <c r="FFI10" s="370"/>
      <c r="FFJ10" s="370"/>
      <c r="FFK10" s="370"/>
      <c r="FFL10" s="370"/>
      <c r="FFM10" s="370"/>
      <c r="FFN10" s="370"/>
      <c r="FFO10" s="370"/>
      <c r="FFP10" s="370"/>
      <c r="FFQ10" s="370"/>
      <c r="FFR10" s="370"/>
      <c r="FFS10" s="370"/>
      <c r="FFT10" s="370"/>
      <c r="FFU10" s="370"/>
      <c r="FFV10" s="370"/>
      <c r="FFW10" s="370"/>
      <c r="FFX10" s="370"/>
      <c r="FFY10" s="370"/>
      <c r="FFZ10" s="370"/>
      <c r="FGA10" s="370"/>
      <c r="FGB10" s="370"/>
      <c r="FGC10" s="370"/>
      <c r="FGD10" s="370"/>
      <c r="FGE10" s="370"/>
      <c r="FGF10" s="370"/>
      <c r="FGG10" s="370"/>
      <c r="FGH10" s="370"/>
      <c r="FGI10" s="370"/>
      <c r="FGJ10" s="370"/>
      <c r="FGK10" s="370"/>
      <c r="FGL10" s="370"/>
      <c r="FGM10" s="370"/>
      <c r="FGN10" s="370"/>
      <c r="FGO10" s="370"/>
      <c r="FGP10" s="370"/>
      <c r="FGQ10" s="370"/>
      <c r="FGR10" s="370"/>
      <c r="FGS10" s="370"/>
      <c r="FGT10" s="370"/>
      <c r="FGU10" s="370"/>
      <c r="FGV10" s="370"/>
      <c r="FGW10" s="370"/>
      <c r="FGX10" s="370"/>
      <c r="FGY10" s="370"/>
      <c r="FGZ10" s="370"/>
      <c r="FHA10" s="370"/>
      <c r="FHB10" s="370"/>
      <c r="FHC10" s="370"/>
      <c r="FHD10" s="370"/>
      <c r="FHE10" s="370"/>
      <c r="FHF10" s="370"/>
      <c r="FHG10" s="370"/>
      <c r="FHH10" s="370"/>
      <c r="FHI10" s="370"/>
      <c r="FHJ10" s="370"/>
      <c r="FHK10" s="370"/>
      <c r="FHL10" s="370"/>
      <c r="FHM10" s="370"/>
      <c r="FHN10" s="370"/>
      <c r="FHO10" s="370"/>
      <c r="FHP10" s="370"/>
      <c r="FHQ10" s="370"/>
      <c r="FHR10" s="370"/>
      <c r="FHS10" s="370"/>
      <c r="FHT10" s="370"/>
      <c r="FHU10" s="370"/>
      <c r="FHV10" s="370"/>
      <c r="FHW10" s="370"/>
      <c r="FHX10" s="370"/>
      <c r="FHY10" s="370"/>
      <c r="FHZ10" s="370"/>
      <c r="FIA10" s="370"/>
      <c r="FIB10" s="370"/>
      <c r="FIC10" s="370"/>
      <c r="FID10" s="370"/>
      <c r="FIE10" s="370"/>
      <c r="FIF10" s="370"/>
      <c r="FIG10" s="370"/>
      <c r="FIH10" s="370"/>
      <c r="FII10" s="370"/>
      <c r="FIJ10" s="370"/>
      <c r="FIK10" s="370"/>
      <c r="FIL10" s="370"/>
      <c r="FIM10" s="370"/>
      <c r="FIN10" s="370"/>
      <c r="FIO10" s="370"/>
      <c r="FIP10" s="370"/>
      <c r="FIQ10" s="370"/>
      <c r="FIR10" s="370"/>
      <c r="FIS10" s="370"/>
      <c r="FIT10" s="370"/>
      <c r="FIU10" s="370"/>
      <c r="FIV10" s="370"/>
      <c r="FIW10" s="370"/>
      <c r="FIX10" s="370"/>
      <c r="FIY10" s="370"/>
      <c r="FIZ10" s="370"/>
      <c r="FJA10" s="370"/>
      <c r="FJB10" s="370"/>
      <c r="FJC10" s="370"/>
      <c r="FJD10" s="370"/>
      <c r="FJE10" s="370"/>
      <c r="FJF10" s="370"/>
      <c r="FJG10" s="370"/>
      <c r="FJH10" s="370"/>
      <c r="FJI10" s="370"/>
      <c r="FJJ10" s="370"/>
      <c r="FJK10" s="370"/>
      <c r="FJL10" s="370"/>
      <c r="FJM10" s="370"/>
      <c r="FJN10" s="370"/>
      <c r="FJO10" s="370"/>
      <c r="FJP10" s="370"/>
      <c r="FJQ10" s="370"/>
      <c r="FJR10" s="370"/>
      <c r="FJS10" s="370"/>
      <c r="FJT10" s="370"/>
      <c r="FJU10" s="370"/>
      <c r="FJV10" s="370"/>
      <c r="FJW10" s="370"/>
      <c r="FJX10" s="370"/>
      <c r="FJY10" s="370"/>
      <c r="FJZ10" s="370"/>
      <c r="FKA10" s="370"/>
      <c r="FKB10" s="370"/>
      <c r="FKC10" s="370"/>
      <c r="FKD10" s="370"/>
      <c r="FKE10" s="370"/>
      <c r="FKF10" s="370"/>
      <c r="FKG10" s="370"/>
      <c r="FKH10" s="370"/>
      <c r="FKI10" s="370"/>
      <c r="FKJ10" s="370"/>
      <c r="FKK10" s="370"/>
      <c r="FKL10" s="370"/>
      <c r="FKM10" s="370"/>
      <c r="FKN10" s="370"/>
      <c r="FKO10" s="370"/>
      <c r="FKP10" s="370"/>
      <c r="FKQ10" s="370"/>
      <c r="FKR10" s="370"/>
      <c r="FKS10" s="370"/>
      <c r="FKT10" s="370"/>
      <c r="FKU10" s="370"/>
      <c r="FKV10" s="370"/>
      <c r="FKW10" s="370"/>
      <c r="FKX10" s="370"/>
      <c r="FKY10" s="370"/>
      <c r="FKZ10" s="370"/>
      <c r="FLA10" s="370"/>
      <c r="FLB10" s="370"/>
      <c r="FLC10" s="370"/>
      <c r="FLD10" s="370"/>
      <c r="FLE10" s="370"/>
      <c r="FLF10" s="370"/>
      <c r="FLG10" s="370"/>
      <c r="FLH10" s="370"/>
      <c r="FLI10" s="370"/>
      <c r="FLJ10" s="370"/>
      <c r="FLK10" s="370"/>
      <c r="FLL10" s="370"/>
      <c r="FLM10" s="370"/>
      <c r="FLN10" s="370"/>
      <c r="FLO10" s="370"/>
      <c r="FLP10" s="370"/>
      <c r="FLQ10" s="370"/>
      <c r="FLR10" s="370"/>
      <c r="FLS10" s="370"/>
      <c r="FLT10" s="370"/>
      <c r="FLU10" s="370"/>
      <c r="FLV10" s="370"/>
      <c r="FLW10" s="370"/>
      <c r="FLX10" s="370"/>
      <c r="FLY10" s="370"/>
      <c r="FLZ10" s="370"/>
      <c r="FMA10" s="370"/>
      <c r="FMB10" s="370"/>
      <c r="FMC10" s="370"/>
      <c r="FMD10" s="370"/>
      <c r="FME10" s="370"/>
      <c r="FMF10" s="370"/>
      <c r="FMG10" s="370"/>
      <c r="FMH10" s="370"/>
      <c r="FMI10" s="370"/>
      <c r="FMJ10" s="370"/>
      <c r="FMK10" s="370"/>
      <c r="FML10" s="370"/>
      <c r="FMM10" s="370"/>
      <c r="FMN10" s="370"/>
      <c r="FMO10" s="370"/>
      <c r="FMP10" s="370"/>
      <c r="FMQ10" s="370"/>
      <c r="FMR10" s="370"/>
      <c r="FMS10" s="370"/>
      <c r="FMT10" s="370"/>
      <c r="FMU10" s="370"/>
      <c r="FMV10" s="370"/>
      <c r="FMW10" s="370"/>
      <c r="FMX10" s="370"/>
      <c r="FMY10" s="370"/>
      <c r="FMZ10" s="370"/>
      <c r="FNA10" s="370"/>
      <c r="FNB10" s="370"/>
      <c r="FNC10" s="370"/>
      <c r="FND10" s="370"/>
      <c r="FNE10" s="370"/>
      <c r="FNF10" s="370"/>
      <c r="FNG10" s="370"/>
      <c r="FNH10" s="370"/>
      <c r="FNI10" s="370"/>
      <c r="FNJ10" s="370"/>
      <c r="FNK10" s="370"/>
      <c r="FNL10" s="370"/>
      <c r="FNM10" s="370"/>
      <c r="FNN10" s="370"/>
      <c r="FNO10" s="370"/>
      <c r="FNP10" s="370"/>
      <c r="FNQ10" s="370"/>
      <c r="FNR10" s="370"/>
      <c r="FNS10" s="370"/>
      <c r="FNT10" s="370"/>
      <c r="FNU10" s="370"/>
      <c r="FNV10" s="370"/>
      <c r="FNW10" s="370"/>
      <c r="FNX10" s="370"/>
      <c r="FNY10" s="370"/>
      <c r="FNZ10" s="370"/>
      <c r="FOA10" s="370"/>
      <c r="FOB10" s="370"/>
      <c r="FOC10" s="370"/>
      <c r="FOD10" s="370"/>
      <c r="FOE10" s="370"/>
      <c r="FOF10" s="370"/>
      <c r="FOG10" s="370"/>
      <c r="FOH10" s="370"/>
      <c r="FOI10" s="370"/>
      <c r="FOJ10" s="370"/>
      <c r="FOK10" s="370"/>
      <c r="FOL10" s="370"/>
      <c r="FOM10" s="370"/>
      <c r="FON10" s="370"/>
      <c r="FOO10" s="370"/>
      <c r="FOP10" s="370"/>
      <c r="FOQ10" s="370"/>
      <c r="FOR10" s="370"/>
      <c r="FOS10" s="370"/>
      <c r="FOT10" s="370"/>
      <c r="FOU10" s="370"/>
      <c r="FOV10" s="370"/>
      <c r="FOW10" s="370"/>
      <c r="FOX10" s="370"/>
      <c r="FOY10" s="370"/>
      <c r="FOZ10" s="370"/>
      <c r="FPA10" s="370"/>
      <c r="FPB10" s="370"/>
      <c r="FPC10" s="370"/>
      <c r="FPD10" s="370"/>
      <c r="FPE10" s="370"/>
      <c r="FPF10" s="370"/>
      <c r="FPG10" s="370"/>
      <c r="FPH10" s="370"/>
      <c r="FPI10" s="370"/>
      <c r="FPJ10" s="370"/>
      <c r="FPK10" s="370"/>
      <c r="FPL10" s="370"/>
      <c r="FPM10" s="370"/>
      <c r="FPN10" s="370"/>
      <c r="FPO10" s="370"/>
      <c r="FPP10" s="370"/>
      <c r="FPQ10" s="370"/>
      <c r="FPR10" s="370"/>
      <c r="FPS10" s="370"/>
      <c r="FPT10" s="370"/>
      <c r="FPU10" s="370"/>
      <c r="FPV10" s="370"/>
      <c r="FPW10" s="370"/>
      <c r="FPX10" s="370"/>
      <c r="FPY10" s="370"/>
      <c r="FPZ10" s="370"/>
      <c r="FQA10" s="370"/>
      <c r="FQB10" s="370"/>
      <c r="FQC10" s="370"/>
      <c r="FQD10" s="370"/>
      <c r="FQE10" s="370"/>
      <c r="FQF10" s="370"/>
      <c r="FQG10" s="370"/>
      <c r="FQH10" s="370"/>
      <c r="FQI10" s="370"/>
      <c r="FQJ10" s="370"/>
      <c r="FQK10" s="370"/>
      <c r="FQL10" s="370"/>
      <c r="FQM10" s="370"/>
      <c r="FQN10" s="370"/>
      <c r="FQO10" s="370"/>
      <c r="FQP10" s="370"/>
      <c r="FQQ10" s="370"/>
      <c r="FQR10" s="370"/>
      <c r="FQS10" s="370"/>
      <c r="FQT10" s="370"/>
      <c r="FQU10" s="370"/>
      <c r="FQV10" s="370"/>
      <c r="FQW10" s="370"/>
      <c r="FQX10" s="370"/>
      <c r="FQY10" s="370"/>
      <c r="FQZ10" s="370"/>
      <c r="FRA10" s="370"/>
      <c r="FRB10" s="370"/>
      <c r="FRC10" s="370"/>
      <c r="FRD10" s="370"/>
      <c r="FRE10" s="370"/>
      <c r="FRF10" s="370"/>
      <c r="FRG10" s="370"/>
      <c r="FRH10" s="370"/>
      <c r="FRI10" s="370"/>
      <c r="FRJ10" s="370"/>
      <c r="FRK10" s="370"/>
      <c r="FRL10" s="370"/>
      <c r="FRM10" s="370"/>
      <c r="FRN10" s="370"/>
      <c r="FRO10" s="370"/>
      <c r="FRP10" s="370"/>
      <c r="FRQ10" s="370"/>
      <c r="FRR10" s="370"/>
      <c r="FRS10" s="370"/>
      <c r="FRT10" s="370"/>
      <c r="FRU10" s="370"/>
      <c r="FRV10" s="370"/>
      <c r="FRW10" s="370"/>
      <c r="FRX10" s="370"/>
      <c r="FRY10" s="370"/>
      <c r="FRZ10" s="370"/>
      <c r="FSA10" s="370"/>
      <c r="FSB10" s="370"/>
      <c r="FSC10" s="370"/>
      <c r="FSD10" s="370"/>
      <c r="FSE10" s="370"/>
      <c r="FSF10" s="370"/>
      <c r="FSG10" s="370"/>
      <c r="FSH10" s="370"/>
      <c r="FSI10" s="370"/>
      <c r="FSJ10" s="370"/>
      <c r="FSK10" s="370"/>
      <c r="FSL10" s="370"/>
      <c r="FSM10" s="370"/>
      <c r="FSN10" s="370"/>
      <c r="FSO10" s="370"/>
      <c r="FSP10" s="370"/>
      <c r="FSQ10" s="370"/>
      <c r="FSR10" s="370"/>
      <c r="FSS10" s="370"/>
      <c r="FST10" s="370"/>
      <c r="FSU10" s="370"/>
      <c r="FSV10" s="370"/>
      <c r="FSW10" s="370"/>
      <c r="FSX10" s="370"/>
      <c r="FSY10" s="370"/>
      <c r="FSZ10" s="370"/>
      <c r="FTA10" s="370"/>
      <c r="FTB10" s="370"/>
      <c r="FTC10" s="370"/>
      <c r="FTD10" s="370"/>
      <c r="FTE10" s="370"/>
      <c r="FTF10" s="370"/>
      <c r="FTG10" s="370"/>
      <c r="FTH10" s="370"/>
      <c r="FTI10" s="370"/>
      <c r="FTJ10" s="370"/>
      <c r="FTK10" s="370"/>
      <c r="FTL10" s="370"/>
      <c r="FTM10" s="370"/>
      <c r="FTN10" s="370"/>
      <c r="FTO10" s="370"/>
      <c r="FTP10" s="370"/>
      <c r="FTQ10" s="370"/>
      <c r="FTR10" s="370"/>
      <c r="FTS10" s="370"/>
      <c r="FTT10" s="370"/>
      <c r="FTU10" s="370"/>
      <c r="FTV10" s="370"/>
      <c r="FTW10" s="370"/>
      <c r="FTX10" s="370"/>
      <c r="FTY10" s="370"/>
      <c r="FTZ10" s="370"/>
      <c r="FUA10" s="370"/>
      <c r="FUB10" s="370"/>
      <c r="FUC10" s="370"/>
      <c r="FUD10" s="370"/>
      <c r="FUE10" s="370"/>
      <c r="FUF10" s="370"/>
      <c r="FUG10" s="370"/>
      <c r="FUH10" s="370"/>
      <c r="FUI10" s="370"/>
      <c r="FUJ10" s="370"/>
      <c r="FUK10" s="370"/>
      <c r="FUL10" s="370"/>
      <c r="FUM10" s="370"/>
      <c r="FUN10" s="370"/>
      <c r="FUO10" s="370"/>
      <c r="FUP10" s="370"/>
      <c r="FUQ10" s="370"/>
      <c r="FUR10" s="370"/>
      <c r="FUS10" s="370"/>
      <c r="FUT10" s="370"/>
      <c r="FUU10" s="370"/>
      <c r="FUV10" s="370"/>
      <c r="FUW10" s="370"/>
      <c r="FUX10" s="370"/>
      <c r="FUY10" s="370"/>
      <c r="FUZ10" s="370"/>
      <c r="FVA10" s="370"/>
      <c r="FVB10" s="370"/>
      <c r="FVC10" s="370"/>
      <c r="FVD10" s="370"/>
      <c r="FVE10" s="370"/>
      <c r="FVF10" s="370"/>
      <c r="FVG10" s="370"/>
      <c r="FVH10" s="370"/>
      <c r="FVI10" s="370"/>
      <c r="FVJ10" s="370"/>
      <c r="FVK10" s="370"/>
      <c r="FVL10" s="370"/>
      <c r="FVM10" s="370"/>
      <c r="FVN10" s="370"/>
      <c r="FVO10" s="370"/>
      <c r="FVP10" s="370"/>
      <c r="FVQ10" s="370"/>
      <c r="FVR10" s="370"/>
      <c r="FVS10" s="370"/>
      <c r="FVT10" s="370"/>
      <c r="FVU10" s="370"/>
      <c r="FVV10" s="370"/>
      <c r="FVW10" s="370"/>
      <c r="FVX10" s="370"/>
      <c r="FVY10" s="370"/>
      <c r="FVZ10" s="370"/>
      <c r="FWA10" s="370"/>
      <c r="FWB10" s="370"/>
      <c r="FWC10" s="370"/>
      <c r="FWD10" s="370"/>
      <c r="FWE10" s="370"/>
      <c r="FWF10" s="370"/>
      <c r="FWG10" s="370"/>
      <c r="FWH10" s="370"/>
      <c r="FWI10" s="370"/>
      <c r="FWJ10" s="370"/>
      <c r="FWK10" s="370"/>
      <c r="FWL10" s="370"/>
      <c r="FWM10" s="370"/>
      <c r="FWN10" s="370"/>
      <c r="FWO10" s="370"/>
      <c r="FWP10" s="370"/>
      <c r="FWQ10" s="370"/>
      <c r="FWR10" s="370"/>
      <c r="FWS10" s="370"/>
      <c r="FWT10" s="370"/>
      <c r="FWU10" s="370"/>
      <c r="FWV10" s="370"/>
      <c r="FWW10" s="370"/>
      <c r="FWX10" s="370"/>
      <c r="FWY10" s="370"/>
      <c r="FWZ10" s="370"/>
      <c r="FXA10" s="370"/>
      <c r="FXB10" s="370"/>
      <c r="FXC10" s="370"/>
      <c r="FXD10" s="370"/>
      <c r="FXE10" s="370"/>
      <c r="FXF10" s="370"/>
      <c r="FXG10" s="370"/>
      <c r="FXH10" s="370"/>
      <c r="FXI10" s="370"/>
      <c r="FXJ10" s="370"/>
      <c r="FXK10" s="370"/>
      <c r="FXL10" s="370"/>
      <c r="FXM10" s="370"/>
      <c r="FXN10" s="370"/>
      <c r="FXO10" s="370"/>
      <c r="FXP10" s="370"/>
      <c r="FXQ10" s="370"/>
      <c r="FXR10" s="370"/>
      <c r="FXS10" s="370"/>
      <c r="FXT10" s="370"/>
      <c r="FXU10" s="370"/>
      <c r="FXV10" s="370"/>
      <c r="FXW10" s="370"/>
      <c r="FXX10" s="370"/>
      <c r="FXY10" s="370"/>
      <c r="FXZ10" s="370"/>
      <c r="FYA10" s="370"/>
      <c r="FYB10" s="370"/>
      <c r="FYC10" s="370"/>
      <c r="FYD10" s="370"/>
      <c r="FYE10" s="370"/>
      <c r="FYF10" s="370"/>
      <c r="FYG10" s="370"/>
      <c r="FYH10" s="370"/>
      <c r="FYI10" s="370"/>
      <c r="FYJ10" s="370"/>
      <c r="FYK10" s="370"/>
      <c r="FYL10" s="370"/>
      <c r="FYM10" s="370"/>
      <c r="FYN10" s="370"/>
      <c r="FYO10" s="370"/>
      <c r="FYP10" s="370"/>
      <c r="FYQ10" s="370"/>
      <c r="FYR10" s="370"/>
      <c r="FYS10" s="370"/>
      <c r="FYT10" s="370"/>
      <c r="FYU10" s="370"/>
      <c r="FYV10" s="370"/>
      <c r="FYW10" s="370"/>
      <c r="FYX10" s="370"/>
      <c r="FYY10" s="370"/>
      <c r="FYZ10" s="370"/>
      <c r="FZA10" s="370"/>
      <c r="FZB10" s="370"/>
      <c r="FZC10" s="370"/>
      <c r="FZD10" s="370"/>
      <c r="FZE10" s="370"/>
      <c r="FZF10" s="370"/>
      <c r="FZG10" s="370"/>
      <c r="FZH10" s="370"/>
      <c r="FZI10" s="370"/>
      <c r="FZJ10" s="370"/>
      <c r="FZK10" s="370"/>
      <c r="FZL10" s="370"/>
      <c r="FZM10" s="370"/>
      <c r="FZN10" s="370"/>
      <c r="FZO10" s="370"/>
      <c r="FZP10" s="370"/>
      <c r="FZQ10" s="370"/>
      <c r="FZR10" s="370"/>
      <c r="FZS10" s="370"/>
      <c r="FZT10" s="370"/>
      <c r="FZU10" s="370"/>
      <c r="FZV10" s="370"/>
      <c r="FZW10" s="370"/>
      <c r="FZX10" s="370"/>
      <c r="FZY10" s="370"/>
      <c r="FZZ10" s="370"/>
      <c r="GAA10" s="370"/>
      <c r="GAB10" s="370"/>
      <c r="GAC10" s="370"/>
      <c r="GAD10" s="370"/>
      <c r="GAE10" s="370"/>
      <c r="GAF10" s="370"/>
      <c r="GAG10" s="370"/>
      <c r="GAH10" s="370"/>
      <c r="GAI10" s="370"/>
      <c r="GAJ10" s="370"/>
      <c r="GAK10" s="370"/>
      <c r="GAL10" s="370"/>
      <c r="GAM10" s="370"/>
      <c r="GAN10" s="370"/>
      <c r="GAO10" s="370"/>
      <c r="GAP10" s="370"/>
      <c r="GAQ10" s="370"/>
      <c r="GAR10" s="370"/>
      <c r="GAS10" s="370"/>
      <c r="GAT10" s="370"/>
      <c r="GAU10" s="370"/>
      <c r="GAV10" s="370"/>
      <c r="GAW10" s="370"/>
      <c r="GAX10" s="370"/>
      <c r="GAY10" s="370"/>
      <c r="GAZ10" s="370"/>
      <c r="GBA10" s="370"/>
      <c r="GBB10" s="370"/>
      <c r="GBC10" s="370"/>
      <c r="GBD10" s="370"/>
      <c r="GBE10" s="370"/>
      <c r="GBF10" s="370"/>
      <c r="GBG10" s="370"/>
      <c r="GBH10" s="370"/>
      <c r="GBI10" s="370"/>
      <c r="GBJ10" s="370"/>
      <c r="GBK10" s="370"/>
      <c r="GBL10" s="370"/>
      <c r="GBM10" s="370"/>
      <c r="GBN10" s="370"/>
      <c r="GBO10" s="370"/>
      <c r="GBP10" s="370"/>
      <c r="GBQ10" s="370"/>
      <c r="GBR10" s="370"/>
      <c r="GBS10" s="370"/>
      <c r="GBT10" s="370"/>
      <c r="GBU10" s="370"/>
      <c r="GBV10" s="370"/>
      <c r="GBW10" s="370"/>
      <c r="GBX10" s="370"/>
      <c r="GBY10" s="370"/>
      <c r="GBZ10" s="370"/>
      <c r="GCA10" s="370"/>
      <c r="GCB10" s="370"/>
      <c r="GCC10" s="370"/>
      <c r="GCD10" s="370"/>
      <c r="GCE10" s="370"/>
      <c r="GCF10" s="370"/>
      <c r="GCG10" s="370"/>
      <c r="GCH10" s="370"/>
      <c r="GCI10" s="370"/>
      <c r="GCJ10" s="370"/>
      <c r="GCK10" s="370"/>
      <c r="GCL10" s="370"/>
      <c r="GCM10" s="370"/>
      <c r="GCN10" s="370"/>
      <c r="GCO10" s="370"/>
      <c r="GCP10" s="370"/>
      <c r="GCQ10" s="370"/>
      <c r="GCR10" s="370"/>
      <c r="GCS10" s="370"/>
      <c r="GCT10" s="370"/>
      <c r="GCU10" s="370"/>
      <c r="GCV10" s="370"/>
      <c r="GCW10" s="370"/>
      <c r="GCX10" s="370"/>
      <c r="GCY10" s="370"/>
      <c r="GCZ10" s="370"/>
      <c r="GDA10" s="370"/>
      <c r="GDB10" s="370"/>
      <c r="GDC10" s="370"/>
      <c r="GDD10" s="370"/>
      <c r="GDE10" s="370"/>
      <c r="GDF10" s="370"/>
      <c r="GDG10" s="370"/>
      <c r="GDH10" s="370"/>
      <c r="GDI10" s="370"/>
      <c r="GDJ10" s="370"/>
      <c r="GDK10" s="370"/>
      <c r="GDL10" s="370"/>
      <c r="GDM10" s="370"/>
      <c r="GDN10" s="370"/>
      <c r="GDO10" s="370"/>
      <c r="GDP10" s="370"/>
      <c r="GDQ10" s="370"/>
      <c r="GDR10" s="370"/>
      <c r="GDS10" s="370"/>
      <c r="GDT10" s="370"/>
      <c r="GDU10" s="370"/>
      <c r="GDV10" s="370"/>
      <c r="GDW10" s="370"/>
      <c r="GDX10" s="370"/>
      <c r="GDY10" s="370"/>
      <c r="GDZ10" s="370"/>
      <c r="GEA10" s="370"/>
      <c r="GEB10" s="370"/>
      <c r="GEC10" s="370"/>
      <c r="GED10" s="370"/>
      <c r="GEE10" s="370"/>
      <c r="GEF10" s="370"/>
      <c r="GEG10" s="370"/>
      <c r="GEH10" s="370"/>
      <c r="GEI10" s="370"/>
      <c r="GEJ10" s="370"/>
      <c r="GEK10" s="370"/>
      <c r="GEL10" s="370"/>
      <c r="GEM10" s="370"/>
      <c r="GEN10" s="370"/>
      <c r="GEO10" s="370"/>
      <c r="GEP10" s="370"/>
      <c r="GEQ10" s="370"/>
      <c r="GER10" s="370"/>
      <c r="GES10" s="370"/>
      <c r="GET10" s="370"/>
      <c r="GEU10" s="370"/>
      <c r="GEV10" s="370"/>
      <c r="GEW10" s="370"/>
      <c r="GEX10" s="370"/>
      <c r="GEY10" s="370"/>
      <c r="GEZ10" s="370"/>
      <c r="GFA10" s="370"/>
      <c r="GFB10" s="370"/>
      <c r="GFC10" s="370"/>
      <c r="GFD10" s="370"/>
      <c r="GFE10" s="370"/>
      <c r="GFF10" s="370"/>
      <c r="GFG10" s="370"/>
      <c r="GFH10" s="370"/>
      <c r="GFI10" s="370"/>
      <c r="GFJ10" s="370"/>
      <c r="GFK10" s="370"/>
      <c r="GFL10" s="370"/>
      <c r="GFM10" s="370"/>
      <c r="GFN10" s="370"/>
      <c r="GFO10" s="370"/>
      <c r="GFP10" s="370"/>
      <c r="GFQ10" s="370"/>
      <c r="GFR10" s="370"/>
      <c r="GFS10" s="370"/>
      <c r="GFT10" s="370"/>
      <c r="GFU10" s="370"/>
      <c r="GFV10" s="370"/>
      <c r="GFW10" s="370"/>
      <c r="GFX10" s="370"/>
      <c r="GFY10" s="370"/>
      <c r="GFZ10" s="370"/>
      <c r="GGA10" s="370"/>
      <c r="GGB10" s="370"/>
      <c r="GGC10" s="370"/>
      <c r="GGD10" s="370"/>
      <c r="GGE10" s="370"/>
      <c r="GGF10" s="370"/>
      <c r="GGG10" s="370"/>
      <c r="GGH10" s="370"/>
      <c r="GGI10" s="370"/>
      <c r="GGJ10" s="370"/>
      <c r="GGK10" s="370"/>
      <c r="GGL10" s="370"/>
      <c r="GGM10" s="370"/>
      <c r="GGN10" s="370"/>
      <c r="GGO10" s="370"/>
      <c r="GGP10" s="370"/>
      <c r="GGQ10" s="370"/>
      <c r="GGR10" s="370"/>
      <c r="GGS10" s="370"/>
      <c r="GGT10" s="370"/>
      <c r="GGU10" s="370"/>
      <c r="GGV10" s="370"/>
      <c r="GGW10" s="370"/>
      <c r="GGX10" s="370"/>
      <c r="GGY10" s="370"/>
      <c r="GGZ10" s="370"/>
      <c r="GHA10" s="370"/>
      <c r="GHB10" s="370"/>
      <c r="GHC10" s="370"/>
      <c r="GHD10" s="370"/>
      <c r="GHE10" s="370"/>
      <c r="GHF10" s="370"/>
      <c r="GHG10" s="370"/>
      <c r="GHH10" s="370"/>
      <c r="GHI10" s="370"/>
      <c r="GHJ10" s="370"/>
      <c r="GHK10" s="370"/>
      <c r="GHL10" s="370"/>
      <c r="GHM10" s="370"/>
      <c r="GHN10" s="370"/>
      <c r="GHO10" s="370"/>
      <c r="GHP10" s="370"/>
      <c r="GHQ10" s="370"/>
      <c r="GHR10" s="370"/>
      <c r="GHS10" s="370"/>
      <c r="GHT10" s="370"/>
      <c r="GHU10" s="370"/>
      <c r="GHV10" s="370"/>
      <c r="GHW10" s="370"/>
      <c r="GHX10" s="370"/>
      <c r="GHY10" s="370"/>
      <c r="GHZ10" s="370"/>
      <c r="GIA10" s="370"/>
      <c r="GIB10" s="370"/>
      <c r="GIC10" s="370"/>
      <c r="GID10" s="370"/>
      <c r="GIE10" s="370"/>
      <c r="GIF10" s="370"/>
      <c r="GIG10" s="370"/>
      <c r="GIH10" s="370"/>
      <c r="GII10" s="370"/>
      <c r="GIJ10" s="370"/>
      <c r="GIK10" s="370"/>
      <c r="GIL10" s="370"/>
      <c r="GIM10" s="370"/>
      <c r="GIN10" s="370"/>
      <c r="GIO10" s="370"/>
      <c r="GIP10" s="370"/>
      <c r="GIQ10" s="370"/>
      <c r="GIR10" s="370"/>
      <c r="GIS10" s="370"/>
      <c r="GIT10" s="370"/>
      <c r="GIU10" s="370"/>
      <c r="GIV10" s="370"/>
      <c r="GIW10" s="370"/>
      <c r="GIX10" s="370"/>
      <c r="GIY10" s="370"/>
      <c r="GIZ10" s="370"/>
      <c r="GJA10" s="370"/>
      <c r="GJB10" s="370"/>
      <c r="GJC10" s="370"/>
      <c r="GJD10" s="370"/>
      <c r="GJE10" s="370"/>
      <c r="GJF10" s="370"/>
      <c r="GJG10" s="370"/>
      <c r="GJH10" s="370"/>
      <c r="GJI10" s="370"/>
      <c r="GJJ10" s="370"/>
      <c r="GJK10" s="370"/>
      <c r="GJL10" s="370"/>
      <c r="GJM10" s="370"/>
      <c r="GJN10" s="370"/>
      <c r="GJO10" s="370"/>
      <c r="GJP10" s="370"/>
      <c r="GJQ10" s="370"/>
      <c r="GJR10" s="370"/>
      <c r="GJS10" s="370"/>
      <c r="GJT10" s="370"/>
      <c r="GJU10" s="370"/>
      <c r="GJV10" s="370"/>
      <c r="GJW10" s="370"/>
      <c r="GJX10" s="370"/>
      <c r="GJY10" s="370"/>
      <c r="GJZ10" s="370"/>
      <c r="GKA10" s="370"/>
      <c r="GKB10" s="370"/>
      <c r="GKC10" s="370"/>
      <c r="GKD10" s="370"/>
      <c r="GKE10" s="370"/>
      <c r="GKF10" s="370"/>
      <c r="GKG10" s="370"/>
      <c r="GKH10" s="370"/>
      <c r="GKI10" s="370"/>
      <c r="GKJ10" s="370"/>
      <c r="GKK10" s="370"/>
      <c r="GKL10" s="370"/>
      <c r="GKM10" s="370"/>
      <c r="GKN10" s="370"/>
      <c r="GKO10" s="370"/>
      <c r="GKP10" s="370"/>
      <c r="GKQ10" s="370"/>
      <c r="GKR10" s="370"/>
      <c r="GKS10" s="370"/>
      <c r="GKT10" s="370"/>
      <c r="GKU10" s="370"/>
      <c r="GKV10" s="370"/>
      <c r="GKW10" s="370"/>
      <c r="GKX10" s="370"/>
      <c r="GKY10" s="370"/>
      <c r="GKZ10" s="370"/>
      <c r="GLA10" s="370"/>
      <c r="GLB10" s="370"/>
      <c r="GLC10" s="370"/>
      <c r="GLD10" s="370"/>
      <c r="GLE10" s="370"/>
      <c r="GLF10" s="370"/>
      <c r="GLG10" s="370"/>
      <c r="GLH10" s="370"/>
      <c r="GLI10" s="370"/>
      <c r="GLJ10" s="370"/>
      <c r="GLK10" s="370"/>
      <c r="GLL10" s="370"/>
      <c r="GLM10" s="370"/>
      <c r="GLN10" s="370"/>
      <c r="GLO10" s="370"/>
      <c r="GLP10" s="370"/>
      <c r="GLQ10" s="370"/>
      <c r="GLR10" s="370"/>
      <c r="GLS10" s="370"/>
      <c r="GLT10" s="370"/>
      <c r="GLU10" s="370"/>
      <c r="GLV10" s="370"/>
      <c r="GLW10" s="370"/>
      <c r="GLX10" s="370"/>
      <c r="GLY10" s="370"/>
      <c r="GLZ10" s="370"/>
      <c r="GMA10" s="370"/>
      <c r="GMB10" s="370"/>
      <c r="GMC10" s="370"/>
      <c r="GMD10" s="370"/>
      <c r="GME10" s="370"/>
      <c r="GMF10" s="370"/>
      <c r="GMG10" s="370"/>
      <c r="GMH10" s="370"/>
      <c r="GMI10" s="370"/>
      <c r="GMJ10" s="370"/>
      <c r="GMK10" s="370"/>
      <c r="GML10" s="370"/>
      <c r="GMM10" s="370"/>
      <c r="GMN10" s="370"/>
      <c r="GMO10" s="370"/>
      <c r="GMP10" s="370"/>
      <c r="GMQ10" s="370"/>
      <c r="GMR10" s="370"/>
      <c r="GMS10" s="370"/>
      <c r="GMT10" s="370"/>
      <c r="GMU10" s="370"/>
      <c r="GMV10" s="370"/>
      <c r="GMW10" s="370"/>
      <c r="GMX10" s="370"/>
      <c r="GMY10" s="370"/>
      <c r="GMZ10" s="370"/>
      <c r="GNA10" s="370"/>
      <c r="GNB10" s="370"/>
      <c r="GNC10" s="370"/>
      <c r="GND10" s="370"/>
      <c r="GNE10" s="370"/>
      <c r="GNF10" s="370"/>
      <c r="GNG10" s="370"/>
      <c r="GNH10" s="370"/>
      <c r="GNI10" s="370"/>
      <c r="GNJ10" s="370"/>
      <c r="GNK10" s="370"/>
      <c r="GNL10" s="370"/>
      <c r="GNM10" s="370"/>
      <c r="GNN10" s="370"/>
      <c r="GNO10" s="370"/>
      <c r="GNP10" s="370"/>
      <c r="GNQ10" s="370"/>
      <c r="GNR10" s="370"/>
      <c r="GNS10" s="370"/>
      <c r="GNT10" s="370"/>
      <c r="GNU10" s="370"/>
      <c r="GNV10" s="370"/>
      <c r="GNW10" s="370"/>
      <c r="GNX10" s="370"/>
      <c r="GNY10" s="370"/>
      <c r="GNZ10" s="370"/>
      <c r="GOA10" s="370"/>
      <c r="GOB10" s="370"/>
      <c r="GOC10" s="370"/>
      <c r="GOD10" s="370"/>
      <c r="GOE10" s="370"/>
      <c r="GOF10" s="370"/>
      <c r="GOG10" s="370"/>
      <c r="GOH10" s="370"/>
      <c r="GOI10" s="370"/>
      <c r="GOJ10" s="370"/>
      <c r="GOK10" s="370"/>
      <c r="GOL10" s="370"/>
      <c r="GOM10" s="370"/>
      <c r="GON10" s="370"/>
      <c r="GOO10" s="370"/>
      <c r="GOP10" s="370"/>
      <c r="GOQ10" s="370"/>
      <c r="GOR10" s="370"/>
      <c r="GOS10" s="370"/>
      <c r="GOT10" s="370"/>
      <c r="GOU10" s="370"/>
      <c r="GOV10" s="370"/>
      <c r="GOW10" s="370"/>
      <c r="GOX10" s="370"/>
      <c r="GOY10" s="370"/>
      <c r="GOZ10" s="370"/>
      <c r="GPA10" s="370"/>
      <c r="GPB10" s="370"/>
      <c r="GPC10" s="370"/>
      <c r="GPD10" s="370"/>
      <c r="GPE10" s="370"/>
      <c r="GPF10" s="370"/>
      <c r="GPG10" s="370"/>
      <c r="GPH10" s="370"/>
      <c r="GPI10" s="370"/>
      <c r="GPJ10" s="370"/>
      <c r="GPK10" s="370"/>
      <c r="GPL10" s="370"/>
      <c r="GPM10" s="370"/>
      <c r="GPN10" s="370"/>
      <c r="GPO10" s="370"/>
      <c r="GPP10" s="370"/>
      <c r="GPQ10" s="370"/>
      <c r="GPR10" s="370"/>
      <c r="GPS10" s="370"/>
      <c r="GPT10" s="370"/>
      <c r="GPU10" s="370"/>
      <c r="GPV10" s="370"/>
      <c r="GPW10" s="370"/>
      <c r="GPX10" s="370"/>
      <c r="GPY10" s="370"/>
      <c r="GPZ10" s="370"/>
      <c r="GQA10" s="370"/>
      <c r="GQB10" s="370"/>
      <c r="GQC10" s="370"/>
      <c r="GQD10" s="370"/>
      <c r="GQE10" s="370"/>
      <c r="GQF10" s="370"/>
      <c r="GQG10" s="370"/>
      <c r="GQH10" s="370"/>
      <c r="GQI10" s="370"/>
      <c r="GQJ10" s="370"/>
      <c r="GQK10" s="370"/>
      <c r="GQL10" s="370"/>
      <c r="GQM10" s="370"/>
      <c r="GQN10" s="370"/>
      <c r="GQO10" s="370"/>
      <c r="GQP10" s="370"/>
      <c r="GQQ10" s="370"/>
      <c r="GQR10" s="370"/>
      <c r="GQS10" s="370"/>
      <c r="GQT10" s="370"/>
      <c r="GQU10" s="370"/>
      <c r="GQV10" s="370"/>
      <c r="GQW10" s="370"/>
      <c r="GQX10" s="370"/>
      <c r="GQY10" s="370"/>
      <c r="GQZ10" s="370"/>
      <c r="GRA10" s="370"/>
      <c r="GRB10" s="370"/>
      <c r="GRC10" s="370"/>
      <c r="GRD10" s="370"/>
      <c r="GRE10" s="370"/>
      <c r="GRF10" s="370"/>
      <c r="GRG10" s="370"/>
      <c r="GRH10" s="370"/>
      <c r="GRI10" s="370"/>
      <c r="GRJ10" s="370"/>
      <c r="GRK10" s="370"/>
      <c r="GRL10" s="370"/>
      <c r="GRM10" s="370"/>
      <c r="GRN10" s="370"/>
      <c r="GRO10" s="370"/>
      <c r="GRP10" s="370"/>
      <c r="GRQ10" s="370"/>
      <c r="GRR10" s="370"/>
      <c r="GRS10" s="370"/>
      <c r="GRT10" s="370"/>
      <c r="GRU10" s="370"/>
      <c r="GRV10" s="370"/>
      <c r="GRW10" s="370"/>
      <c r="GRX10" s="370"/>
      <c r="GRY10" s="370"/>
      <c r="GRZ10" s="370"/>
      <c r="GSA10" s="370"/>
      <c r="GSB10" s="370"/>
      <c r="GSC10" s="370"/>
      <c r="GSD10" s="370"/>
      <c r="GSE10" s="370"/>
      <c r="GSF10" s="370"/>
      <c r="GSG10" s="370"/>
      <c r="GSH10" s="370"/>
      <c r="GSI10" s="370"/>
      <c r="GSJ10" s="370"/>
      <c r="GSK10" s="370"/>
      <c r="GSL10" s="370"/>
      <c r="GSM10" s="370"/>
      <c r="GSN10" s="370"/>
      <c r="GSO10" s="370"/>
      <c r="GSP10" s="370"/>
      <c r="GSQ10" s="370"/>
      <c r="GSR10" s="370"/>
      <c r="GSS10" s="370"/>
      <c r="GST10" s="370"/>
      <c r="GSU10" s="370"/>
      <c r="GSV10" s="370"/>
      <c r="GSW10" s="370"/>
      <c r="GSX10" s="370"/>
      <c r="GSY10" s="370"/>
      <c r="GSZ10" s="370"/>
      <c r="GTA10" s="370"/>
      <c r="GTB10" s="370"/>
      <c r="GTC10" s="370"/>
      <c r="GTD10" s="370"/>
      <c r="GTE10" s="370"/>
      <c r="GTF10" s="370"/>
      <c r="GTG10" s="370"/>
      <c r="GTH10" s="370"/>
      <c r="GTI10" s="370"/>
      <c r="GTJ10" s="370"/>
      <c r="GTK10" s="370"/>
      <c r="GTL10" s="370"/>
      <c r="GTM10" s="370"/>
      <c r="GTN10" s="370"/>
      <c r="GTO10" s="370"/>
      <c r="GTP10" s="370"/>
      <c r="GTQ10" s="370"/>
      <c r="GTR10" s="370"/>
      <c r="GTS10" s="370"/>
      <c r="GTT10" s="370"/>
      <c r="GTU10" s="370"/>
      <c r="GTV10" s="370"/>
      <c r="GTW10" s="370"/>
      <c r="GTX10" s="370"/>
      <c r="GTY10" s="370"/>
      <c r="GTZ10" s="370"/>
      <c r="GUA10" s="370"/>
      <c r="GUB10" s="370"/>
      <c r="GUC10" s="370"/>
      <c r="GUD10" s="370"/>
      <c r="GUE10" s="370"/>
      <c r="GUF10" s="370"/>
      <c r="GUG10" s="370"/>
      <c r="GUH10" s="370"/>
      <c r="GUI10" s="370"/>
      <c r="GUJ10" s="370"/>
      <c r="GUK10" s="370"/>
      <c r="GUL10" s="370"/>
      <c r="GUM10" s="370"/>
      <c r="GUN10" s="370"/>
      <c r="GUO10" s="370"/>
      <c r="GUP10" s="370"/>
      <c r="GUQ10" s="370"/>
      <c r="GUR10" s="370"/>
      <c r="GUS10" s="370"/>
      <c r="GUT10" s="370"/>
      <c r="GUU10" s="370"/>
      <c r="GUV10" s="370"/>
      <c r="GUW10" s="370"/>
      <c r="GUX10" s="370"/>
      <c r="GUY10" s="370"/>
      <c r="GUZ10" s="370"/>
      <c r="GVA10" s="370"/>
      <c r="GVB10" s="370"/>
      <c r="GVC10" s="370"/>
      <c r="GVD10" s="370"/>
      <c r="GVE10" s="370"/>
      <c r="GVF10" s="370"/>
      <c r="GVG10" s="370"/>
      <c r="GVH10" s="370"/>
      <c r="GVI10" s="370"/>
      <c r="GVJ10" s="370"/>
      <c r="GVK10" s="370"/>
      <c r="GVL10" s="370"/>
      <c r="GVM10" s="370"/>
      <c r="GVN10" s="370"/>
      <c r="GVO10" s="370"/>
      <c r="GVP10" s="370"/>
      <c r="GVQ10" s="370"/>
      <c r="GVR10" s="370"/>
      <c r="GVS10" s="370"/>
      <c r="GVT10" s="370"/>
      <c r="GVU10" s="370"/>
      <c r="GVV10" s="370"/>
      <c r="GVW10" s="370"/>
      <c r="GVX10" s="370"/>
      <c r="GVY10" s="370"/>
      <c r="GVZ10" s="370"/>
      <c r="GWA10" s="370"/>
      <c r="GWB10" s="370"/>
      <c r="GWC10" s="370"/>
      <c r="GWD10" s="370"/>
      <c r="GWE10" s="370"/>
      <c r="GWF10" s="370"/>
      <c r="GWG10" s="370"/>
      <c r="GWH10" s="370"/>
      <c r="GWI10" s="370"/>
      <c r="GWJ10" s="370"/>
      <c r="GWK10" s="370"/>
      <c r="GWL10" s="370"/>
      <c r="GWM10" s="370"/>
      <c r="GWN10" s="370"/>
      <c r="GWO10" s="370"/>
      <c r="GWP10" s="370"/>
      <c r="GWQ10" s="370"/>
      <c r="GWR10" s="370"/>
      <c r="GWS10" s="370"/>
      <c r="GWT10" s="370"/>
      <c r="GWU10" s="370"/>
      <c r="GWV10" s="370"/>
      <c r="GWW10" s="370"/>
      <c r="GWX10" s="370"/>
      <c r="GWY10" s="370"/>
      <c r="GWZ10" s="370"/>
      <c r="GXA10" s="370"/>
      <c r="GXB10" s="370"/>
      <c r="GXC10" s="370"/>
      <c r="GXD10" s="370"/>
      <c r="GXE10" s="370"/>
      <c r="GXF10" s="370"/>
      <c r="GXG10" s="370"/>
      <c r="GXH10" s="370"/>
      <c r="GXI10" s="370"/>
      <c r="GXJ10" s="370"/>
      <c r="GXK10" s="370"/>
      <c r="GXL10" s="370"/>
      <c r="GXM10" s="370"/>
      <c r="GXN10" s="370"/>
      <c r="GXO10" s="370"/>
      <c r="GXP10" s="370"/>
      <c r="GXQ10" s="370"/>
      <c r="GXR10" s="370"/>
      <c r="GXS10" s="370"/>
      <c r="GXT10" s="370"/>
      <c r="GXU10" s="370"/>
      <c r="GXV10" s="370"/>
      <c r="GXW10" s="370"/>
      <c r="GXX10" s="370"/>
      <c r="GXY10" s="370"/>
      <c r="GXZ10" s="370"/>
      <c r="GYA10" s="370"/>
      <c r="GYB10" s="370"/>
      <c r="GYC10" s="370"/>
      <c r="GYD10" s="370"/>
      <c r="GYE10" s="370"/>
      <c r="GYF10" s="370"/>
      <c r="GYG10" s="370"/>
      <c r="GYH10" s="370"/>
      <c r="GYI10" s="370"/>
      <c r="GYJ10" s="370"/>
      <c r="GYK10" s="370"/>
      <c r="GYL10" s="370"/>
      <c r="GYM10" s="370"/>
      <c r="GYN10" s="370"/>
      <c r="GYO10" s="370"/>
      <c r="GYP10" s="370"/>
      <c r="GYQ10" s="370"/>
      <c r="GYR10" s="370"/>
      <c r="GYS10" s="370"/>
      <c r="GYT10" s="370"/>
      <c r="GYU10" s="370"/>
      <c r="GYV10" s="370"/>
      <c r="GYW10" s="370"/>
      <c r="GYX10" s="370"/>
      <c r="GYY10" s="370"/>
      <c r="GYZ10" s="370"/>
      <c r="GZA10" s="370"/>
      <c r="GZB10" s="370"/>
      <c r="GZC10" s="370"/>
      <c r="GZD10" s="370"/>
      <c r="GZE10" s="370"/>
      <c r="GZF10" s="370"/>
      <c r="GZG10" s="370"/>
      <c r="GZH10" s="370"/>
      <c r="GZI10" s="370"/>
      <c r="GZJ10" s="370"/>
      <c r="GZK10" s="370"/>
      <c r="GZL10" s="370"/>
      <c r="GZM10" s="370"/>
      <c r="GZN10" s="370"/>
      <c r="GZO10" s="370"/>
      <c r="GZP10" s="370"/>
      <c r="GZQ10" s="370"/>
      <c r="GZR10" s="370"/>
      <c r="GZS10" s="370"/>
      <c r="GZT10" s="370"/>
      <c r="GZU10" s="370"/>
      <c r="GZV10" s="370"/>
      <c r="GZW10" s="370"/>
      <c r="GZX10" s="370"/>
      <c r="GZY10" s="370"/>
      <c r="GZZ10" s="370"/>
      <c r="HAA10" s="370"/>
      <c r="HAB10" s="370"/>
      <c r="HAC10" s="370"/>
      <c r="HAD10" s="370"/>
      <c r="HAE10" s="370"/>
      <c r="HAF10" s="370"/>
      <c r="HAG10" s="370"/>
      <c r="HAH10" s="370"/>
      <c r="HAI10" s="370"/>
      <c r="HAJ10" s="370"/>
      <c r="HAK10" s="370"/>
      <c r="HAL10" s="370"/>
      <c r="HAM10" s="370"/>
      <c r="HAN10" s="370"/>
      <c r="HAO10" s="370"/>
      <c r="HAP10" s="370"/>
      <c r="HAQ10" s="370"/>
      <c r="HAR10" s="370"/>
      <c r="HAS10" s="370"/>
      <c r="HAT10" s="370"/>
      <c r="HAU10" s="370"/>
      <c r="HAV10" s="370"/>
      <c r="HAW10" s="370"/>
      <c r="HAX10" s="370"/>
      <c r="HAY10" s="370"/>
      <c r="HAZ10" s="370"/>
      <c r="HBA10" s="370"/>
      <c r="HBB10" s="370"/>
      <c r="HBC10" s="370"/>
      <c r="HBD10" s="370"/>
      <c r="HBE10" s="370"/>
      <c r="HBF10" s="370"/>
      <c r="HBG10" s="370"/>
      <c r="HBH10" s="370"/>
      <c r="HBI10" s="370"/>
      <c r="HBJ10" s="370"/>
      <c r="HBK10" s="370"/>
      <c r="HBL10" s="370"/>
      <c r="HBM10" s="370"/>
      <c r="HBN10" s="370"/>
      <c r="HBO10" s="370"/>
      <c r="HBP10" s="370"/>
      <c r="HBQ10" s="370"/>
      <c r="HBR10" s="370"/>
      <c r="HBS10" s="370"/>
      <c r="HBT10" s="370"/>
      <c r="HBU10" s="370"/>
      <c r="HBV10" s="370"/>
      <c r="HBW10" s="370"/>
      <c r="HBX10" s="370"/>
      <c r="HBY10" s="370"/>
      <c r="HBZ10" s="370"/>
      <c r="HCA10" s="370"/>
      <c r="HCB10" s="370"/>
      <c r="HCC10" s="370"/>
      <c r="HCD10" s="370"/>
      <c r="HCE10" s="370"/>
      <c r="HCF10" s="370"/>
      <c r="HCG10" s="370"/>
      <c r="HCH10" s="370"/>
      <c r="HCI10" s="370"/>
      <c r="HCJ10" s="370"/>
      <c r="HCK10" s="370"/>
      <c r="HCL10" s="370"/>
      <c r="HCM10" s="370"/>
      <c r="HCN10" s="370"/>
      <c r="HCO10" s="370"/>
      <c r="HCP10" s="370"/>
      <c r="HCQ10" s="370"/>
      <c r="HCR10" s="370"/>
      <c r="HCS10" s="370"/>
      <c r="HCT10" s="370"/>
      <c r="HCU10" s="370"/>
      <c r="HCV10" s="370"/>
      <c r="HCW10" s="370"/>
      <c r="HCX10" s="370"/>
      <c r="HCY10" s="370"/>
      <c r="HCZ10" s="370"/>
      <c r="HDA10" s="370"/>
      <c r="HDB10" s="370"/>
      <c r="HDC10" s="370"/>
      <c r="HDD10" s="370"/>
      <c r="HDE10" s="370"/>
      <c r="HDF10" s="370"/>
      <c r="HDG10" s="370"/>
      <c r="HDH10" s="370"/>
      <c r="HDI10" s="370"/>
      <c r="HDJ10" s="370"/>
      <c r="HDK10" s="370"/>
      <c r="HDL10" s="370"/>
      <c r="HDM10" s="370"/>
      <c r="HDN10" s="370"/>
      <c r="HDO10" s="370"/>
      <c r="HDP10" s="370"/>
      <c r="HDQ10" s="370"/>
      <c r="HDR10" s="370"/>
      <c r="HDS10" s="370"/>
      <c r="HDT10" s="370"/>
      <c r="HDU10" s="370"/>
      <c r="HDV10" s="370"/>
      <c r="HDW10" s="370"/>
      <c r="HDX10" s="370"/>
      <c r="HDY10" s="370"/>
      <c r="HDZ10" s="370"/>
      <c r="HEA10" s="370"/>
      <c r="HEB10" s="370"/>
      <c r="HEC10" s="370"/>
      <c r="HED10" s="370"/>
      <c r="HEE10" s="370"/>
      <c r="HEF10" s="370"/>
      <c r="HEG10" s="370"/>
      <c r="HEH10" s="370"/>
      <c r="HEI10" s="370"/>
      <c r="HEJ10" s="370"/>
      <c r="HEK10" s="370"/>
      <c r="HEL10" s="370"/>
      <c r="HEM10" s="370"/>
      <c r="HEN10" s="370"/>
      <c r="HEO10" s="370"/>
      <c r="HEP10" s="370"/>
      <c r="HEQ10" s="370"/>
      <c r="HER10" s="370"/>
      <c r="HES10" s="370"/>
      <c r="HET10" s="370"/>
      <c r="HEU10" s="370"/>
      <c r="HEV10" s="370"/>
      <c r="HEW10" s="370"/>
      <c r="HEX10" s="370"/>
      <c r="HEY10" s="370"/>
      <c r="HEZ10" s="370"/>
      <c r="HFA10" s="370"/>
      <c r="HFB10" s="370"/>
      <c r="HFC10" s="370"/>
      <c r="HFD10" s="370"/>
      <c r="HFE10" s="370"/>
      <c r="HFF10" s="370"/>
      <c r="HFG10" s="370"/>
      <c r="HFH10" s="370"/>
      <c r="HFI10" s="370"/>
      <c r="HFJ10" s="370"/>
      <c r="HFK10" s="370"/>
      <c r="HFL10" s="370"/>
      <c r="HFM10" s="370"/>
      <c r="HFN10" s="370"/>
      <c r="HFO10" s="370"/>
      <c r="HFP10" s="370"/>
      <c r="HFQ10" s="370"/>
      <c r="HFR10" s="370"/>
      <c r="HFS10" s="370"/>
      <c r="HFT10" s="370"/>
      <c r="HFU10" s="370"/>
      <c r="HFV10" s="370"/>
      <c r="HFW10" s="370"/>
      <c r="HFX10" s="370"/>
      <c r="HFY10" s="370"/>
      <c r="HFZ10" s="370"/>
      <c r="HGA10" s="370"/>
      <c r="HGB10" s="370"/>
      <c r="HGC10" s="370"/>
      <c r="HGD10" s="370"/>
      <c r="HGE10" s="370"/>
      <c r="HGF10" s="370"/>
      <c r="HGG10" s="370"/>
      <c r="HGH10" s="370"/>
      <c r="HGI10" s="370"/>
      <c r="HGJ10" s="370"/>
      <c r="HGK10" s="370"/>
      <c r="HGL10" s="370"/>
      <c r="HGM10" s="370"/>
      <c r="HGN10" s="370"/>
      <c r="HGO10" s="370"/>
      <c r="HGP10" s="370"/>
      <c r="HGQ10" s="370"/>
      <c r="HGR10" s="370"/>
      <c r="HGS10" s="370"/>
      <c r="HGT10" s="370"/>
      <c r="HGU10" s="370"/>
      <c r="HGV10" s="370"/>
      <c r="HGW10" s="370"/>
      <c r="HGX10" s="370"/>
      <c r="HGY10" s="370"/>
      <c r="HGZ10" s="370"/>
      <c r="HHA10" s="370"/>
      <c r="HHB10" s="370"/>
      <c r="HHC10" s="370"/>
      <c r="HHD10" s="370"/>
      <c r="HHE10" s="370"/>
      <c r="HHF10" s="370"/>
      <c r="HHG10" s="370"/>
      <c r="HHH10" s="370"/>
      <c r="HHI10" s="370"/>
      <c r="HHJ10" s="370"/>
      <c r="HHK10" s="370"/>
      <c r="HHL10" s="370"/>
      <c r="HHM10" s="370"/>
      <c r="HHN10" s="370"/>
      <c r="HHO10" s="370"/>
      <c r="HHP10" s="370"/>
      <c r="HHQ10" s="370"/>
      <c r="HHR10" s="370"/>
      <c r="HHS10" s="370"/>
      <c r="HHT10" s="370"/>
      <c r="HHU10" s="370"/>
      <c r="HHV10" s="370"/>
      <c r="HHW10" s="370"/>
      <c r="HHX10" s="370"/>
      <c r="HHY10" s="370"/>
      <c r="HHZ10" s="370"/>
      <c r="HIA10" s="370"/>
      <c r="HIB10" s="370"/>
      <c r="HIC10" s="370"/>
      <c r="HID10" s="370"/>
      <c r="HIE10" s="370"/>
      <c r="HIF10" s="370"/>
      <c r="HIG10" s="370"/>
      <c r="HIH10" s="370"/>
      <c r="HII10" s="370"/>
      <c r="HIJ10" s="370"/>
      <c r="HIK10" s="370"/>
      <c r="HIL10" s="370"/>
      <c r="HIM10" s="370"/>
      <c r="HIN10" s="370"/>
      <c r="HIO10" s="370"/>
      <c r="HIP10" s="370"/>
      <c r="HIQ10" s="370"/>
      <c r="HIR10" s="370"/>
      <c r="HIS10" s="370"/>
      <c r="HIT10" s="370"/>
      <c r="HIU10" s="370"/>
      <c r="HIV10" s="370"/>
      <c r="HIW10" s="370"/>
      <c r="HIX10" s="370"/>
      <c r="HIY10" s="370"/>
      <c r="HIZ10" s="370"/>
      <c r="HJA10" s="370"/>
      <c r="HJB10" s="370"/>
      <c r="HJC10" s="370"/>
      <c r="HJD10" s="370"/>
      <c r="HJE10" s="370"/>
      <c r="HJF10" s="370"/>
      <c r="HJG10" s="370"/>
      <c r="HJH10" s="370"/>
      <c r="HJI10" s="370"/>
      <c r="HJJ10" s="370"/>
      <c r="HJK10" s="370"/>
      <c r="HJL10" s="370"/>
      <c r="HJM10" s="370"/>
      <c r="HJN10" s="370"/>
      <c r="HJO10" s="370"/>
      <c r="HJP10" s="370"/>
      <c r="HJQ10" s="370"/>
      <c r="HJR10" s="370"/>
      <c r="HJS10" s="370"/>
      <c r="HJT10" s="370"/>
      <c r="HJU10" s="370"/>
      <c r="HJV10" s="370"/>
      <c r="HJW10" s="370"/>
      <c r="HJX10" s="370"/>
      <c r="HJY10" s="370"/>
      <c r="HJZ10" s="370"/>
      <c r="HKA10" s="370"/>
      <c r="HKB10" s="370"/>
      <c r="HKC10" s="370"/>
      <c r="HKD10" s="370"/>
      <c r="HKE10" s="370"/>
      <c r="HKF10" s="370"/>
      <c r="HKG10" s="370"/>
      <c r="HKH10" s="370"/>
      <c r="HKI10" s="370"/>
      <c r="HKJ10" s="370"/>
      <c r="HKK10" s="370"/>
      <c r="HKL10" s="370"/>
      <c r="HKM10" s="370"/>
      <c r="HKN10" s="370"/>
      <c r="HKO10" s="370"/>
      <c r="HKP10" s="370"/>
      <c r="HKQ10" s="370"/>
      <c r="HKR10" s="370"/>
      <c r="HKS10" s="370"/>
      <c r="HKT10" s="370"/>
      <c r="HKU10" s="370"/>
      <c r="HKV10" s="370"/>
      <c r="HKW10" s="370"/>
      <c r="HKX10" s="370"/>
      <c r="HKY10" s="370"/>
      <c r="HKZ10" s="370"/>
      <c r="HLA10" s="370"/>
      <c r="HLB10" s="370"/>
      <c r="HLC10" s="370"/>
      <c r="HLD10" s="370"/>
      <c r="HLE10" s="370"/>
      <c r="HLF10" s="370"/>
      <c r="HLG10" s="370"/>
      <c r="HLH10" s="370"/>
      <c r="HLI10" s="370"/>
      <c r="HLJ10" s="370"/>
      <c r="HLK10" s="370"/>
      <c r="HLL10" s="370"/>
      <c r="HLM10" s="370"/>
      <c r="HLN10" s="370"/>
      <c r="HLO10" s="370"/>
      <c r="HLP10" s="370"/>
      <c r="HLQ10" s="370"/>
      <c r="HLR10" s="370"/>
      <c r="HLS10" s="370"/>
      <c r="HLT10" s="370"/>
      <c r="HLU10" s="370"/>
      <c r="HLV10" s="370"/>
      <c r="HLW10" s="370"/>
      <c r="HLX10" s="370"/>
      <c r="HLY10" s="370"/>
      <c r="HLZ10" s="370"/>
      <c r="HMA10" s="370"/>
      <c r="HMB10" s="370"/>
      <c r="HMC10" s="370"/>
      <c r="HMD10" s="370"/>
      <c r="HME10" s="370"/>
      <c r="HMF10" s="370"/>
      <c r="HMG10" s="370"/>
      <c r="HMH10" s="370"/>
      <c r="HMI10" s="370"/>
      <c r="HMJ10" s="370"/>
      <c r="HMK10" s="370"/>
      <c r="HML10" s="370"/>
      <c r="HMM10" s="370"/>
      <c r="HMN10" s="370"/>
      <c r="HMO10" s="370"/>
      <c r="HMP10" s="370"/>
      <c r="HMQ10" s="370"/>
      <c r="HMR10" s="370"/>
      <c r="HMS10" s="370"/>
      <c r="HMT10" s="370"/>
      <c r="HMU10" s="370"/>
      <c r="HMV10" s="370"/>
      <c r="HMW10" s="370"/>
      <c r="HMX10" s="370"/>
      <c r="HMY10" s="370"/>
      <c r="HMZ10" s="370"/>
      <c r="HNA10" s="370"/>
      <c r="HNB10" s="370"/>
      <c r="HNC10" s="370"/>
      <c r="HND10" s="370"/>
      <c r="HNE10" s="370"/>
      <c r="HNF10" s="370"/>
      <c r="HNG10" s="370"/>
      <c r="HNH10" s="370"/>
      <c r="HNI10" s="370"/>
      <c r="HNJ10" s="370"/>
      <c r="HNK10" s="370"/>
      <c r="HNL10" s="370"/>
      <c r="HNM10" s="370"/>
      <c r="HNN10" s="370"/>
      <c r="HNO10" s="370"/>
      <c r="HNP10" s="370"/>
      <c r="HNQ10" s="370"/>
      <c r="HNR10" s="370"/>
      <c r="HNS10" s="370"/>
      <c r="HNT10" s="370"/>
      <c r="HNU10" s="370"/>
      <c r="HNV10" s="370"/>
      <c r="HNW10" s="370"/>
      <c r="HNX10" s="370"/>
      <c r="HNY10" s="370"/>
      <c r="HNZ10" s="370"/>
      <c r="HOA10" s="370"/>
      <c r="HOB10" s="370"/>
      <c r="HOC10" s="370"/>
      <c r="HOD10" s="370"/>
      <c r="HOE10" s="370"/>
      <c r="HOF10" s="370"/>
      <c r="HOG10" s="370"/>
      <c r="HOH10" s="370"/>
      <c r="HOI10" s="370"/>
      <c r="HOJ10" s="370"/>
      <c r="HOK10" s="370"/>
      <c r="HOL10" s="370"/>
      <c r="HOM10" s="370"/>
      <c r="HON10" s="370"/>
      <c r="HOO10" s="370"/>
      <c r="HOP10" s="370"/>
      <c r="HOQ10" s="370"/>
      <c r="HOR10" s="370"/>
      <c r="HOS10" s="370"/>
      <c r="HOT10" s="370"/>
      <c r="HOU10" s="370"/>
      <c r="HOV10" s="370"/>
      <c r="HOW10" s="370"/>
      <c r="HOX10" s="370"/>
      <c r="HOY10" s="370"/>
      <c r="HOZ10" s="370"/>
      <c r="HPA10" s="370"/>
      <c r="HPB10" s="370"/>
      <c r="HPC10" s="370"/>
      <c r="HPD10" s="370"/>
      <c r="HPE10" s="370"/>
      <c r="HPF10" s="370"/>
      <c r="HPG10" s="370"/>
      <c r="HPH10" s="370"/>
      <c r="HPI10" s="370"/>
      <c r="HPJ10" s="370"/>
      <c r="HPK10" s="370"/>
      <c r="HPL10" s="370"/>
      <c r="HPM10" s="370"/>
      <c r="HPN10" s="370"/>
      <c r="HPO10" s="370"/>
      <c r="HPP10" s="370"/>
      <c r="HPQ10" s="370"/>
      <c r="HPR10" s="370"/>
      <c r="HPS10" s="370"/>
      <c r="HPT10" s="370"/>
      <c r="HPU10" s="370"/>
      <c r="HPV10" s="370"/>
      <c r="HPW10" s="370"/>
      <c r="HPX10" s="370"/>
      <c r="HPY10" s="370"/>
      <c r="HPZ10" s="370"/>
      <c r="HQA10" s="370"/>
      <c r="HQB10" s="370"/>
      <c r="HQC10" s="370"/>
      <c r="HQD10" s="370"/>
      <c r="HQE10" s="370"/>
      <c r="HQF10" s="370"/>
      <c r="HQG10" s="370"/>
      <c r="HQH10" s="370"/>
      <c r="HQI10" s="370"/>
      <c r="HQJ10" s="370"/>
      <c r="HQK10" s="370"/>
      <c r="HQL10" s="370"/>
      <c r="HQM10" s="370"/>
      <c r="HQN10" s="370"/>
      <c r="HQO10" s="370"/>
      <c r="HQP10" s="370"/>
      <c r="HQQ10" s="370"/>
      <c r="HQR10" s="370"/>
      <c r="HQS10" s="370"/>
      <c r="HQT10" s="370"/>
      <c r="HQU10" s="370"/>
      <c r="HQV10" s="370"/>
      <c r="HQW10" s="370"/>
      <c r="HQX10" s="370"/>
      <c r="HQY10" s="370"/>
      <c r="HQZ10" s="370"/>
      <c r="HRA10" s="370"/>
      <c r="HRB10" s="370"/>
      <c r="HRC10" s="370"/>
      <c r="HRD10" s="370"/>
      <c r="HRE10" s="370"/>
      <c r="HRF10" s="370"/>
      <c r="HRG10" s="370"/>
      <c r="HRH10" s="370"/>
      <c r="HRI10" s="370"/>
      <c r="HRJ10" s="370"/>
      <c r="HRK10" s="370"/>
      <c r="HRL10" s="370"/>
      <c r="HRM10" s="370"/>
      <c r="HRN10" s="370"/>
      <c r="HRO10" s="370"/>
      <c r="HRP10" s="370"/>
      <c r="HRQ10" s="370"/>
      <c r="HRR10" s="370"/>
      <c r="HRS10" s="370"/>
      <c r="HRT10" s="370"/>
      <c r="HRU10" s="370"/>
      <c r="HRV10" s="370"/>
      <c r="HRW10" s="370"/>
      <c r="HRX10" s="370"/>
      <c r="HRY10" s="370"/>
      <c r="HRZ10" s="370"/>
      <c r="HSA10" s="370"/>
      <c r="HSB10" s="370"/>
      <c r="HSC10" s="370"/>
      <c r="HSD10" s="370"/>
      <c r="HSE10" s="370"/>
      <c r="HSF10" s="370"/>
      <c r="HSG10" s="370"/>
      <c r="HSH10" s="370"/>
      <c r="HSI10" s="370"/>
      <c r="HSJ10" s="370"/>
      <c r="HSK10" s="370"/>
      <c r="HSL10" s="370"/>
      <c r="HSM10" s="370"/>
      <c r="HSN10" s="370"/>
      <c r="HSO10" s="370"/>
      <c r="HSP10" s="370"/>
      <c r="HSQ10" s="370"/>
      <c r="HSR10" s="370"/>
      <c r="HSS10" s="370"/>
      <c r="HST10" s="370"/>
      <c r="HSU10" s="370"/>
      <c r="HSV10" s="370"/>
      <c r="HSW10" s="370"/>
      <c r="HSX10" s="370"/>
      <c r="HSY10" s="370"/>
      <c r="HSZ10" s="370"/>
      <c r="HTA10" s="370"/>
      <c r="HTB10" s="370"/>
      <c r="HTC10" s="370"/>
      <c r="HTD10" s="370"/>
      <c r="HTE10" s="370"/>
      <c r="HTF10" s="370"/>
      <c r="HTG10" s="370"/>
      <c r="HTH10" s="370"/>
      <c r="HTI10" s="370"/>
      <c r="HTJ10" s="370"/>
      <c r="HTK10" s="370"/>
      <c r="HTL10" s="370"/>
      <c r="HTM10" s="370"/>
      <c r="HTN10" s="370"/>
      <c r="HTO10" s="370"/>
      <c r="HTP10" s="370"/>
      <c r="HTQ10" s="370"/>
      <c r="HTR10" s="370"/>
      <c r="HTS10" s="370"/>
      <c r="HTT10" s="370"/>
      <c r="HTU10" s="370"/>
      <c r="HTV10" s="370"/>
      <c r="HTW10" s="370"/>
      <c r="HTX10" s="370"/>
      <c r="HTY10" s="370"/>
      <c r="HTZ10" s="370"/>
      <c r="HUA10" s="370"/>
      <c r="HUB10" s="370"/>
      <c r="HUC10" s="370"/>
      <c r="HUD10" s="370"/>
      <c r="HUE10" s="370"/>
      <c r="HUF10" s="370"/>
      <c r="HUG10" s="370"/>
      <c r="HUH10" s="370"/>
      <c r="HUI10" s="370"/>
      <c r="HUJ10" s="370"/>
      <c r="HUK10" s="370"/>
      <c r="HUL10" s="370"/>
      <c r="HUM10" s="370"/>
      <c r="HUN10" s="370"/>
      <c r="HUO10" s="370"/>
      <c r="HUP10" s="370"/>
      <c r="HUQ10" s="370"/>
      <c r="HUR10" s="370"/>
      <c r="HUS10" s="370"/>
      <c r="HUT10" s="370"/>
      <c r="HUU10" s="370"/>
      <c r="HUV10" s="370"/>
      <c r="HUW10" s="370"/>
      <c r="HUX10" s="370"/>
      <c r="HUY10" s="370"/>
      <c r="HUZ10" s="370"/>
      <c r="HVA10" s="370"/>
      <c r="HVB10" s="370"/>
      <c r="HVC10" s="370"/>
      <c r="HVD10" s="370"/>
      <c r="HVE10" s="370"/>
      <c r="HVF10" s="370"/>
      <c r="HVG10" s="370"/>
      <c r="HVH10" s="370"/>
      <c r="HVI10" s="370"/>
      <c r="HVJ10" s="370"/>
      <c r="HVK10" s="370"/>
      <c r="HVL10" s="370"/>
      <c r="HVM10" s="370"/>
      <c r="HVN10" s="370"/>
      <c r="HVO10" s="370"/>
      <c r="HVP10" s="370"/>
      <c r="HVQ10" s="370"/>
      <c r="HVR10" s="370"/>
      <c r="HVS10" s="370"/>
      <c r="HVT10" s="370"/>
      <c r="HVU10" s="370"/>
      <c r="HVV10" s="370"/>
      <c r="HVW10" s="370"/>
      <c r="HVX10" s="370"/>
      <c r="HVY10" s="370"/>
      <c r="HVZ10" s="370"/>
      <c r="HWA10" s="370"/>
      <c r="HWB10" s="370"/>
      <c r="HWC10" s="370"/>
      <c r="HWD10" s="370"/>
      <c r="HWE10" s="370"/>
      <c r="HWF10" s="370"/>
      <c r="HWG10" s="370"/>
      <c r="HWH10" s="370"/>
      <c r="HWI10" s="370"/>
      <c r="HWJ10" s="370"/>
      <c r="HWK10" s="370"/>
      <c r="HWL10" s="370"/>
      <c r="HWM10" s="370"/>
      <c r="HWN10" s="370"/>
      <c r="HWO10" s="370"/>
      <c r="HWP10" s="370"/>
      <c r="HWQ10" s="370"/>
      <c r="HWR10" s="370"/>
      <c r="HWS10" s="370"/>
      <c r="HWT10" s="370"/>
      <c r="HWU10" s="370"/>
      <c r="HWV10" s="370"/>
      <c r="HWW10" s="370"/>
      <c r="HWX10" s="370"/>
      <c r="HWY10" s="370"/>
      <c r="HWZ10" s="370"/>
      <c r="HXA10" s="370"/>
      <c r="HXB10" s="370"/>
      <c r="HXC10" s="370"/>
      <c r="HXD10" s="370"/>
      <c r="HXE10" s="370"/>
      <c r="HXF10" s="370"/>
      <c r="HXG10" s="370"/>
      <c r="HXH10" s="370"/>
      <c r="HXI10" s="370"/>
      <c r="HXJ10" s="370"/>
      <c r="HXK10" s="370"/>
      <c r="HXL10" s="370"/>
      <c r="HXM10" s="370"/>
      <c r="HXN10" s="370"/>
      <c r="HXO10" s="370"/>
      <c r="HXP10" s="370"/>
      <c r="HXQ10" s="370"/>
      <c r="HXR10" s="370"/>
      <c r="HXS10" s="370"/>
      <c r="HXT10" s="370"/>
      <c r="HXU10" s="370"/>
      <c r="HXV10" s="370"/>
      <c r="HXW10" s="370"/>
      <c r="HXX10" s="370"/>
      <c r="HXY10" s="370"/>
      <c r="HXZ10" s="370"/>
      <c r="HYA10" s="370"/>
      <c r="HYB10" s="370"/>
      <c r="HYC10" s="370"/>
      <c r="HYD10" s="370"/>
      <c r="HYE10" s="370"/>
      <c r="HYF10" s="370"/>
      <c r="HYG10" s="370"/>
      <c r="HYH10" s="370"/>
      <c r="HYI10" s="370"/>
      <c r="HYJ10" s="370"/>
      <c r="HYK10" s="370"/>
      <c r="HYL10" s="370"/>
      <c r="HYM10" s="370"/>
      <c r="HYN10" s="370"/>
      <c r="HYO10" s="370"/>
      <c r="HYP10" s="370"/>
      <c r="HYQ10" s="370"/>
      <c r="HYR10" s="370"/>
      <c r="HYS10" s="370"/>
      <c r="HYT10" s="370"/>
      <c r="HYU10" s="370"/>
      <c r="HYV10" s="370"/>
      <c r="HYW10" s="370"/>
      <c r="HYX10" s="370"/>
      <c r="HYY10" s="370"/>
      <c r="HYZ10" s="370"/>
      <c r="HZA10" s="370"/>
      <c r="HZB10" s="370"/>
      <c r="HZC10" s="370"/>
      <c r="HZD10" s="370"/>
      <c r="HZE10" s="370"/>
      <c r="HZF10" s="370"/>
      <c r="HZG10" s="370"/>
      <c r="HZH10" s="370"/>
      <c r="HZI10" s="370"/>
      <c r="HZJ10" s="370"/>
      <c r="HZK10" s="370"/>
      <c r="HZL10" s="370"/>
      <c r="HZM10" s="370"/>
      <c r="HZN10" s="370"/>
      <c r="HZO10" s="370"/>
      <c r="HZP10" s="370"/>
      <c r="HZQ10" s="370"/>
      <c r="HZR10" s="370"/>
      <c r="HZS10" s="370"/>
      <c r="HZT10" s="370"/>
      <c r="HZU10" s="370"/>
      <c r="HZV10" s="370"/>
      <c r="HZW10" s="370"/>
      <c r="HZX10" s="370"/>
      <c r="HZY10" s="370"/>
      <c r="HZZ10" s="370"/>
      <c r="IAA10" s="370"/>
      <c r="IAB10" s="370"/>
      <c r="IAC10" s="370"/>
      <c r="IAD10" s="370"/>
      <c r="IAE10" s="370"/>
      <c r="IAF10" s="370"/>
      <c r="IAG10" s="370"/>
      <c r="IAH10" s="370"/>
      <c r="IAI10" s="370"/>
      <c r="IAJ10" s="370"/>
      <c r="IAK10" s="370"/>
      <c r="IAL10" s="370"/>
      <c r="IAM10" s="370"/>
      <c r="IAN10" s="370"/>
      <c r="IAO10" s="370"/>
      <c r="IAP10" s="370"/>
      <c r="IAQ10" s="370"/>
      <c r="IAR10" s="370"/>
      <c r="IAS10" s="370"/>
      <c r="IAT10" s="370"/>
      <c r="IAU10" s="370"/>
      <c r="IAV10" s="370"/>
      <c r="IAW10" s="370"/>
      <c r="IAX10" s="370"/>
      <c r="IAY10" s="370"/>
      <c r="IAZ10" s="370"/>
      <c r="IBA10" s="370"/>
      <c r="IBB10" s="370"/>
      <c r="IBC10" s="370"/>
      <c r="IBD10" s="370"/>
      <c r="IBE10" s="370"/>
      <c r="IBF10" s="370"/>
      <c r="IBG10" s="370"/>
      <c r="IBH10" s="370"/>
      <c r="IBI10" s="370"/>
      <c r="IBJ10" s="370"/>
      <c r="IBK10" s="370"/>
      <c r="IBL10" s="370"/>
      <c r="IBM10" s="370"/>
      <c r="IBN10" s="370"/>
      <c r="IBO10" s="370"/>
      <c r="IBP10" s="370"/>
      <c r="IBQ10" s="370"/>
      <c r="IBR10" s="370"/>
      <c r="IBS10" s="370"/>
      <c r="IBT10" s="370"/>
      <c r="IBU10" s="370"/>
      <c r="IBV10" s="370"/>
      <c r="IBW10" s="370"/>
      <c r="IBX10" s="370"/>
      <c r="IBY10" s="370"/>
      <c r="IBZ10" s="370"/>
      <c r="ICA10" s="370"/>
      <c r="ICB10" s="370"/>
      <c r="ICC10" s="370"/>
      <c r="ICD10" s="370"/>
      <c r="ICE10" s="370"/>
      <c r="ICF10" s="370"/>
      <c r="ICG10" s="370"/>
      <c r="ICH10" s="370"/>
      <c r="ICI10" s="370"/>
      <c r="ICJ10" s="370"/>
      <c r="ICK10" s="370"/>
      <c r="ICL10" s="370"/>
      <c r="ICM10" s="370"/>
      <c r="ICN10" s="370"/>
      <c r="ICO10" s="370"/>
      <c r="ICP10" s="370"/>
      <c r="ICQ10" s="370"/>
      <c r="ICR10" s="370"/>
      <c r="ICS10" s="370"/>
      <c r="ICT10" s="370"/>
      <c r="ICU10" s="370"/>
      <c r="ICV10" s="370"/>
      <c r="ICW10" s="370"/>
      <c r="ICX10" s="370"/>
      <c r="ICY10" s="370"/>
      <c r="ICZ10" s="370"/>
      <c r="IDA10" s="370"/>
      <c r="IDB10" s="370"/>
      <c r="IDC10" s="370"/>
      <c r="IDD10" s="370"/>
      <c r="IDE10" s="370"/>
      <c r="IDF10" s="370"/>
      <c r="IDG10" s="370"/>
      <c r="IDH10" s="370"/>
      <c r="IDI10" s="370"/>
      <c r="IDJ10" s="370"/>
      <c r="IDK10" s="370"/>
      <c r="IDL10" s="370"/>
      <c r="IDM10" s="370"/>
      <c r="IDN10" s="370"/>
      <c r="IDO10" s="370"/>
      <c r="IDP10" s="370"/>
      <c r="IDQ10" s="370"/>
      <c r="IDR10" s="370"/>
      <c r="IDS10" s="370"/>
      <c r="IDT10" s="370"/>
      <c r="IDU10" s="370"/>
      <c r="IDV10" s="370"/>
      <c r="IDW10" s="370"/>
      <c r="IDX10" s="370"/>
      <c r="IDY10" s="370"/>
      <c r="IDZ10" s="370"/>
      <c r="IEA10" s="370"/>
      <c r="IEB10" s="370"/>
      <c r="IEC10" s="370"/>
      <c r="IED10" s="370"/>
      <c r="IEE10" s="370"/>
      <c r="IEF10" s="370"/>
      <c r="IEG10" s="370"/>
      <c r="IEH10" s="370"/>
      <c r="IEI10" s="370"/>
      <c r="IEJ10" s="370"/>
      <c r="IEK10" s="370"/>
      <c r="IEL10" s="370"/>
      <c r="IEM10" s="370"/>
      <c r="IEN10" s="370"/>
      <c r="IEO10" s="370"/>
      <c r="IEP10" s="370"/>
      <c r="IEQ10" s="370"/>
      <c r="IER10" s="370"/>
      <c r="IES10" s="370"/>
      <c r="IET10" s="370"/>
      <c r="IEU10" s="370"/>
      <c r="IEV10" s="370"/>
      <c r="IEW10" s="370"/>
      <c r="IEX10" s="370"/>
      <c r="IEY10" s="370"/>
      <c r="IEZ10" s="370"/>
      <c r="IFA10" s="370"/>
      <c r="IFB10" s="370"/>
      <c r="IFC10" s="370"/>
      <c r="IFD10" s="370"/>
      <c r="IFE10" s="370"/>
      <c r="IFF10" s="370"/>
      <c r="IFG10" s="370"/>
      <c r="IFH10" s="370"/>
      <c r="IFI10" s="370"/>
      <c r="IFJ10" s="370"/>
      <c r="IFK10" s="370"/>
      <c r="IFL10" s="370"/>
      <c r="IFM10" s="370"/>
      <c r="IFN10" s="370"/>
      <c r="IFO10" s="370"/>
      <c r="IFP10" s="370"/>
      <c r="IFQ10" s="370"/>
      <c r="IFR10" s="370"/>
      <c r="IFS10" s="370"/>
      <c r="IFT10" s="370"/>
      <c r="IFU10" s="370"/>
      <c r="IFV10" s="370"/>
      <c r="IFW10" s="370"/>
      <c r="IFX10" s="370"/>
      <c r="IFY10" s="370"/>
      <c r="IFZ10" s="370"/>
      <c r="IGA10" s="370"/>
      <c r="IGB10" s="370"/>
      <c r="IGC10" s="370"/>
      <c r="IGD10" s="370"/>
      <c r="IGE10" s="370"/>
      <c r="IGF10" s="370"/>
      <c r="IGG10" s="370"/>
      <c r="IGH10" s="370"/>
      <c r="IGI10" s="370"/>
      <c r="IGJ10" s="370"/>
      <c r="IGK10" s="370"/>
      <c r="IGL10" s="370"/>
      <c r="IGM10" s="370"/>
      <c r="IGN10" s="370"/>
      <c r="IGO10" s="370"/>
      <c r="IGP10" s="370"/>
      <c r="IGQ10" s="370"/>
      <c r="IGR10" s="370"/>
      <c r="IGS10" s="370"/>
      <c r="IGT10" s="370"/>
      <c r="IGU10" s="370"/>
      <c r="IGV10" s="370"/>
      <c r="IGW10" s="370"/>
      <c r="IGX10" s="370"/>
      <c r="IGY10" s="370"/>
      <c r="IGZ10" s="370"/>
      <c r="IHA10" s="370"/>
      <c r="IHB10" s="370"/>
      <c r="IHC10" s="370"/>
      <c r="IHD10" s="370"/>
      <c r="IHE10" s="370"/>
      <c r="IHF10" s="370"/>
      <c r="IHG10" s="370"/>
      <c r="IHH10" s="370"/>
      <c r="IHI10" s="370"/>
      <c r="IHJ10" s="370"/>
      <c r="IHK10" s="370"/>
      <c r="IHL10" s="370"/>
      <c r="IHM10" s="370"/>
      <c r="IHN10" s="370"/>
      <c r="IHO10" s="370"/>
      <c r="IHP10" s="370"/>
      <c r="IHQ10" s="370"/>
      <c r="IHR10" s="370"/>
      <c r="IHS10" s="370"/>
      <c r="IHT10" s="370"/>
      <c r="IHU10" s="370"/>
      <c r="IHV10" s="370"/>
      <c r="IHW10" s="370"/>
      <c r="IHX10" s="370"/>
      <c r="IHY10" s="370"/>
      <c r="IHZ10" s="370"/>
      <c r="IIA10" s="370"/>
      <c r="IIB10" s="370"/>
      <c r="IIC10" s="370"/>
      <c r="IID10" s="370"/>
      <c r="IIE10" s="370"/>
      <c r="IIF10" s="370"/>
      <c r="IIG10" s="370"/>
      <c r="IIH10" s="370"/>
      <c r="III10" s="370"/>
      <c r="IIJ10" s="370"/>
      <c r="IIK10" s="370"/>
      <c r="IIL10" s="370"/>
      <c r="IIM10" s="370"/>
      <c r="IIN10" s="370"/>
      <c r="IIO10" s="370"/>
      <c r="IIP10" s="370"/>
      <c r="IIQ10" s="370"/>
      <c r="IIR10" s="370"/>
      <c r="IIS10" s="370"/>
      <c r="IIT10" s="370"/>
      <c r="IIU10" s="370"/>
      <c r="IIV10" s="370"/>
      <c r="IIW10" s="370"/>
      <c r="IIX10" s="370"/>
      <c r="IIY10" s="370"/>
      <c r="IIZ10" s="370"/>
      <c r="IJA10" s="370"/>
      <c r="IJB10" s="370"/>
      <c r="IJC10" s="370"/>
      <c r="IJD10" s="370"/>
      <c r="IJE10" s="370"/>
      <c r="IJF10" s="370"/>
      <c r="IJG10" s="370"/>
      <c r="IJH10" s="370"/>
      <c r="IJI10" s="370"/>
      <c r="IJJ10" s="370"/>
      <c r="IJK10" s="370"/>
      <c r="IJL10" s="370"/>
      <c r="IJM10" s="370"/>
      <c r="IJN10" s="370"/>
      <c r="IJO10" s="370"/>
      <c r="IJP10" s="370"/>
      <c r="IJQ10" s="370"/>
      <c r="IJR10" s="370"/>
      <c r="IJS10" s="370"/>
      <c r="IJT10" s="370"/>
      <c r="IJU10" s="370"/>
      <c r="IJV10" s="370"/>
      <c r="IJW10" s="370"/>
      <c r="IJX10" s="370"/>
      <c r="IJY10" s="370"/>
      <c r="IJZ10" s="370"/>
      <c r="IKA10" s="370"/>
      <c r="IKB10" s="370"/>
      <c r="IKC10" s="370"/>
      <c r="IKD10" s="370"/>
      <c r="IKE10" s="370"/>
      <c r="IKF10" s="370"/>
      <c r="IKG10" s="370"/>
      <c r="IKH10" s="370"/>
      <c r="IKI10" s="370"/>
      <c r="IKJ10" s="370"/>
      <c r="IKK10" s="370"/>
      <c r="IKL10" s="370"/>
      <c r="IKM10" s="370"/>
      <c r="IKN10" s="370"/>
      <c r="IKO10" s="370"/>
      <c r="IKP10" s="370"/>
      <c r="IKQ10" s="370"/>
      <c r="IKR10" s="370"/>
      <c r="IKS10" s="370"/>
      <c r="IKT10" s="370"/>
      <c r="IKU10" s="370"/>
      <c r="IKV10" s="370"/>
      <c r="IKW10" s="370"/>
      <c r="IKX10" s="370"/>
      <c r="IKY10" s="370"/>
      <c r="IKZ10" s="370"/>
      <c r="ILA10" s="370"/>
      <c r="ILB10" s="370"/>
      <c r="ILC10" s="370"/>
      <c r="ILD10" s="370"/>
      <c r="ILE10" s="370"/>
      <c r="ILF10" s="370"/>
      <c r="ILG10" s="370"/>
      <c r="ILH10" s="370"/>
      <c r="ILI10" s="370"/>
      <c r="ILJ10" s="370"/>
      <c r="ILK10" s="370"/>
      <c r="ILL10" s="370"/>
      <c r="ILM10" s="370"/>
      <c r="ILN10" s="370"/>
      <c r="ILO10" s="370"/>
      <c r="ILP10" s="370"/>
      <c r="ILQ10" s="370"/>
      <c r="ILR10" s="370"/>
      <c r="ILS10" s="370"/>
      <c r="ILT10" s="370"/>
      <c r="ILU10" s="370"/>
      <c r="ILV10" s="370"/>
      <c r="ILW10" s="370"/>
      <c r="ILX10" s="370"/>
      <c r="ILY10" s="370"/>
      <c r="ILZ10" s="370"/>
      <c r="IMA10" s="370"/>
      <c r="IMB10" s="370"/>
      <c r="IMC10" s="370"/>
      <c r="IMD10" s="370"/>
      <c r="IME10" s="370"/>
      <c r="IMF10" s="370"/>
      <c r="IMG10" s="370"/>
      <c r="IMH10" s="370"/>
      <c r="IMI10" s="370"/>
      <c r="IMJ10" s="370"/>
      <c r="IMK10" s="370"/>
      <c r="IML10" s="370"/>
      <c r="IMM10" s="370"/>
      <c r="IMN10" s="370"/>
      <c r="IMO10" s="370"/>
      <c r="IMP10" s="370"/>
      <c r="IMQ10" s="370"/>
      <c r="IMR10" s="370"/>
      <c r="IMS10" s="370"/>
      <c r="IMT10" s="370"/>
      <c r="IMU10" s="370"/>
      <c r="IMV10" s="370"/>
      <c r="IMW10" s="370"/>
      <c r="IMX10" s="370"/>
      <c r="IMY10" s="370"/>
      <c r="IMZ10" s="370"/>
      <c r="INA10" s="370"/>
      <c r="INB10" s="370"/>
      <c r="INC10" s="370"/>
      <c r="IND10" s="370"/>
      <c r="INE10" s="370"/>
      <c r="INF10" s="370"/>
      <c r="ING10" s="370"/>
      <c r="INH10" s="370"/>
      <c r="INI10" s="370"/>
      <c r="INJ10" s="370"/>
      <c r="INK10" s="370"/>
      <c r="INL10" s="370"/>
      <c r="INM10" s="370"/>
      <c r="INN10" s="370"/>
      <c r="INO10" s="370"/>
      <c r="INP10" s="370"/>
      <c r="INQ10" s="370"/>
      <c r="INR10" s="370"/>
      <c r="INS10" s="370"/>
      <c r="INT10" s="370"/>
      <c r="INU10" s="370"/>
      <c r="INV10" s="370"/>
      <c r="INW10" s="370"/>
      <c r="INX10" s="370"/>
      <c r="INY10" s="370"/>
      <c r="INZ10" s="370"/>
      <c r="IOA10" s="370"/>
      <c r="IOB10" s="370"/>
      <c r="IOC10" s="370"/>
      <c r="IOD10" s="370"/>
      <c r="IOE10" s="370"/>
      <c r="IOF10" s="370"/>
      <c r="IOG10" s="370"/>
      <c r="IOH10" s="370"/>
      <c r="IOI10" s="370"/>
      <c r="IOJ10" s="370"/>
      <c r="IOK10" s="370"/>
      <c r="IOL10" s="370"/>
      <c r="IOM10" s="370"/>
      <c r="ION10" s="370"/>
      <c r="IOO10" s="370"/>
      <c r="IOP10" s="370"/>
      <c r="IOQ10" s="370"/>
      <c r="IOR10" s="370"/>
      <c r="IOS10" s="370"/>
      <c r="IOT10" s="370"/>
      <c r="IOU10" s="370"/>
      <c r="IOV10" s="370"/>
      <c r="IOW10" s="370"/>
      <c r="IOX10" s="370"/>
      <c r="IOY10" s="370"/>
      <c r="IOZ10" s="370"/>
      <c r="IPA10" s="370"/>
      <c r="IPB10" s="370"/>
      <c r="IPC10" s="370"/>
      <c r="IPD10" s="370"/>
      <c r="IPE10" s="370"/>
      <c r="IPF10" s="370"/>
      <c r="IPG10" s="370"/>
      <c r="IPH10" s="370"/>
      <c r="IPI10" s="370"/>
      <c r="IPJ10" s="370"/>
      <c r="IPK10" s="370"/>
      <c r="IPL10" s="370"/>
      <c r="IPM10" s="370"/>
      <c r="IPN10" s="370"/>
      <c r="IPO10" s="370"/>
      <c r="IPP10" s="370"/>
      <c r="IPQ10" s="370"/>
      <c r="IPR10" s="370"/>
      <c r="IPS10" s="370"/>
      <c r="IPT10" s="370"/>
      <c r="IPU10" s="370"/>
      <c r="IPV10" s="370"/>
      <c r="IPW10" s="370"/>
      <c r="IPX10" s="370"/>
      <c r="IPY10" s="370"/>
      <c r="IPZ10" s="370"/>
      <c r="IQA10" s="370"/>
      <c r="IQB10" s="370"/>
      <c r="IQC10" s="370"/>
      <c r="IQD10" s="370"/>
      <c r="IQE10" s="370"/>
      <c r="IQF10" s="370"/>
      <c r="IQG10" s="370"/>
      <c r="IQH10" s="370"/>
      <c r="IQI10" s="370"/>
      <c r="IQJ10" s="370"/>
      <c r="IQK10" s="370"/>
      <c r="IQL10" s="370"/>
      <c r="IQM10" s="370"/>
      <c r="IQN10" s="370"/>
      <c r="IQO10" s="370"/>
      <c r="IQP10" s="370"/>
      <c r="IQQ10" s="370"/>
      <c r="IQR10" s="370"/>
      <c r="IQS10" s="370"/>
      <c r="IQT10" s="370"/>
      <c r="IQU10" s="370"/>
      <c r="IQV10" s="370"/>
      <c r="IQW10" s="370"/>
      <c r="IQX10" s="370"/>
      <c r="IQY10" s="370"/>
      <c r="IQZ10" s="370"/>
      <c r="IRA10" s="370"/>
      <c r="IRB10" s="370"/>
      <c r="IRC10" s="370"/>
      <c r="IRD10" s="370"/>
      <c r="IRE10" s="370"/>
      <c r="IRF10" s="370"/>
      <c r="IRG10" s="370"/>
      <c r="IRH10" s="370"/>
      <c r="IRI10" s="370"/>
      <c r="IRJ10" s="370"/>
      <c r="IRK10" s="370"/>
      <c r="IRL10" s="370"/>
      <c r="IRM10" s="370"/>
      <c r="IRN10" s="370"/>
      <c r="IRO10" s="370"/>
      <c r="IRP10" s="370"/>
      <c r="IRQ10" s="370"/>
      <c r="IRR10" s="370"/>
      <c r="IRS10" s="370"/>
      <c r="IRT10" s="370"/>
      <c r="IRU10" s="370"/>
      <c r="IRV10" s="370"/>
      <c r="IRW10" s="370"/>
      <c r="IRX10" s="370"/>
      <c r="IRY10" s="370"/>
      <c r="IRZ10" s="370"/>
      <c r="ISA10" s="370"/>
      <c r="ISB10" s="370"/>
      <c r="ISC10" s="370"/>
      <c r="ISD10" s="370"/>
      <c r="ISE10" s="370"/>
      <c r="ISF10" s="370"/>
      <c r="ISG10" s="370"/>
      <c r="ISH10" s="370"/>
      <c r="ISI10" s="370"/>
      <c r="ISJ10" s="370"/>
      <c r="ISK10" s="370"/>
      <c r="ISL10" s="370"/>
      <c r="ISM10" s="370"/>
      <c r="ISN10" s="370"/>
      <c r="ISO10" s="370"/>
      <c r="ISP10" s="370"/>
      <c r="ISQ10" s="370"/>
      <c r="ISR10" s="370"/>
      <c r="ISS10" s="370"/>
      <c r="IST10" s="370"/>
      <c r="ISU10" s="370"/>
      <c r="ISV10" s="370"/>
      <c r="ISW10" s="370"/>
      <c r="ISX10" s="370"/>
      <c r="ISY10" s="370"/>
      <c r="ISZ10" s="370"/>
      <c r="ITA10" s="370"/>
      <c r="ITB10" s="370"/>
      <c r="ITC10" s="370"/>
      <c r="ITD10" s="370"/>
      <c r="ITE10" s="370"/>
      <c r="ITF10" s="370"/>
      <c r="ITG10" s="370"/>
      <c r="ITH10" s="370"/>
      <c r="ITI10" s="370"/>
      <c r="ITJ10" s="370"/>
      <c r="ITK10" s="370"/>
      <c r="ITL10" s="370"/>
      <c r="ITM10" s="370"/>
      <c r="ITN10" s="370"/>
      <c r="ITO10" s="370"/>
      <c r="ITP10" s="370"/>
      <c r="ITQ10" s="370"/>
      <c r="ITR10" s="370"/>
      <c r="ITS10" s="370"/>
      <c r="ITT10" s="370"/>
      <c r="ITU10" s="370"/>
      <c r="ITV10" s="370"/>
      <c r="ITW10" s="370"/>
      <c r="ITX10" s="370"/>
      <c r="ITY10" s="370"/>
      <c r="ITZ10" s="370"/>
      <c r="IUA10" s="370"/>
      <c r="IUB10" s="370"/>
      <c r="IUC10" s="370"/>
      <c r="IUD10" s="370"/>
      <c r="IUE10" s="370"/>
      <c r="IUF10" s="370"/>
      <c r="IUG10" s="370"/>
      <c r="IUH10" s="370"/>
      <c r="IUI10" s="370"/>
      <c r="IUJ10" s="370"/>
      <c r="IUK10" s="370"/>
      <c r="IUL10" s="370"/>
      <c r="IUM10" s="370"/>
      <c r="IUN10" s="370"/>
      <c r="IUO10" s="370"/>
      <c r="IUP10" s="370"/>
      <c r="IUQ10" s="370"/>
      <c r="IUR10" s="370"/>
      <c r="IUS10" s="370"/>
      <c r="IUT10" s="370"/>
      <c r="IUU10" s="370"/>
      <c r="IUV10" s="370"/>
      <c r="IUW10" s="370"/>
      <c r="IUX10" s="370"/>
      <c r="IUY10" s="370"/>
      <c r="IUZ10" s="370"/>
      <c r="IVA10" s="370"/>
      <c r="IVB10" s="370"/>
      <c r="IVC10" s="370"/>
      <c r="IVD10" s="370"/>
      <c r="IVE10" s="370"/>
      <c r="IVF10" s="370"/>
      <c r="IVG10" s="370"/>
      <c r="IVH10" s="370"/>
      <c r="IVI10" s="370"/>
      <c r="IVJ10" s="370"/>
      <c r="IVK10" s="370"/>
      <c r="IVL10" s="370"/>
      <c r="IVM10" s="370"/>
      <c r="IVN10" s="370"/>
      <c r="IVO10" s="370"/>
      <c r="IVP10" s="370"/>
      <c r="IVQ10" s="370"/>
      <c r="IVR10" s="370"/>
      <c r="IVS10" s="370"/>
      <c r="IVT10" s="370"/>
      <c r="IVU10" s="370"/>
      <c r="IVV10" s="370"/>
      <c r="IVW10" s="370"/>
      <c r="IVX10" s="370"/>
      <c r="IVY10" s="370"/>
      <c r="IVZ10" s="370"/>
      <c r="IWA10" s="370"/>
      <c r="IWB10" s="370"/>
      <c r="IWC10" s="370"/>
      <c r="IWD10" s="370"/>
      <c r="IWE10" s="370"/>
      <c r="IWF10" s="370"/>
      <c r="IWG10" s="370"/>
      <c r="IWH10" s="370"/>
      <c r="IWI10" s="370"/>
      <c r="IWJ10" s="370"/>
      <c r="IWK10" s="370"/>
      <c r="IWL10" s="370"/>
      <c r="IWM10" s="370"/>
      <c r="IWN10" s="370"/>
      <c r="IWO10" s="370"/>
      <c r="IWP10" s="370"/>
      <c r="IWQ10" s="370"/>
      <c r="IWR10" s="370"/>
      <c r="IWS10" s="370"/>
      <c r="IWT10" s="370"/>
      <c r="IWU10" s="370"/>
      <c r="IWV10" s="370"/>
      <c r="IWW10" s="370"/>
      <c r="IWX10" s="370"/>
      <c r="IWY10" s="370"/>
      <c r="IWZ10" s="370"/>
      <c r="IXA10" s="370"/>
      <c r="IXB10" s="370"/>
      <c r="IXC10" s="370"/>
      <c r="IXD10" s="370"/>
      <c r="IXE10" s="370"/>
      <c r="IXF10" s="370"/>
      <c r="IXG10" s="370"/>
      <c r="IXH10" s="370"/>
      <c r="IXI10" s="370"/>
      <c r="IXJ10" s="370"/>
      <c r="IXK10" s="370"/>
      <c r="IXL10" s="370"/>
      <c r="IXM10" s="370"/>
      <c r="IXN10" s="370"/>
      <c r="IXO10" s="370"/>
      <c r="IXP10" s="370"/>
      <c r="IXQ10" s="370"/>
      <c r="IXR10" s="370"/>
      <c r="IXS10" s="370"/>
      <c r="IXT10" s="370"/>
      <c r="IXU10" s="370"/>
      <c r="IXV10" s="370"/>
      <c r="IXW10" s="370"/>
      <c r="IXX10" s="370"/>
      <c r="IXY10" s="370"/>
      <c r="IXZ10" s="370"/>
      <c r="IYA10" s="370"/>
      <c r="IYB10" s="370"/>
      <c r="IYC10" s="370"/>
      <c r="IYD10" s="370"/>
      <c r="IYE10" s="370"/>
      <c r="IYF10" s="370"/>
      <c r="IYG10" s="370"/>
      <c r="IYH10" s="370"/>
      <c r="IYI10" s="370"/>
      <c r="IYJ10" s="370"/>
      <c r="IYK10" s="370"/>
      <c r="IYL10" s="370"/>
      <c r="IYM10" s="370"/>
      <c r="IYN10" s="370"/>
      <c r="IYO10" s="370"/>
      <c r="IYP10" s="370"/>
      <c r="IYQ10" s="370"/>
      <c r="IYR10" s="370"/>
      <c r="IYS10" s="370"/>
      <c r="IYT10" s="370"/>
      <c r="IYU10" s="370"/>
      <c r="IYV10" s="370"/>
      <c r="IYW10" s="370"/>
      <c r="IYX10" s="370"/>
      <c r="IYY10" s="370"/>
      <c r="IYZ10" s="370"/>
      <c r="IZA10" s="370"/>
      <c r="IZB10" s="370"/>
      <c r="IZC10" s="370"/>
      <c r="IZD10" s="370"/>
      <c r="IZE10" s="370"/>
      <c r="IZF10" s="370"/>
      <c r="IZG10" s="370"/>
      <c r="IZH10" s="370"/>
      <c r="IZI10" s="370"/>
      <c r="IZJ10" s="370"/>
      <c r="IZK10" s="370"/>
      <c r="IZL10" s="370"/>
      <c r="IZM10" s="370"/>
      <c r="IZN10" s="370"/>
      <c r="IZO10" s="370"/>
      <c r="IZP10" s="370"/>
      <c r="IZQ10" s="370"/>
      <c r="IZR10" s="370"/>
      <c r="IZS10" s="370"/>
      <c r="IZT10" s="370"/>
      <c r="IZU10" s="370"/>
      <c r="IZV10" s="370"/>
      <c r="IZW10" s="370"/>
      <c r="IZX10" s="370"/>
      <c r="IZY10" s="370"/>
      <c r="IZZ10" s="370"/>
      <c r="JAA10" s="370"/>
      <c r="JAB10" s="370"/>
      <c r="JAC10" s="370"/>
      <c r="JAD10" s="370"/>
      <c r="JAE10" s="370"/>
      <c r="JAF10" s="370"/>
      <c r="JAG10" s="370"/>
      <c r="JAH10" s="370"/>
      <c r="JAI10" s="370"/>
      <c r="JAJ10" s="370"/>
      <c r="JAK10" s="370"/>
      <c r="JAL10" s="370"/>
      <c r="JAM10" s="370"/>
      <c r="JAN10" s="370"/>
      <c r="JAO10" s="370"/>
      <c r="JAP10" s="370"/>
      <c r="JAQ10" s="370"/>
      <c r="JAR10" s="370"/>
      <c r="JAS10" s="370"/>
      <c r="JAT10" s="370"/>
      <c r="JAU10" s="370"/>
      <c r="JAV10" s="370"/>
      <c r="JAW10" s="370"/>
      <c r="JAX10" s="370"/>
      <c r="JAY10" s="370"/>
      <c r="JAZ10" s="370"/>
      <c r="JBA10" s="370"/>
      <c r="JBB10" s="370"/>
      <c r="JBC10" s="370"/>
      <c r="JBD10" s="370"/>
      <c r="JBE10" s="370"/>
      <c r="JBF10" s="370"/>
      <c r="JBG10" s="370"/>
      <c r="JBH10" s="370"/>
      <c r="JBI10" s="370"/>
      <c r="JBJ10" s="370"/>
      <c r="JBK10" s="370"/>
      <c r="JBL10" s="370"/>
      <c r="JBM10" s="370"/>
      <c r="JBN10" s="370"/>
      <c r="JBO10" s="370"/>
      <c r="JBP10" s="370"/>
      <c r="JBQ10" s="370"/>
      <c r="JBR10" s="370"/>
      <c r="JBS10" s="370"/>
      <c r="JBT10" s="370"/>
      <c r="JBU10" s="370"/>
      <c r="JBV10" s="370"/>
      <c r="JBW10" s="370"/>
      <c r="JBX10" s="370"/>
      <c r="JBY10" s="370"/>
      <c r="JBZ10" s="370"/>
      <c r="JCA10" s="370"/>
      <c r="JCB10" s="370"/>
      <c r="JCC10" s="370"/>
      <c r="JCD10" s="370"/>
      <c r="JCE10" s="370"/>
      <c r="JCF10" s="370"/>
      <c r="JCG10" s="370"/>
      <c r="JCH10" s="370"/>
      <c r="JCI10" s="370"/>
      <c r="JCJ10" s="370"/>
      <c r="JCK10" s="370"/>
      <c r="JCL10" s="370"/>
      <c r="JCM10" s="370"/>
      <c r="JCN10" s="370"/>
      <c r="JCO10" s="370"/>
      <c r="JCP10" s="370"/>
      <c r="JCQ10" s="370"/>
      <c r="JCR10" s="370"/>
      <c r="JCS10" s="370"/>
      <c r="JCT10" s="370"/>
      <c r="JCU10" s="370"/>
      <c r="JCV10" s="370"/>
      <c r="JCW10" s="370"/>
      <c r="JCX10" s="370"/>
      <c r="JCY10" s="370"/>
      <c r="JCZ10" s="370"/>
      <c r="JDA10" s="370"/>
      <c r="JDB10" s="370"/>
      <c r="JDC10" s="370"/>
      <c r="JDD10" s="370"/>
      <c r="JDE10" s="370"/>
      <c r="JDF10" s="370"/>
      <c r="JDG10" s="370"/>
      <c r="JDH10" s="370"/>
      <c r="JDI10" s="370"/>
      <c r="JDJ10" s="370"/>
      <c r="JDK10" s="370"/>
      <c r="JDL10" s="370"/>
      <c r="JDM10" s="370"/>
      <c r="JDN10" s="370"/>
      <c r="JDO10" s="370"/>
      <c r="JDP10" s="370"/>
      <c r="JDQ10" s="370"/>
      <c r="JDR10" s="370"/>
      <c r="JDS10" s="370"/>
      <c r="JDT10" s="370"/>
      <c r="JDU10" s="370"/>
      <c r="JDV10" s="370"/>
      <c r="JDW10" s="370"/>
      <c r="JDX10" s="370"/>
      <c r="JDY10" s="370"/>
      <c r="JDZ10" s="370"/>
      <c r="JEA10" s="370"/>
      <c r="JEB10" s="370"/>
      <c r="JEC10" s="370"/>
      <c r="JED10" s="370"/>
      <c r="JEE10" s="370"/>
      <c r="JEF10" s="370"/>
      <c r="JEG10" s="370"/>
      <c r="JEH10" s="370"/>
      <c r="JEI10" s="370"/>
      <c r="JEJ10" s="370"/>
      <c r="JEK10" s="370"/>
      <c r="JEL10" s="370"/>
      <c r="JEM10" s="370"/>
      <c r="JEN10" s="370"/>
      <c r="JEO10" s="370"/>
      <c r="JEP10" s="370"/>
      <c r="JEQ10" s="370"/>
      <c r="JER10" s="370"/>
      <c r="JES10" s="370"/>
      <c r="JET10" s="370"/>
      <c r="JEU10" s="370"/>
      <c r="JEV10" s="370"/>
      <c r="JEW10" s="370"/>
      <c r="JEX10" s="370"/>
      <c r="JEY10" s="370"/>
      <c r="JEZ10" s="370"/>
      <c r="JFA10" s="370"/>
      <c r="JFB10" s="370"/>
      <c r="JFC10" s="370"/>
      <c r="JFD10" s="370"/>
      <c r="JFE10" s="370"/>
      <c r="JFF10" s="370"/>
      <c r="JFG10" s="370"/>
      <c r="JFH10" s="370"/>
      <c r="JFI10" s="370"/>
      <c r="JFJ10" s="370"/>
      <c r="JFK10" s="370"/>
      <c r="JFL10" s="370"/>
      <c r="JFM10" s="370"/>
      <c r="JFN10" s="370"/>
      <c r="JFO10" s="370"/>
      <c r="JFP10" s="370"/>
      <c r="JFQ10" s="370"/>
      <c r="JFR10" s="370"/>
      <c r="JFS10" s="370"/>
      <c r="JFT10" s="370"/>
      <c r="JFU10" s="370"/>
      <c r="JFV10" s="370"/>
      <c r="JFW10" s="370"/>
      <c r="JFX10" s="370"/>
      <c r="JFY10" s="370"/>
      <c r="JFZ10" s="370"/>
      <c r="JGA10" s="370"/>
      <c r="JGB10" s="370"/>
      <c r="JGC10" s="370"/>
      <c r="JGD10" s="370"/>
      <c r="JGE10" s="370"/>
      <c r="JGF10" s="370"/>
      <c r="JGG10" s="370"/>
      <c r="JGH10" s="370"/>
      <c r="JGI10" s="370"/>
      <c r="JGJ10" s="370"/>
      <c r="JGK10" s="370"/>
      <c r="JGL10" s="370"/>
      <c r="JGM10" s="370"/>
      <c r="JGN10" s="370"/>
      <c r="JGO10" s="370"/>
      <c r="JGP10" s="370"/>
      <c r="JGQ10" s="370"/>
      <c r="JGR10" s="370"/>
      <c r="JGS10" s="370"/>
      <c r="JGT10" s="370"/>
      <c r="JGU10" s="370"/>
      <c r="JGV10" s="370"/>
      <c r="JGW10" s="370"/>
      <c r="JGX10" s="370"/>
      <c r="JGY10" s="370"/>
      <c r="JGZ10" s="370"/>
      <c r="JHA10" s="370"/>
      <c r="JHB10" s="370"/>
      <c r="JHC10" s="370"/>
      <c r="JHD10" s="370"/>
      <c r="JHE10" s="370"/>
      <c r="JHF10" s="370"/>
      <c r="JHG10" s="370"/>
      <c r="JHH10" s="370"/>
      <c r="JHI10" s="370"/>
      <c r="JHJ10" s="370"/>
      <c r="JHK10" s="370"/>
      <c r="JHL10" s="370"/>
      <c r="JHM10" s="370"/>
      <c r="JHN10" s="370"/>
      <c r="JHO10" s="370"/>
      <c r="JHP10" s="370"/>
      <c r="JHQ10" s="370"/>
      <c r="JHR10" s="370"/>
      <c r="JHS10" s="370"/>
      <c r="JHT10" s="370"/>
      <c r="JHU10" s="370"/>
      <c r="JHV10" s="370"/>
      <c r="JHW10" s="370"/>
      <c r="JHX10" s="370"/>
      <c r="JHY10" s="370"/>
      <c r="JHZ10" s="370"/>
      <c r="JIA10" s="370"/>
      <c r="JIB10" s="370"/>
      <c r="JIC10" s="370"/>
      <c r="JID10" s="370"/>
      <c r="JIE10" s="370"/>
      <c r="JIF10" s="370"/>
      <c r="JIG10" s="370"/>
      <c r="JIH10" s="370"/>
      <c r="JII10" s="370"/>
      <c r="JIJ10" s="370"/>
      <c r="JIK10" s="370"/>
      <c r="JIL10" s="370"/>
      <c r="JIM10" s="370"/>
      <c r="JIN10" s="370"/>
      <c r="JIO10" s="370"/>
      <c r="JIP10" s="370"/>
      <c r="JIQ10" s="370"/>
      <c r="JIR10" s="370"/>
      <c r="JIS10" s="370"/>
      <c r="JIT10" s="370"/>
      <c r="JIU10" s="370"/>
      <c r="JIV10" s="370"/>
      <c r="JIW10" s="370"/>
      <c r="JIX10" s="370"/>
      <c r="JIY10" s="370"/>
      <c r="JIZ10" s="370"/>
      <c r="JJA10" s="370"/>
      <c r="JJB10" s="370"/>
      <c r="JJC10" s="370"/>
      <c r="JJD10" s="370"/>
      <c r="JJE10" s="370"/>
      <c r="JJF10" s="370"/>
      <c r="JJG10" s="370"/>
      <c r="JJH10" s="370"/>
      <c r="JJI10" s="370"/>
      <c r="JJJ10" s="370"/>
      <c r="JJK10" s="370"/>
      <c r="JJL10" s="370"/>
      <c r="JJM10" s="370"/>
      <c r="JJN10" s="370"/>
      <c r="JJO10" s="370"/>
      <c r="JJP10" s="370"/>
      <c r="JJQ10" s="370"/>
      <c r="JJR10" s="370"/>
      <c r="JJS10" s="370"/>
      <c r="JJT10" s="370"/>
      <c r="JJU10" s="370"/>
      <c r="JJV10" s="370"/>
      <c r="JJW10" s="370"/>
      <c r="JJX10" s="370"/>
      <c r="JJY10" s="370"/>
      <c r="JJZ10" s="370"/>
      <c r="JKA10" s="370"/>
      <c r="JKB10" s="370"/>
      <c r="JKC10" s="370"/>
      <c r="JKD10" s="370"/>
      <c r="JKE10" s="370"/>
      <c r="JKF10" s="370"/>
      <c r="JKG10" s="370"/>
      <c r="JKH10" s="370"/>
      <c r="JKI10" s="370"/>
      <c r="JKJ10" s="370"/>
      <c r="JKK10" s="370"/>
      <c r="JKL10" s="370"/>
      <c r="JKM10" s="370"/>
      <c r="JKN10" s="370"/>
      <c r="JKO10" s="370"/>
      <c r="JKP10" s="370"/>
      <c r="JKQ10" s="370"/>
      <c r="JKR10" s="370"/>
      <c r="JKS10" s="370"/>
      <c r="JKT10" s="370"/>
      <c r="JKU10" s="370"/>
      <c r="JKV10" s="370"/>
      <c r="JKW10" s="370"/>
      <c r="JKX10" s="370"/>
      <c r="JKY10" s="370"/>
      <c r="JKZ10" s="370"/>
      <c r="JLA10" s="370"/>
      <c r="JLB10" s="370"/>
      <c r="JLC10" s="370"/>
      <c r="JLD10" s="370"/>
      <c r="JLE10" s="370"/>
      <c r="JLF10" s="370"/>
      <c r="JLG10" s="370"/>
      <c r="JLH10" s="370"/>
      <c r="JLI10" s="370"/>
      <c r="JLJ10" s="370"/>
      <c r="JLK10" s="370"/>
      <c r="JLL10" s="370"/>
      <c r="JLM10" s="370"/>
      <c r="JLN10" s="370"/>
      <c r="JLO10" s="370"/>
      <c r="JLP10" s="370"/>
      <c r="JLQ10" s="370"/>
      <c r="JLR10" s="370"/>
      <c r="JLS10" s="370"/>
      <c r="JLT10" s="370"/>
      <c r="JLU10" s="370"/>
      <c r="JLV10" s="370"/>
      <c r="JLW10" s="370"/>
      <c r="JLX10" s="370"/>
      <c r="JLY10" s="370"/>
      <c r="JLZ10" s="370"/>
      <c r="JMA10" s="370"/>
      <c r="JMB10" s="370"/>
      <c r="JMC10" s="370"/>
      <c r="JMD10" s="370"/>
      <c r="JME10" s="370"/>
      <c r="JMF10" s="370"/>
      <c r="JMG10" s="370"/>
      <c r="JMH10" s="370"/>
      <c r="JMI10" s="370"/>
      <c r="JMJ10" s="370"/>
      <c r="JMK10" s="370"/>
      <c r="JML10" s="370"/>
      <c r="JMM10" s="370"/>
      <c r="JMN10" s="370"/>
      <c r="JMO10" s="370"/>
      <c r="JMP10" s="370"/>
      <c r="JMQ10" s="370"/>
      <c r="JMR10" s="370"/>
      <c r="JMS10" s="370"/>
      <c r="JMT10" s="370"/>
      <c r="JMU10" s="370"/>
      <c r="JMV10" s="370"/>
      <c r="JMW10" s="370"/>
      <c r="JMX10" s="370"/>
      <c r="JMY10" s="370"/>
      <c r="JMZ10" s="370"/>
      <c r="JNA10" s="370"/>
      <c r="JNB10" s="370"/>
      <c r="JNC10" s="370"/>
      <c r="JND10" s="370"/>
      <c r="JNE10" s="370"/>
      <c r="JNF10" s="370"/>
      <c r="JNG10" s="370"/>
      <c r="JNH10" s="370"/>
      <c r="JNI10" s="370"/>
      <c r="JNJ10" s="370"/>
      <c r="JNK10" s="370"/>
      <c r="JNL10" s="370"/>
      <c r="JNM10" s="370"/>
      <c r="JNN10" s="370"/>
      <c r="JNO10" s="370"/>
      <c r="JNP10" s="370"/>
      <c r="JNQ10" s="370"/>
      <c r="JNR10" s="370"/>
      <c r="JNS10" s="370"/>
      <c r="JNT10" s="370"/>
      <c r="JNU10" s="370"/>
      <c r="JNV10" s="370"/>
      <c r="JNW10" s="370"/>
      <c r="JNX10" s="370"/>
      <c r="JNY10" s="370"/>
      <c r="JNZ10" s="370"/>
      <c r="JOA10" s="370"/>
      <c r="JOB10" s="370"/>
      <c r="JOC10" s="370"/>
      <c r="JOD10" s="370"/>
      <c r="JOE10" s="370"/>
      <c r="JOF10" s="370"/>
      <c r="JOG10" s="370"/>
      <c r="JOH10" s="370"/>
      <c r="JOI10" s="370"/>
      <c r="JOJ10" s="370"/>
      <c r="JOK10" s="370"/>
      <c r="JOL10" s="370"/>
      <c r="JOM10" s="370"/>
      <c r="JON10" s="370"/>
      <c r="JOO10" s="370"/>
      <c r="JOP10" s="370"/>
      <c r="JOQ10" s="370"/>
      <c r="JOR10" s="370"/>
      <c r="JOS10" s="370"/>
      <c r="JOT10" s="370"/>
      <c r="JOU10" s="370"/>
      <c r="JOV10" s="370"/>
      <c r="JOW10" s="370"/>
      <c r="JOX10" s="370"/>
      <c r="JOY10" s="370"/>
      <c r="JOZ10" s="370"/>
      <c r="JPA10" s="370"/>
      <c r="JPB10" s="370"/>
      <c r="JPC10" s="370"/>
      <c r="JPD10" s="370"/>
      <c r="JPE10" s="370"/>
      <c r="JPF10" s="370"/>
      <c r="JPG10" s="370"/>
      <c r="JPH10" s="370"/>
      <c r="JPI10" s="370"/>
      <c r="JPJ10" s="370"/>
      <c r="JPK10" s="370"/>
      <c r="JPL10" s="370"/>
      <c r="JPM10" s="370"/>
      <c r="JPN10" s="370"/>
      <c r="JPO10" s="370"/>
      <c r="JPP10" s="370"/>
      <c r="JPQ10" s="370"/>
      <c r="JPR10" s="370"/>
      <c r="JPS10" s="370"/>
      <c r="JPT10" s="370"/>
      <c r="JPU10" s="370"/>
      <c r="JPV10" s="370"/>
      <c r="JPW10" s="370"/>
      <c r="JPX10" s="370"/>
      <c r="JPY10" s="370"/>
      <c r="JPZ10" s="370"/>
      <c r="JQA10" s="370"/>
      <c r="JQB10" s="370"/>
      <c r="JQC10" s="370"/>
      <c r="JQD10" s="370"/>
      <c r="JQE10" s="370"/>
      <c r="JQF10" s="370"/>
      <c r="JQG10" s="370"/>
      <c r="JQH10" s="370"/>
      <c r="JQI10" s="370"/>
      <c r="JQJ10" s="370"/>
      <c r="JQK10" s="370"/>
      <c r="JQL10" s="370"/>
      <c r="JQM10" s="370"/>
      <c r="JQN10" s="370"/>
      <c r="JQO10" s="370"/>
      <c r="JQP10" s="370"/>
      <c r="JQQ10" s="370"/>
      <c r="JQR10" s="370"/>
      <c r="JQS10" s="370"/>
      <c r="JQT10" s="370"/>
      <c r="JQU10" s="370"/>
      <c r="JQV10" s="370"/>
      <c r="JQW10" s="370"/>
      <c r="JQX10" s="370"/>
      <c r="JQY10" s="370"/>
      <c r="JQZ10" s="370"/>
      <c r="JRA10" s="370"/>
      <c r="JRB10" s="370"/>
      <c r="JRC10" s="370"/>
      <c r="JRD10" s="370"/>
      <c r="JRE10" s="370"/>
      <c r="JRF10" s="370"/>
      <c r="JRG10" s="370"/>
      <c r="JRH10" s="370"/>
      <c r="JRI10" s="370"/>
      <c r="JRJ10" s="370"/>
      <c r="JRK10" s="370"/>
      <c r="JRL10" s="370"/>
      <c r="JRM10" s="370"/>
      <c r="JRN10" s="370"/>
      <c r="JRO10" s="370"/>
      <c r="JRP10" s="370"/>
      <c r="JRQ10" s="370"/>
      <c r="JRR10" s="370"/>
      <c r="JRS10" s="370"/>
      <c r="JRT10" s="370"/>
      <c r="JRU10" s="370"/>
      <c r="JRV10" s="370"/>
      <c r="JRW10" s="370"/>
      <c r="JRX10" s="370"/>
      <c r="JRY10" s="370"/>
      <c r="JRZ10" s="370"/>
      <c r="JSA10" s="370"/>
      <c r="JSB10" s="370"/>
      <c r="JSC10" s="370"/>
      <c r="JSD10" s="370"/>
      <c r="JSE10" s="370"/>
      <c r="JSF10" s="370"/>
      <c r="JSG10" s="370"/>
      <c r="JSH10" s="370"/>
      <c r="JSI10" s="370"/>
      <c r="JSJ10" s="370"/>
      <c r="JSK10" s="370"/>
      <c r="JSL10" s="370"/>
      <c r="JSM10" s="370"/>
      <c r="JSN10" s="370"/>
      <c r="JSO10" s="370"/>
      <c r="JSP10" s="370"/>
      <c r="JSQ10" s="370"/>
      <c r="JSR10" s="370"/>
      <c r="JSS10" s="370"/>
      <c r="JST10" s="370"/>
      <c r="JSU10" s="370"/>
      <c r="JSV10" s="370"/>
      <c r="JSW10" s="370"/>
      <c r="JSX10" s="370"/>
      <c r="JSY10" s="370"/>
      <c r="JSZ10" s="370"/>
      <c r="JTA10" s="370"/>
      <c r="JTB10" s="370"/>
      <c r="JTC10" s="370"/>
      <c r="JTD10" s="370"/>
      <c r="JTE10" s="370"/>
      <c r="JTF10" s="370"/>
      <c r="JTG10" s="370"/>
      <c r="JTH10" s="370"/>
      <c r="JTI10" s="370"/>
      <c r="JTJ10" s="370"/>
      <c r="JTK10" s="370"/>
      <c r="JTL10" s="370"/>
      <c r="JTM10" s="370"/>
      <c r="JTN10" s="370"/>
      <c r="JTO10" s="370"/>
      <c r="JTP10" s="370"/>
      <c r="JTQ10" s="370"/>
      <c r="JTR10" s="370"/>
      <c r="JTS10" s="370"/>
      <c r="JTT10" s="370"/>
      <c r="JTU10" s="370"/>
      <c r="JTV10" s="370"/>
      <c r="JTW10" s="370"/>
      <c r="JTX10" s="370"/>
      <c r="JTY10" s="370"/>
      <c r="JTZ10" s="370"/>
      <c r="JUA10" s="370"/>
      <c r="JUB10" s="370"/>
      <c r="JUC10" s="370"/>
      <c r="JUD10" s="370"/>
      <c r="JUE10" s="370"/>
      <c r="JUF10" s="370"/>
      <c r="JUG10" s="370"/>
      <c r="JUH10" s="370"/>
      <c r="JUI10" s="370"/>
      <c r="JUJ10" s="370"/>
      <c r="JUK10" s="370"/>
      <c r="JUL10" s="370"/>
      <c r="JUM10" s="370"/>
      <c r="JUN10" s="370"/>
      <c r="JUO10" s="370"/>
      <c r="JUP10" s="370"/>
      <c r="JUQ10" s="370"/>
      <c r="JUR10" s="370"/>
      <c r="JUS10" s="370"/>
      <c r="JUT10" s="370"/>
      <c r="JUU10" s="370"/>
      <c r="JUV10" s="370"/>
      <c r="JUW10" s="370"/>
      <c r="JUX10" s="370"/>
      <c r="JUY10" s="370"/>
      <c r="JUZ10" s="370"/>
      <c r="JVA10" s="370"/>
      <c r="JVB10" s="370"/>
      <c r="JVC10" s="370"/>
      <c r="JVD10" s="370"/>
      <c r="JVE10" s="370"/>
      <c r="JVF10" s="370"/>
      <c r="JVG10" s="370"/>
      <c r="JVH10" s="370"/>
      <c r="JVI10" s="370"/>
      <c r="JVJ10" s="370"/>
      <c r="JVK10" s="370"/>
      <c r="JVL10" s="370"/>
      <c r="JVM10" s="370"/>
      <c r="JVN10" s="370"/>
      <c r="JVO10" s="370"/>
      <c r="JVP10" s="370"/>
      <c r="JVQ10" s="370"/>
      <c r="JVR10" s="370"/>
      <c r="JVS10" s="370"/>
      <c r="JVT10" s="370"/>
      <c r="JVU10" s="370"/>
      <c r="JVV10" s="370"/>
      <c r="JVW10" s="370"/>
      <c r="JVX10" s="370"/>
      <c r="JVY10" s="370"/>
      <c r="JVZ10" s="370"/>
      <c r="JWA10" s="370"/>
      <c r="JWB10" s="370"/>
      <c r="JWC10" s="370"/>
      <c r="JWD10" s="370"/>
      <c r="JWE10" s="370"/>
      <c r="JWF10" s="370"/>
      <c r="JWG10" s="370"/>
      <c r="JWH10" s="370"/>
      <c r="JWI10" s="370"/>
      <c r="JWJ10" s="370"/>
      <c r="JWK10" s="370"/>
      <c r="JWL10" s="370"/>
      <c r="JWM10" s="370"/>
      <c r="JWN10" s="370"/>
      <c r="JWO10" s="370"/>
      <c r="JWP10" s="370"/>
      <c r="JWQ10" s="370"/>
      <c r="JWR10" s="370"/>
      <c r="JWS10" s="370"/>
      <c r="JWT10" s="370"/>
      <c r="JWU10" s="370"/>
      <c r="JWV10" s="370"/>
      <c r="JWW10" s="370"/>
      <c r="JWX10" s="370"/>
      <c r="JWY10" s="370"/>
      <c r="JWZ10" s="370"/>
      <c r="JXA10" s="370"/>
      <c r="JXB10" s="370"/>
      <c r="JXC10" s="370"/>
      <c r="JXD10" s="370"/>
      <c r="JXE10" s="370"/>
      <c r="JXF10" s="370"/>
      <c r="JXG10" s="370"/>
      <c r="JXH10" s="370"/>
      <c r="JXI10" s="370"/>
      <c r="JXJ10" s="370"/>
      <c r="JXK10" s="370"/>
      <c r="JXL10" s="370"/>
      <c r="JXM10" s="370"/>
      <c r="JXN10" s="370"/>
      <c r="JXO10" s="370"/>
      <c r="JXP10" s="370"/>
      <c r="JXQ10" s="370"/>
      <c r="JXR10" s="370"/>
      <c r="JXS10" s="370"/>
      <c r="JXT10" s="370"/>
      <c r="JXU10" s="370"/>
      <c r="JXV10" s="370"/>
      <c r="JXW10" s="370"/>
      <c r="JXX10" s="370"/>
      <c r="JXY10" s="370"/>
      <c r="JXZ10" s="370"/>
      <c r="JYA10" s="370"/>
      <c r="JYB10" s="370"/>
      <c r="JYC10" s="370"/>
      <c r="JYD10" s="370"/>
      <c r="JYE10" s="370"/>
      <c r="JYF10" s="370"/>
      <c r="JYG10" s="370"/>
      <c r="JYH10" s="370"/>
      <c r="JYI10" s="370"/>
      <c r="JYJ10" s="370"/>
      <c r="JYK10" s="370"/>
      <c r="JYL10" s="370"/>
      <c r="JYM10" s="370"/>
      <c r="JYN10" s="370"/>
      <c r="JYO10" s="370"/>
      <c r="JYP10" s="370"/>
      <c r="JYQ10" s="370"/>
      <c r="JYR10" s="370"/>
      <c r="JYS10" s="370"/>
      <c r="JYT10" s="370"/>
      <c r="JYU10" s="370"/>
      <c r="JYV10" s="370"/>
      <c r="JYW10" s="370"/>
      <c r="JYX10" s="370"/>
      <c r="JYY10" s="370"/>
      <c r="JYZ10" s="370"/>
      <c r="JZA10" s="370"/>
      <c r="JZB10" s="370"/>
      <c r="JZC10" s="370"/>
      <c r="JZD10" s="370"/>
      <c r="JZE10" s="370"/>
      <c r="JZF10" s="370"/>
      <c r="JZG10" s="370"/>
      <c r="JZH10" s="370"/>
      <c r="JZI10" s="370"/>
      <c r="JZJ10" s="370"/>
      <c r="JZK10" s="370"/>
      <c r="JZL10" s="370"/>
      <c r="JZM10" s="370"/>
      <c r="JZN10" s="370"/>
      <c r="JZO10" s="370"/>
      <c r="JZP10" s="370"/>
      <c r="JZQ10" s="370"/>
      <c r="JZR10" s="370"/>
      <c r="JZS10" s="370"/>
      <c r="JZT10" s="370"/>
      <c r="JZU10" s="370"/>
      <c r="JZV10" s="370"/>
      <c r="JZW10" s="370"/>
      <c r="JZX10" s="370"/>
      <c r="JZY10" s="370"/>
      <c r="JZZ10" s="370"/>
      <c r="KAA10" s="370"/>
      <c r="KAB10" s="370"/>
      <c r="KAC10" s="370"/>
      <c r="KAD10" s="370"/>
      <c r="KAE10" s="370"/>
      <c r="KAF10" s="370"/>
      <c r="KAG10" s="370"/>
      <c r="KAH10" s="370"/>
      <c r="KAI10" s="370"/>
      <c r="KAJ10" s="370"/>
      <c r="KAK10" s="370"/>
      <c r="KAL10" s="370"/>
      <c r="KAM10" s="370"/>
      <c r="KAN10" s="370"/>
      <c r="KAO10" s="370"/>
      <c r="KAP10" s="370"/>
      <c r="KAQ10" s="370"/>
      <c r="KAR10" s="370"/>
      <c r="KAS10" s="370"/>
      <c r="KAT10" s="370"/>
      <c r="KAU10" s="370"/>
      <c r="KAV10" s="370"/>
      <c r="KAW10" s="370"/>
      <c r="KAX10" s="370"/>
      <c r="KAY10" s="370"/>
      <c r="KAZ10" s="370"/>
      <c r="KBA10" s="370"/>
      <c r="KBB10" s="370"/>
      <c r="KBC10" s="370"/>
      <c r="KBD10" s="370"/>
      <c r="KBE10" s="370"/>
      <c r="KBF10" s="370"/>
      <c r="KBG10" s="370"/>
      <c r="KBH10" s="370"/>
      <c r="KBI10" s="370"/>
      <c r="KBJ10" s="370"/>
      <c r="KBK10" s="370"/>
      <c r="KBL10" s="370"/>
      <c r="KBM10" s="370"/>
      <c r="KBN10" s="370"/>
      <c r="KBO10" s="370"/>
      <c r="KBP10" s="370"/>
      <c r="KBQ10" s="370"/>
      <c r="KBR10" s="370"/>
      <c r="KBS10" s="370"/>
      <c r="KBT10" s="370"/>
      <c r="KBU10" s="370"/>
      <c r="KBV10" s="370"/>
      <c r="KBW10" s="370"/>
      <c r="KBX10" s="370"/>
      <c r="KBY10" s="370"/>
      <c r="KBZ10" s="370"/>
      <c r="KCA10" s="370"/>
      <c r="KCB10" s="370"/>
      <c r="KCC10" s="370"/>
      <c r="KCD10" s="370"/>
      <c r="KCE10" s="370"/>
      <c r="KCF10" s="370"/>
      <c r="KCG10" s="370"/>
      <c r="KCH10" s="370"/>
      <c r="KCI10" s="370"/>
      <c r="KCJ10" s="370"/>
      <c r="KCK10" s="370"/>
      <c r="KCL10" s="370"/>
      <c r="KCM10" s="370"/>
      <c r="KCN10" s="370"/>
      <c r="KCO10" s="370"/>
      <c r="KCP10" s="370"/>
      <c r="KCQ10" s="370"/>
      <c r="KCR10" s="370"/>
      <c r="KCS10" s="370"/>
      <c r="KCT10" s="370"/>
      <c r="KCU10" s="370"/>
      <c r="KCV10" s="370"/>
      <c r="KCW10" s="370"/>
      <c r="KCX10" s="370"/>
      <c r="KCY10" s="370"/>
      <c r="KCZ10" s="370"/>
      <c r="KDA10" s="370"/>
      <c r="KDB10" s="370"/>
      <c r="KDC10" s="370"/>
      <c r="KDD10" s="370"/>
      <c r="KDE10" s="370"/>
      <c r="KDF10" s="370"/>
      <c r="KDG10" s="370"/>
      <c r="KDH10" s="370"/>
      <c r="KDI10" s="370"/>
      <c r="KDJ10" s="370"/>
      <c r="KDK10" s="370"/>
      <c r="KDL10" s="370"/>
      <c r="KDM10" s="370"/>
      <c r="KDN10" s="370"/>
      <c r="KDO10" s="370"/>
      <c r="KDP10" s="370"/>
      <c r="KDQ10" s="370"/>
      <c r="KDR10" s="370"/>
      <c r="KDS10" s="370"/>
      <c r="KDT10" s="370"/>
      <c r="KDU10" s="370"/>
      <c r="KDV10" s="370"/>
      <c r="KDW10" s="370"/>
      <c r="KDX10" s="370"/>
      <c r="KDY10" s="370"/>
      <c r="KDZ10" s="370"/>
      <c r="KEA10" s="370"/>
      <c r="KEB10" s="370"/>
      <c r="KEC10" s="370"/>
      <c r="KED10" s="370"/>
      <c r="KEE10" s="370"/>
      <c r="KEF10" s="370"/>
      <c r="KEG10" s="370"/>
      <c r="KEH10" s="370"/>
      <c r="KEI10" s="370"/>
      <c r="KEJ10" s="370"/>
      <c r="KEK10" s="370"/>
      <c r="KEL10" s="370"/>
      <c r="KEM10" s="370"/>
      <c r="KEN10" s="370"/>
      <c r="KEO10" s="370"/>
      <c r="KEP10" s="370"/>
      <c r="KEQ10" s="370"/>
      <c r="KER10" s="370"/>
      <c r="KES10" s="370"/>
      <c r="KET10" s="370"/>
      <c r="KEU10" s="370"/>
      <c r="KEV10" s="370"/>
      <c r="KEW10" s="370"/>
      <c r="KEX10" s="370"/>
      <c r="KEY10" s="370"/>
      <c r="KEZ10" s="370"/>
      <c r="KFA10" s="370"/>
      <c r="KFB10" s="370"/>
      <c r="KFC10" s="370"/>
      <c r="KFD10" s="370"/>
      <c r="KFE10" s="370"/>
      <c r="KFF10" s="370"/>
      <c r="KFG10" s="370"/>
      <c r="KFH10" s="370"/>
      <c r="KFI10" s="370"/>
      <c r="KFJ10" s="370"/>
      <c r="KFK10" s="370"/>
      <c r="KFL10" s="370"/>
      <c r="KFM10" s="370"/>
      <c r="KFN10" s="370"/>
      <c r="KFO10" s="370"/>
      <c r="KFP10" s="370"/>
      <c r="KFQ10" s="370"/>
      <c r="KFR10" s="370"/>
      <c r="KFS10" s="370"/>
      <c r="KFT10" s="370"/>
      <c r="KFU10" s="370"/>
      <c r="KFV10" s="370"/>
      <c r="KFW10" s="370"/>
      <c r="KFX10" s="370"/>
      <c r="KFY10" s="370"/>
      <c r="KFZ10" s="370"/>
      <c r="KGA10" s="370"/>
      <c r="KGB10" s="370"/>
      <c r="KGC10" s="370"/>
      <c r="KGD10" s="370"/>
      <c r="KGE10" s="370"/>
      <c r="KGF10" s="370"/>
      <c r="KGG10" s="370"/>
      <c r="KGH10" s="370"/>
      <c r="KGI10" s="370"/>
      <c r="KGJ10" s="370"/>
      <c r="KGK10" s="370"/>
      <c r="KGL10" s="370"/>
      <c r="KGM10" s="370"/>
      <c r="KGN10" s="370"/>
      <c r="KGO10" s="370"/>
      <c r="KGP10" s="370"/>
      <c r="KGQ10" s="370"/>
      <c r="KGR10" s="370"/>
      <c r="KGS10" s="370"/>
      <c r="KGT10" s="370"/>
      <c r="KGU10" s="370"/>
      <c r="KGV10" s="370"/>
      <c r="KGW10" s="370"/>
      <c r="KGX10" s="370"/>
      <c r="KGY10" s="370"/>
      <c r="KGZ10" s="370"/>
      <c r="KHA10" s="370"/>
      <c r="KHB10" s="370"/>
      <c r="KHC10" s="370"/>
      <c r="KHD10" s="370"/>
      <c r="KHE10" s="370"/>
      <c r="KHF10" s="370"/>
      <c r="KHG10" s="370"/>
      <c r="KHH10" s="370"/>
      <c r="KHI10" s="370"/>
      <c r="KHJ10" s="370"/>
      <c r="KHK10" s="370"/>
      <c r="KHL10" s="370"/>
      <c r="KHM10" s="370"/>
      <c r="KHN10" s="370"/>
      <c r="KHO10" s="370"/>
      <c r="KHP10" s="370"/>
      <c r="KHQ10" s="370"/>
      <c r="KHR10" s="370"/>
      <c r="KHS10" s="370"/>
      <c r="KHT10" s="370"/>
      <c r="KHU10" s="370"/>
      <c r="KHV10" s="370"/>
      <c r="KHW10" s="370"/>
      <c r="KHX10" s="370"/>
      <c r="KHY10" s="370"/>
      <c r="KHZ10" s="370"/>
      <c r="KIA10" s="370"/>
      <c r="KIB10" s="370"/>
      <c r="KIC10" s="370"/>
      <c r="KID10" s="370"/>
      <c r="KIE10" s="370"/>
      <c r="KIF10" s="370"/>
      <c r="KIG10" s="370"/>
      <c r="KIH10" s="370"/>
      <c r="KII10" s="370"/>
      <c r="KIJ10" s="370"/>
      <c r="KIK10" s="370"/>
      <c r="KIL10" s="370"/>
      <c r="KIM10" s="370"/>
      <c r="KIN10" s="370"/>
      <c r="KIO10" s="370"/>
      <c r="KIP10" s="370"/>
      <c r="KIQ10" s="370"/>
      <c r="KIR10" s="370"/>
      <c r="KIS10" s="370"/>
      <c r="KIT10" s="370"/>
      <c r="KIU10" s="370"/>
      <c r="KIV10" s="370"/>
      <c r="KIW10" s="370"/>
      <c r="KIX10" s="370"/>
      <c r="KIY10" s="370"/>
      <c r="KIZ10" s="370"/>
      <c r="KJA10" s="370"/>
      <c r="KJB10" s="370"/>
      <c r="KJC10" s="370"/>
      <c r="KJD10" s="370"/>
      <c r="KJE10" s="370"/>
      <c r="KJF10" s="370"/>
      <c r="KJG10" s="370"/>
      <c r="KJH10" s="370"/>
      <c r="KJI10" s="370"/>
      <c r="KJJ10" s="370"/>
      <c r="KJK10" s="370"/>
      <c r="KJL10" s="370"/>
      <c r="KJM10" s="370"/>
      <c r="KJN10" s="370"/>
      <c r="KJO10" s="370"/>
      <c r="KJP10" s="370"/>
      <c r="KJQ10" s="370"/>
      <c r="KJR10" s="370"/>
      <c r="KJS10" s="370"/>
      <c r="KJT10" s="370"/>
      <c r="KJU10" s="370"/>
      <c r="KJV10" s="370"/>
      <c r="KJW10" s="370"/>
      <c r="KJX10" s="370"/>
      <c r="KJY10" s="370"/>
      <c r="KJZ10" s="370"/>
      <c r="KKA10" s="370"/>
      <c r="KKB10" s="370"/>
      <c r="KKC10" s="370"/>
      <c r="KKD10" s="370"/>
      <c r="KKE10" s="370"/>
      <c r="KKF10" s="370"/>
      <c r="KKG10" s="370"/>
      <c r="KKH10" s="370"/>
      <c r="KKI10" s="370"/>
      <c r="KKJ10" s="370"/>
      <c r="KKK10" s="370"/>
      <c r="KKL10" s="370"/>
      <c r="KKM10" s="370"/>
      <c r="KKN10" s="370"/>
      <c r="KKO10" s="370"/>
      <c r="KKP10" s="370"/>
      <c r="KKQ10" s="370"/>
      <c r="KKR10" s="370"/>
      <c r="KKS10" s="370"/>
      <c r="KKT10" s="370"/>
      <c r="KKU10" s="370"/>
      <c r="KKV10" s="370"/>
      <c r="KKW10" s="370"/>
      <c r="KKX10" s="370"/>
      <c r="KKY10" s="370"/>
      <c r="KKZ10" s="370"/>
      <c r="KLA10" s="370"/>
      <c r="KLB10" s="370"/>
      <c r="KLC10" s="370"/>
      <c r="KLD10" s="370"/>
      <c r="KLE10" s="370"/>
      <c r="KLF10" s="370"/>
      <c r="KLG10" s="370"/>
      <c r="KLH10" s="370"/>
      <c r="KLI10" s="370"/>
      <c r="KLJ10" s="370"/>
      <c r="KLK10" s="370"/>
      <c r="KLL10" s="370"/>
      <c r="KLM10" s="370"/>
      <c r="KLN10" s="370"/>
      <c r="KLO10" s="370"/>
      <c r="KLP10" s="370"/>
      <c r="KLQ10" s="370"/>
      <c r="KLR10" s="370"/>
      <c r="KLS10" s="370"/>
      <c r="KLT10" s="370"/>
      <c r="KLU10" s="370"/>
      <c r="KLV10" s="370"/>
      <c r="KLW10" s="370"/>
      <c r="KLX10" s="370"/>
      <c r="KLY10" s="370"/>
      <c r="KLZ10" s="370"/>
      <c r="KMA10" s="370"/>
      <c r="KMB10" s="370"/>
      <c r="KMC10" s="370"/>
      <c r="KMD10" s="370"/>
      <c r="KME10" s="370"/>
      <c r="KMF10" s="370"/>
      <c r="KMG10" s="370"/>
      <c r="KMH10" s="370"/>
      <c r="KMI10" s="370"/>
      <c r="KMJ10" s="370"/>
      <c r="KMK10" s="370"/>
      <c r="KML10" s="370"/>
      <c r="KMM10" s="370"/>
      <c r="KMN10" s="370"/>
      <c r="KMO10" s="370"/>
      <c r="KMP10" s="370"/>
      <c r="KMQ10" s="370"/>
      <c r="KMR10" s="370"/>
      <c r="KMS10" s="370"/>
      <c r="KMT10" s="370"/>
      <c r="KMU10" s="370"/>
      <c r="KMV10" s="370"/>
      <c r="KMW10" s="370"/>
      <c r="KMX10" s="370"/>
      <c r="KMY10" s="370"/>
      <c r="KMZ10" s="370"/>
      <c r="KNA10" s="370"/>
      <c r="KNB10" s="370"/>
      <c r="KNC10" s="370"/>
      <c r="KND10" s="370"/>
      <c r="KNE10" s="370"/>
      <c r="KNF10" s="370"/>
      <c r="KNG10" s="370"/>
      <c r="KNH10" s="370"/>
      <c r="KNI10" s="370"/>
      <c r="KNJ10" s="370"/>
      <c r="KNK10" s="370"/>
      <c r="KNL10" s="370"/>
      <c r="KNM10" s="370"/>
      <c r="KNN10" s="370"/>
      <c r="KNO10" s="370"/>
      <c r="KNP10" s="370"/>
      <c r="KNQ10" s="370"/>
      <c r="KNR10" s="370"/>
      <c r="KNS10" s="370"/>
      <c r="KNT10" s="370"/>
      <c r="KNU10" s="370"/>
      <c r="KNV10" s="370"/>
      <c r="KNW10" s="370"/>
      <c r="KNX10" s="370"/>
      <c r="KNY10" s="370"/>
      <c r="KNZ10" s="370"/>
      <c r="KOA10" s="370"/>
      <c r="KOB10" s="370"/>
      <c r="KOC10" s="370"/>
      <c r="KOD10" s="370"/>
      <c r="KOE10" s="370"/>
      <c r="KOF10" s="370"/>
      <c r="KOG10" s="370"/>
      <c r="KOH10" s="370"/>
      <c r="KOI10" s="370"/>
      <c r="KOJ10" s="370"/>
      <c r="KOK10" s="370"/>
      <c r="KOL10" s="370"/>
      <c r="KOM10" s="370"/>
      <c r="KON10" s="370"/>
      <c r="KOO10" s="370"/>
      <c r="KOP10" s="370"/>
      <c r="KOQ10" s="370"/>
      <c r="KOR10" s="370"/>
      <c r="KOS10" s="370"/>
      <c r="KOT10" s="370"/>
      <c r="KOU10" s="370"/>
      <c r="KOV10" s="370"/>
      <c r="KOW10" s="370"/>
      <c r="KOX10" s="370"/>
      <c r="KOY10" s="370"/>
      <c r="KOZ10" s="370"/>
      <c r="KPA10" s="370"/>
      <c r="KPB10" s="370"/>
      <c r="KPC10" s="370"/>
      <c r="KPD10" s="370"/>
      <c r="KPE10" s="370"/>
      <c r="KPF10" s="370"/>
      <c r="KPG10" s="370"/>
      <c r="KPH10" s="370"/>
      <c r="KPI10" s="370"/>
      <c r="KPJ10" s="370"/>
      <c r="KPK10" s="370"/>
      <c r="KPL10" s="370"/>
      <c r="KPM10" s="370"/>
      <c r="KPN10" s="370"/>
      <c r="KPO10" s="370"/>
      <c r="KPP10" s="370"/>
      <c r="KPQ10" s="370"/>
      <c r="KPR10" s="370"/>
      <c r="KPS10" s="370"/>
      <c r="KPT10" s="370"/>
      <c r="KPU10" s="370"/>
      <c r="KPV10" s="370"/>
      <c r="KPW10" s="370"/>
      <c r="KPX10" s="370"/>
      <c r="KPY10" s="370"/>
      <c r="KPZ10" s="370"/>
      <c r="KQA10" s="370"/>
      <c r="KQB10" s="370"/>
      <c r="KQC10" s="370"/>
      <c r="KQD10" s="370"/>
      <c r="KQE10" s="370"/>
      <c r="KQF10" s="370"/>
      <c r="KQG10" s="370"/>
      <c r="KQH10" s="370"/>
      <c r="KQI10" s="370"/>
      <c r="KQJ10" s="370"/>
      <c r="KQK10" s="370"/>
      <c r="KQL10" s="370"/>
      <c r="KQM10" s="370"/>
      <c r="KQN10" s="370"/>
      <c r="KQO10" s="370"/>
      <c r="KQP10" s="370"/>
      <c r="KQQ10" s="370"/>
      <c r="KQR10" s="370"/>
      <c r="KQS10" s="370"/>
      <c r="KQT10" s="370"/>
      <c r="KQU10" s="370"/>
      <c r="KQV10" s="370"/>
      <c r="KQW10" s="370"/>
      <c r="KQX10" s="370"/>
      <c r="KQY10" s="370"/>
      <c r="KQZ10" s="370"/>
      <c r="KRA10" s="370"/>
      <c r="KRB10" s="370"/>
      <c r="KRC10" s="370"/>
      <c r="KRD10" s="370"/>
      <c r="KRE10" s="370"/>
      <c r="KRF10" s="370"/>
      <c r="KRG10" s="370"/>
      <c r="KRH10" s="370"/>
      <c r="KRI10" s="370"/>
      <c r="KRJ10" s="370"/>
      <c r="KRK10" s="370"/>
      <c r="KRL10" s="370"/>
      <c r="KRM10" s="370"/>
      <c r="KRN10" s="370"/>
      <c r="KRO10" s="370"/>
      <c r="KRP10" s="370"/>
      <c r="KRQ10" s="370"/>
      <c r="KRR10" s="370"/>
      <c r="KRS10" s="370"/>
      <c r="KRT10" s="370"/>
      <c r="KRU10" s="370"/>
      <c r="KRV10" s="370"/>
      <c r="KRW10" s="370"/>
      <c r="KRX10" s="370"/>
      <c r="KRY10" s="370"/>
      <c r="KRZ10" s="370"/>
      <c r="KSA10" s="370"/>
      <c r="KSB10" s="370"/>
      <c r="KSC10" s="370"/>
      <c r="KSD10" s="370"/>
      <c r="KSE10" s="370"/>
      <c r="KSF10" s="370"/>
      <c r="KSG10" s="370"/>
      <c r="KSH10" s="370"/>
      <c r="KSI10" s="370"/>
      <c r="KSJ10" s="370"/>
      <c r="KSK10" s="370"/>
      <c r="KSL10" s="370"/>
      <c r="KSM10" s="370"/>
      <c r="KSN10" s="370"/>
      <c r="KSO10" s="370"/>
      <c r="KSP10" s="370"/>
      <c r="KSQ10" s="370"/>
      <c r="KSR10" s="370"/>
      <c r="KSS10" s="370"/>
      <c r="KST10" s="370"/>
      <c r="KSU10" s="370"/>
      <c r="KSV10" s="370"/>
      <c r="KSW10" s="370"/>
      <c r="KSX10" s="370"/>
      <c r="KSY10" s="370"/>
      <c r="KSZ10" s="370"/>
      <c r="KTA10" s="370"/>
      <c r="KTB10" s="370"/>
      <c r="KTC10" s="370"/>
      <c r="KTD10" s="370"/>
      <c r="KTE10" s="370"/>
      <c r="KTF10" s="370"/>
      <c r="KTG10" s="370"/>
      <c r="KTH10" s="370"/>
      <c r="KTI10" s="370"/>
      <c r="KTJ10" s="370"/>
      <c r="KTK10" s="370"/>
      <c r="KTL10" s="370"/>
      <c r="KTM10" s="370"/>
      <c r="KTN10" s="370"/>
      <c r="KTO10" s="370"/>
      <c r="KTP10" s="370"/>
      <c r="KTQ10" s="370"/>
      <c r="KTR10" s="370"/>
      <c r="KTS10" s="370"/>
      <c r="KTT10" s="370"/>
      <c r="KTU10" s="370"/>
      <c r="KTV10" s="370"/>
      <c r="KTW10" s="370"/>
      <c r="KTX10" s="370"/>
      <c r="KTY10" s="370"/>
      <c r="KTZ10" s="370"/>
      <c r="KUA10" s="370"/>
      <c r="KUB10" s="370"/>
      <c r="KUC10" s="370"/>
      <c r="KUD10" s="370"/>
      <c r="KUE10" s="370"/>
      <c r="KUF10" s="370"/>
      <c r="KUG10" s="370"/>
      <c r="KUH10" s="370"/>
      <c r="KUI10" s="370"/>
      <c r="KUJ10" s="370"/>
      <c r="KUK10" s="370"/>
      <c r="KUL10" s="370"/>
      <c r="KUM10" s="370"/>
      <c r="KUN10" s="370"/>
      <c r="KUO10" s="370"/>
      <c r="KUP10" s="370"/>
      <c r="KUQ10" s="370"/>
      <c r="KUR10" s="370"/>
      <c r="KUS10" s="370"/>
      <c r="KUT10" s="370"/>
      <c r="KUU10" s="370"/>
      <c r="KUV10" s="370"/>
      <c r="KUW10" s="370"/>
      <c r="KUX10" s="370"/>
      <c r="KUY10" s="370"/>
      <c r="KUZ10" s="370"/>
      <c r="KVA10" s="370"/>
      <c r="KVB10" s="370"/>
      <c r="KVC10" s="370"/>
      <c r="KVD10" s="370"/>
      <c r="KVE10" s="370"/>
      <c r="KVF10" s="370"/>
      <c r="KVG10" s="370"/>
      <c r="KVH10" s="370"/>
      <c r="KVI10" s="370"/>
      <c r="KVJ10" s="370"/>
      <c r="KVK10" s="370"/>
      <c r="KVL10" s="370"/>
      <c r="KVM10" s="370"/>
      <c r="KVN10" s="370"/>
      <c r="KVO10" s="370"/>
      <c r="KVP10" s="370"/>
      <c r="KVQ10" s="370"/>
      <c r="KVR10" s="370"/>
      <c r="KVS10" s="370"/>
      <c r="KVT10" s="370"/>
      <c r="KVU10" s="370"/>
      <c r="KVV10" s="370"/>
      <c r="KVW10" s="370"/>
      <c r="KVX10" s="370"/>
      <c r="KVY10" s="370"/>
      <c r="KVZ10" s="370"/>
      <c r="KWA10" s="370"/>
      <c r="KWB10" s="370"/>
      <c r="KWC10" s="370"/>
      <c r="KWD10" s="370"/>
      <c r="KWE10" s="370"/>
      <c r="KWF10" s="370"/>
      <c r="KWG10" s="370"/>
      <c r="KWH10" s="370"/>
      <c r="KWI10" s="370"/>
      <c r="KWJ10" s="370"/>
      <c r="KWK10" s="370"/>
      <c r="KWL10" s="370"/>
      <c r="KWM10" s="370"/>
      <c r="KWN10" s="370"/>
      <c r="KWO10" s="370"/>
      <c r="KWP10" s="370"/>
      <c r="KWQ10" s="370"/>
      <c r="KWR10" s="370"/>
      <c r="KWS10" s="370"/>
      <c r="KWT10" s="370"/>
      <c r="KWU10" s="370"/>
      <c r="KWV10" s="370"/>
      <c r="KWW10" s="370"/>
      <c r="KWX10" s="370"/>
      <c r="KWY10" s="370"/>
      <c r="KWZ10" s="370"/>
      <c r="KXA10" s="370"/>
      <c r="KXB10" s="370"/>
      <c r="KXC10" s="370"/>
      <c r="KXD10" s="370"/>
      <c r="KXE10" s="370"/>
      <c r="KXF10" s="370"/>
      <c r="KXG10" s="370"/>
      <c r="KXH10" s="370"/>
      <c r="KXI10" s="370"/>
      <c r="KXJ10" s="370"/>
      <c r="KXK10" s="370"/>
      <c r="KXL10" s="370"/>
      <c r="KXM10" s="370"/>
      <c r="KXN10" s="370"/>
      <c r="KXO10" s="370"/>
      <c r="KXP10" s="370"/>
      <c r="KXQ10" s="370"/>
      <c r="KXR10" s="370"/>
      <c r="KXS10" s="370"/>
      <c r="KXT10" s="370"/>
      <c r="KXU10" s="370"/>
      <c r="KXV10" s="370"/>
      <c r="KXW10" s="370"/>
      <c r="KXX10" s="370"/>
      <c r="KXY10" s="370"/>
      <c r="KXZ10" s="370"/>
      <c r="KYA10" s="370"/>
      <c r="KYB10" s="370"/>
      <c r="KYC10" s="370"/>
      <c r="KYD10" s="370"/>
      <c r="KYE10" s="370"/>
      <c r="KYF10" s="370"/>
      <c r="KYG10" s="370"/>
      <c r="KYH10" s="370"/>
      <c r="KYI10" s="370"/>
      <c r="KYJ10" s="370"/>
      <c r="KYK10" s="370"/>
      <c r="KYL10" s="370"/>
      <c r="KYM10" s="370"/>
      <c r="KYN10" s="370"/>
      <c r="KYO10" s="370"/>
      <c r="KYP10" s="370"/>
      <c r="KYQ10" s="370"/>
      <c r="KYR10" s="370"/>
      <c r="KYS10" s="370"/>
      <c r="KYT10" s="370"/>
      <c r="KYU10" s="370"/>
      <c r="KYV10" s="370"/>
      <c r="KYW10" s="370"/>
      <c r="KYX10" s="370"/>
      <c r="KYY10" s="370"/>
      <c r="KYZ10" s="370"/>
      <c r="KZA10" s="370"/>
      <c r="KZB10" s="370"/>
      <c r="KZC10" s="370"/>
      <c r="KZD10" s="370"/>
      <c r="KZE10" s="370"/>
      <c r="KZF10" s="370"/>
      <c r="KZG10" s="370"/>
      <c r="KZH10" s="370"/>
      <c r="KZI10" s="370"/>
      <c r="KZJ10" s="370"/>
      <c r="KZK10" s="370"/>
      <c r="KZL10" s="370"/>
      <c r="KZM10" s="370"/>
      <c r="KZN10" s="370"/>
      <c r="KZO10" s="370"/>
      <c r="KZP10" s="370"/>
      <c r="KZQ10" s="370"/>
      <c r="KZR10" s="370"/>
      <c r="KZS10" s="370"/>
      <c r="KZT10" s="370"/>
      <c r="KZU10" s="370"/>
      <c r="KZV10" s="370"/>
      <c r="KZW10" s="370"/>
      <c r="KZX10" s="370"/>
      <c r="KZY10" s="370"/>
      <c r="KZZ10" s="370"/>
      <c r="LAA10" s="370"/>
      <c r="LAB10" s="370"/>
      <c r="LAC10" s="370"/>
      <c r="LAD10" s="370"/>
      <c r="LAE10" s="370"/>
      <c r="LAF10" s="370"/>
      <c r="LAG10" s="370"/>
      <c r="LAH10" s="370"/>
      <c r="LAI10" s="370"/>
      <c r="LAJ10" s="370"/>
      <c r="LAK10" s="370"/>
      <c r="LAL10" s="370"/>
      <c r="LAM10" s="370"/>
      <c r="LAN10" s="370"/>
      <c r="LAO10" s="370"/>
      <c r="LAP10" s="370"/>
      <c r="LAQ10" s="370"/>
      <c r="LAR10" s="370"/>
      <c r="LAS10" s="370"/>
      <c r="LAT10" s="370"/>
      <c r="LAU10" s="370"/>
      <c r="LAV10" s="370"/>
      <c r="LAW10" s="370"/>
      <c r="LAX10" s="370"/>
      <c r="LAY10" s="370"/>
      <c r="LAZ10" s="370"/>
      <c r="LBA10" s="370"/>
      <c r="LBB10" s="370"/>
      <c r="LBC10" s="370"/>
      <c r="LBD10" s="370"/>
      <c r="LBE10" s="370"/>
      <c r="LBF10" s="370"/>
      <c r="LBG10" s="370"/>
      <c r="LBH10" s="370"/>
      <c r="LBI10" s="370"/>
      <c r="LBJ10" s="370"/>
      <c r="LBK10" s="370"/>
      <c r="LBL10" s="370"/>
      <c r="LBM10" s="370"/>
      <c r="LBN10" s="370"/>
      <c r="LBO10" s="370"/>
      <c r="LBP10" s="370"/>
      <c r="LBQ10" s="370"/>
      <c r="LBR10" s="370"/>
      <c r="LBS10" s="370"/>
      <c r="LBT10" s="370"/>
      <c r="LBU10" s="370"/>
      <c r="LBV10" s="370"/>
      <c r="LBW10" s="370"/>
      <c r="LBX10" s="370"/>
      <c r="LBY10" s="370"/>
      <c r="LBZ10" s="370"/>
      <c r="LCA10" s="370"/>
      <c r="LCB10" s="370"/>
      <c r="LCC10" s="370"/>
      <c r="LCD10" s="370"/>
      <c r="LCE10" s="370"/>
      <c r="LCF10" s="370"/>
      <c r="LCG10" s="370"/>
      <c r="LCH10" s="370"/>
      <c r="LCI10" s="370"/>
      <c r="LCJ10" s="370"/>
      <c r="LCK10" s="370"/>
      <c r="LCL10" s="370"/>
      <c r="LCM10" s="370"/>
      <c r="LCN10" s="370"/>
      <c r="LCO10" s="370"/>
      <c r="LCP10" s="370"/>
      <c r="LCQ10" s="370"/>
      <c r="LCR10" s="370"/>
      <c r="LCS10" s="370"/>
      <c r="LCT10" s="370"/>
      <c r="LCU10" s="370"/>
      <c r="LCV10" s="370"/>
      <c r="LCW10" s="370"/>
      <c r="LCX10" s="370"/>
      <c r="LCY10" s="370"/>
      <c r="LCZ10" s="370"/>
      <c r="LDA10" s="370"/>
      <c r="LDB10" s="370"/>
      <c r="LDC10" s="370"/>
      <c r="LDD10" s="370"/>
      <c r="LDE10" s="370"/>
      <c r="LDF10" s="370"/>
      <c r="LDG10" s="370"/>
      <c r="LDH10" s="370"/>
      <c r="LDI10" s="370"/>
      <c r="LDJ10" s="370"/>
      <c r="LDK10" s="370"/>
      <c r="LDL10" s="370"/>
      <c r="LDM10" s="370"/>
      <c r="LDN10" s="370"/>
      <c r="LDO10" s="370"/>
      <c r="LDP10" s="370"/>
      <c r="LDQ10" s="370"/>
      <c r="LDR10" s="370"/>
      <c r="LDS10" s="370"/>
      <c r="LDT10" s="370"/>
      <c r="LDU10" s="370"/>
      <c r="LDV10" s="370"/>
      <c r="LDW10" s="370"/>
      <c r="LDX10" s="370"/>
      <c r="LDY10" s="370"/>
      <c r="LDZ10" s="370"/>
      <c r="LEA10" s="370"/>
      <c r="LEB10" s="370"/>
      <c r="LEC10" s="370"/>
      <c r="LED10" s="370"/>
      <c r="LEE10" s="370"/>
      <c r="LEF10" s="370"/>
      <c r="LEG10" s="370"/>
      <c r="LEH10" s="370"/>
      <c r="LEI10" s="370"/>
      <c r="LEJ10" s="370"/>
      <c r="LEK10" s="370"/>
      <c r="LEL10" s="370"/>
      <c r="LEM10" s="370"/>
      <c r="LEN10" s="370"/>
      <c r="LEO10" s="370"/>
      <c r="LEP10" s="370"/>
      <c r="LEQ10" s="370"/>
      <c r="LER10" s="370"/>
      <c r="LES10" s="370"/>
      <c r="LET10" s="370"/>
      <c r="LEU10" s="370"/>
      <c r="LEV10" s="370"/>
      <c r="LEW10" s="370"/>
      <c r="LEX10" s="370"/>
      <c r="LEY10" s="370"/>
      <c r="LEZ10" s="370"/>
      <c r="LFA10" s="370"/>
      <c r="LFB10" s="370"/>
      <c r="LFC10" s="370"/>
      <c r="LFD10" s="370"/>
      <c r="LFE10" s="370"/>
      <c r="LFF10" s="370"/>
      <c r="LFG10" s="370"/>
      <c r="LFH10" s="370"/>
      <c r="LFI10" s="370"/>
      <c r="LFJ10" s="370"/>
      <c r="LFK10" s="370"/>
      <c r="LFL10" s="370"/>
      <c r="LFM10" s="370"/>
      <c r="LFN10" s="370"/>
      <c r="LFO10" s="370"/>
      <c r="LFP10" s="370"/>
      <c r="LFQ10" s="370"/>
      <c r="LFR10" s="370"/>
      <c r="LFS10" s="370"/>
      <c r="LFT10" s="370"/>
      <c r="LFU10" s="370"/>
      <c r="LFV10" s="370"/>
      <c r="LFW10" s="370"/>
      <c r="LFX10" s="370"/>
      <c r="LFY10" s="370"/>
      <c r="LFZ10" s="370"/>
      <c r="LGA10" s="370"/>
      <c r="LGB10" s="370"/>
      <c r="LGC10" s="370"/>
      <c r="LGD10" s="370"/>
      <c r="LGE10" s="370"/>
      <c r="LGF10" s="370"/>
      <c r="LGG10" s="370"/>
      <c r="LGH10" s="370"/>
      <c r="LGI10" s="370"/>
      <c r="LGJ10" s="370"/>
      <c r="LGK10" s="370"/>
      <c r="LGL10" s="370"/>
      <c r="LGM10" s="370"/>
      <c r="LGN10" s="370"/>
      <c r="LGO10" s="370"/>
      <c r="LGP10" s="370"/>
      <c r="LGQ10" s="370"/>
      <c r="LGR10" s="370"/>
      <c r="LGS10" s="370"/>
      <c r="LGT10" s="370"/>
      <c r="LGU10" s="370"/>
      <c r="LGV10" s="370"/>
      <c r="LGW10" s="370"/>
      <c r="LGX10" s="370"/>
      <c r="LGY10" s="370"/>
      <c r="LGZ10" s="370"/>
      <c r="LHA10" s="370"/>
      <c r="LHB10" s="370"/>
      <c r="LHC10" s="370"/>
      <c r="LHD10" s="370"/>
      <c r="LHE10" s="370"/>
      <c r="LHF10" s="370"/>
      <c r="LHG10" s="370"/>
      <c r="LHH10" s="370"/>
      <c r="LHI10" s="370"/>
      <c r="LHJ10" s="370"/>
      <c r="LHK10" s="370"/>
      <c r="LHL10" s="370"/>
      <c r="LHM10" s="370"/>
      <c r="LHN10" s="370"/>
      <c r="LHO10" s="370"/>
      <c r="LHP10" s="370"/>
      <c r="LHQ10" s="370"/>
      <c r="LHR10" s="370"/>
      <c r="LHS10" s="370"/>
      <c r="LHT10" s="370"/>
      <c r="LHU10" s="370"/>
      <c r="LHV10" s="370"/>
      <c r="LHW10" s="370"/>
      <c r="LHX10" s="370"/>
      <c r="LHY10" s="370"/>
      <c r="LHZ10" s="370"/>
      <c r="LIA10" s="370"/>
      <c r="LIB10" s="370"/>
      <c r="LIC10" s="370"/>
      <c r="LID10" s="370"/>
      <c r="LIE10" s="370"/>
      <c r="LIF10" s="370"/>
      <c r="LIG10" s="370"/>
      <c r="LIH10" s="370"/>
      <c r="LII10" s="370"/>
      <c r="LIJ10" s="370"/>
      <c r="LIK10" s="370"/>
      <c r="LIL10" s="370"/>
      <c r="LIM10" s="370"/>
      <c r="LIN10" s="370"/>
      <c r="LIO10" s="370"/>
      <c r="LIP10" s="370"/>
      <c r="LIQ10" s="370"/>
      <c r="LIR10" s="370"/>
      <c r="LIS10" s="370"/>
      <c r="LIT10" s="370"/>
      <c r="LIU10" s="370"/>
      <c r="LIV10" s="370"/>
      <c r="LIW10" s="370"/>
      <c r="LIX10" s="370"/>
      <c r="LIY10" s="370"/>
      <c r="LIZ10" s="370"/>
      <c r="LJA10" s="370"/>
      <c r="LJB10" s="370"/>
      <c r="LJC10" s="370"/>
      <c r="LJD10" s="370"/>
      <c r="LJE10" s="370"/>
      <c r="LJF10" s="370"/>
      <c r="LJG10" s="370"/>
      <c r="LJH10" s="370"/>
      <c r="LJI10" s="370"/>
      <c r="LJJ10" s="370"/>
      <c r="LJK10" s="370"/>
      <c r="LJL10" s="370"/>
      <c r="LJM10" s="370"/>
      <c r="LJN10" s="370"/>
      <c r="LJO10" s="370"/>
      <c r="LJP10" s="370"/>
      <c r="LJQ10" s="370"/>
      <c r="LJR10" s="370"/>
      <c r="LJS10" s="370"/>
      <c r="LJT10" s="370"/>
      <c r="LJU10" s="370"/>
      <c r="LJV10" s="370"/>
      <c r="LJW10" s="370"/>
      <c r="LJX10" s="370"/>
      <c r="LJY10" s="370"/>
      <c r="LJZ10" s="370"/>
      <c r="LKA10" s="370"/>
      <c r="LKB10" s="370"/>
      <c r="LKC10" s="370"/>
      <c r="LKD10" s="370"/>
      <c r="LKE10" s="370"/>
      <c r="LKF10" s="370"/>
      <c r="LKG10" s="370"/>
      <c r="LKH10" s="370"/>
      <c r="LKI10" s="370"/>
      <c r="LKJ10" s="370"/>
      <c r="LKK10" s="370"/>
      <c r="LKL10" s="370"/>
      <c r="LKM10" s="370"/>
      <c r="LKN10" s="370"/>
      <c r="LKO10" s="370"/>
      <c r="LKP10" s="370"/>
      <c r="LKQ10" s="370"/>
      <c r="LKR10" s="370"/>
      <c r="LKS10" s="370"/>
      <c r="LKT10" s="370"/>
      <c r="LKU10" s="370"/>
      <c r="LKV10" s="370"/>
      <c r="LKW10" s="370"/>
      <c r="LKX10" s="370"/>
      <c r="LKY10" s="370"/>
      <c r="LKZ10" s="370"/>
      <c r="LLA10" s="370"/>
      <c r="LLB10" s="370"/>
      <c r="LLC10" s="370"/>
      <c r="LLD10" s="370"/>
      <c r="LLE10" s="370"/>
      <c r="LLF10" s="370"/>
      <c r="LLG10" s="370"/>
      <c r="LLH10" s="370"/>
      <c r="LLI10" s="370"/>
      <c r="LLJ10" s="370"/>
      <c r="LLK10" s="370"/>
      <c r="LLL10" s="370"/>
      <c r="LLM10" s="370"/>
      <c r="LLN10" s="370"/>
      <c r="LLO10" s="370"/>
      <c r="LLP10" s="370"/>
      <c r="LLQ10" s="370"/>
      <c r="LLR10" s="370"/>
      <c r="LLS10" s="370"/>
      <c r="LLT10" s="370"/>
      <c r="LLU10" s="370"/>
      <c r="LLV10" s="370"/>
      <c r="LLW10" s="370"/>
      <c r="LLX10" s="370"/>
      <c r="LLY10" s="370"/>
      <c r="LLZ10" s="370"/>
      <c r="LMA10" s="370"/>
      <c r="LMB10" s="370"/>
      <c r="LMC10" s="370"/>
      <c r="LMD10" s="370"/>
      <c r="LME10" s="370"/>
      <c r="LMF10" s="370"/>
      <c r="LMG10" s="370"/>
      <c r="LMH10" s="370"/>
      <c r="LMI10" s="370"/>
      <c r="LMJ10" s="370"/>
      <c r="LMK10" s="370"/>
      <c r="LML10" s="370"/>
      <c r="LMM10" s="370"/>
      <c r="LMN10" s="370"/>
      <c r="LMO10" s="370"/>
      <c r="LMP10" s="370"/>
      <c r="LMQ10" s="370"/>
      <c r="LMR10" s="370"/>
      <c r="LMS10" s="370"/>
      <c r="LMT10" s="370"/>
      <c r="LMU10" s="370"/>
      <c r="LMV10" s="370"/>
      <c r="LMW10" s="370"/>
      <c r="LMX10" s="370"/>
      <c r="LMY10" s="370"/>
      <c r="LMZ10" s="370"/>
      <c r="LNA10" s="370"/>
      <c r="LNB10" s="370"/>
      <c r="LNC10" s="370"/>
      <c r="LND10" s="370"/>
      <c r="LNE10" s="370"/>
      <c r="LNF10" s="370"/>
      <c r="LNG10" s="370"/>
      <c r="LNH10" s="370"/>
      <c r="LNI10" s="370"/>
      <c r="LNJ10" s="370"/>
      <c r="LNK10" s="370"/>
      <c r="LNL10" s="370"/>
      <c r="LNM10" s="370"/>
      <c r="LNN10" s="370"/>
      <c r="LNO10" s="370"/>
      <c r="LNP10" s="370"/>
      <c r="LNQ10" s="370"/>
      <c r="LNR10" s="370"/>
      <c r="LNS10" s="370"/>
      <c r="LNT10" s="370"/>
      <c r="LNU10" s="370"/>
      <c r="LNV10" s="370"/>
      <c r="LNW10" s="370"/>
      <c r="LNX10" s="370"/>
      <c r="LNY10" s="370"/>
      <c r="LNZ10" s="370"/>
      <c r="LOA10" s="370"/>
      <c r="LOB10" s="370"/>
      <c r="LOC10" s="370"/>
      <c r="LOD10" s="370"/>
      <c r="LOE10" s="370"/>
      <c r="LOF10" s="370"/>
      <c r="LOG10" s="370"/>
      <c r="LOH10" s="370"/>
      <c r="LOI10" s="370"/>
      <c r="LOJ10" s="370"/>
      <c r="LOK10" s="370"/>
      <c r="LOL10" s="370"/>
      <c r="LOM10" s="370"/>
      <c r="LON10" s="370"/>
      <c r="LOO10" s="370"/>
      <c r="LOP10" s="370"/>
      <c r="LOQ10" s="370"/>
      <c r="LOR10" s="370"/>
      <c r="LOS10" s="370"/>
      <c r="LOT10" s="370"/>
      <c r="LOU10" s="370"/>
      <c r="LOV10" s="370"/>
      <c r="LOW10" s="370"/>
      <c r="LOX10" s="370"/>
      <c r="LOY10" s="370"/>
      <c r="LOZ10" s="370"/>
      <c r="LPA10" s="370"/>
      <c r="LPB10" s="370"/>
      <c r="LPC10" s="370"/>
      <c r="LPD10" s="370"/>
      <c r="LPE10" s="370"/>
      <c r="LPF10" s="370"/>
      <c r="LPG10" s="370"/>
      <c r="LPH10" s="370"/>
      <c r="LPI10" s="370"/>
      <c r="LPJ10" s="370"/>
      <c r="LPK10" s="370"/>
      <c r="LPL10" s="370"/>
      <c r="LPM10" s="370"/>
      <c r="LPN10" s="370"/>
      <c r="LPO10" s="370"/>
      <c r="LPP10" s="370"/>
      <c r="LPQ10" s="370"/>
      <c r="LPR10" s="370"/>
      <c r="LPS10" s="370"/>
      <c r="LPT10" s="370"/>
      <c r="LPU10" s="370"/>
      <c r="LPV10" s="370"/>
      <c r="LPW10" s="370"/>
      <c r="LPX10" s="370"/>
      <c r="LPY10" s="370"/>
      <c r="LPZ10" s="370"/>
      <c r="LQA10" s="370"/>
      <c r="LQB10" s="370"/>
      <c r="LQC10" s="370"/>
      <c r="LQD10" s="370"/>
      <c r="LQE10" s="370"/>
      <c r="LQF10" s="370"/>
      <c r="LQG10" s="370"/>
      <c r="LQH10" s="370"/>
      <c r="LQI10" s="370"/>
      <c r="LQJ10" s="370"/>
      <c r="LQK10" s="370"/>
      <c r="LQL10" s="370"/>
      <c r="LQM10" s="370"/>
      <c r="LQN10" s="370"/>
      <c r="LQO10" s="370"/>
      <c r="LQP10" s="370"/>
      <c r="LQQ10" s="370"/>
      <c r="LQR10" s="370"/>
      <c r="LQS10" s="370"/>
      <c r="LQT10" s="370"/>
      <c r="LQU10" s="370"/>
      <c r="LQV10" s="370"/>
      <c r="LQW10" s="370"/>
      <c r="LQX10" s="370"/>
      <c r="LQY10" s="370"/>
      <c r="LQZ10" s="370"/>
      <c r="LRA10" s="370"/>
      <c r="LRB10" s="370"/>
      <c r="LRC10" s="370"/>
      <c r="LRD10" s="370"/>
      <c r="LRE10" s="370"/>
      <c r="LRF10" s="370"/>
      <c r="LRG10" s="370"/>
      <c r="LRH10" s="370"/>
      <c r="LRI10" s="370"/>
      <c r="LRJ10" s="370"/>
      <c r="LRK10" s="370"/>
      <c r="LRL10" s="370"/>
      <c r="LRM10" s="370"/>
      <c r="LRN10" s="370"/>
      <c r="LRO10" s="370"/>
      <c r="LRP10" s="370"/>
      <c r="LRQ10" s="370"/>
      <c r="LRR10" s="370"/>
      <c r="LRS10" s="370"/>
      <c r="LRT10" s="370"/>
      <c r="LRU10" s="370"/>
      <c r="LRV10" s="370"/>
      <c r="LRW10" s="370"/>
      <c r="LRX10" s="370"/>
      <c r="LRY10" s="370"/>
      <c r="LRZ10" s="370"/>
      <c r="LSA10" s="370"/>
      <c r="LSB10" s="370"/>
      <c r="LSC10" s="370"/>
      <c r="LSD10" s="370"/>
      <c r="LSE10" s="370"/>
      <c r="LSF10" s="370"/>
      <c r="LSG10" s="370"/>
      <c r="LSH10" s="370"/>
      <c r="LSI10" s="370"/>
      <c r="LSJ10" s="370"/>
      <c r="LSK10" s="370"/>
      <c r="LSL10" s="370"/>
      <c r="LSM10" s="370"/>
      <c r="LSN10" s="370"/>
      <c r="LSO10" s="370"/>
      <c r="LSP10" s="370"/>
      <c r="LSQ10" s="370"/>
      <c r="LSR10" s="370"/>
      <c r="LSS10" s="370"/>
      <c r="LST10" s="370"/>
      <c r="LSU10" s="370"/>
      <c r="LSV10" s="370"/>
      <c r="LSW10" s="370"/>
      <c r="LSX10" s="370"/>
      <c r="LSY10" s="370"/>
      <c r="LSZ10" s="370"/>
      <c r="LTA10" s="370"/>
      <c r="LTB10" s="370"/>
      <c r="LTC10" s="370"/>
      <c r="LTD10" s="370"/>
      <c r="LTE10" s="370"/>
      <c r="LTF10" s="370"/>
      <c r="LTG10" s="370"/>
      <c r="LTH10" s="370"/>
      <c r="LTI10" s="370"/>
      <c r="LTJ10" s="370"/>
      <c r="LTK10" s="370"/>
      <c r="LTL10" s="370"/>
      <c r="LTM10" s="370"/>
      <c r="LTN10" s="370"/>
      <c r="LTO10" s="370"/>
      <c r="LTP10" s="370"/>
      <c r="LTQ10" s="370"/>
      <c r="LTR10" s="370"/>
      <c r="LTS10" s="370"/>
      <c r="LTT10" s="370"/>
      <c r="LTU10" s="370"/>
      <c r="LTV10" s="370"/>
      <c r="LTW10" s="370"/>
      <c r="LTX10" s="370"/>
      <c r="LTY10" s="370"/>
      <c r="LTZ10" s="370"/>
      <c r="LUA10" s="370"/>
      <c r="LUB10" s="370"/>
      <c r="LUC10" s="370"/>
      <c r="LUD10" s="370"/>
      <c r="LUE10" s="370"/>
      <c r="LUF10" s="370"/>
      <c r="LUG10" s="370"/>
      <c r="LUH10" s="370"/>
      <c r="LUI10" s="370"/>
      <c r="LUJ10" s="370"/>
      <c r="LUK10" s="370"/>
      <c r="LUL10" s="370"/>
      <c r="LUM10" s="370"/>
      <c r="LUN10" s="370"/>
      <c r="LUO10" s="370"/>
      <c r="LUP10" s="370"/>
      <c r="LUQ10" s="370"/>
      <c r="LUR10" s="370"/>
      <c r="LUS10" s="370"/>
      <c r="LUT10" s="370"/>
      <c r="LUU10" s="370"/>
      <c r="LUV10" s="370"/>
      <c r="LUW10" s="370"/>
      <c r="LUX10" s="370"/>
      <c r="LUY10" s="370"/>
      <c r="LUZ10" s="370"/>
      <c r="LVA10" s="370"/>
      <c r="LVB10" s="370"/>
      <c r="LVC10" s="370"/>
      <c r="LVD10" s="370"/>
      <c r="LVE10" s="370"/>
      <c r="LVF10" s="370"/>
      <c r="LVG10" s="370"/>
      <c r="LVH10" s="370"/>
      <c r="LVI10" s="370"/>
      <c r="LVJ10" s="370"/>
      <c r="LVK10" s="370"/>
      <c r="LVL10" s="370"/>
      <c r="LVM10" s="370"/>
      <c r="LVN10" s="370"/>
      <c r="LVO10" s="370"/>
      <c r="LVP10" s="370"/>
      <c r="LVQ10" s="370"/>
      <c r="LVR10" s="370"/>
      <c r="LVS10" s="370"/>
      <c r="LVT10" s="370"/>
      <c r="LVU10" s="370"/>
      <c r="LVV10" s="370"/>
      <c r="LVW10" s="370"/>
      <c r="LVX10" s="370"/>
      <c r="LVY10" s="370"/>
      <c r="LVZ10" s="370"/>
      <c r="LWA10" s="370"/>
      <c r="LWB10" s="370"/>
      <c r="LWC10" s="370"/>
      <c r="LWD10" s="370"/>
      <c r="LWE10" s="370"/>
      <c r="LWF10" s="370"/>
      <c r="LWG10" s="370"/>
      <c r="LWH10" s="370"/>
      <c r="LWI10" s="370"/>
      <c r="LWJ10" s="370"/>
      <c r="LWK10" s="370"/>
      <c r="LWL10" s="370"/>
      <c r="LWM10" s="370"/>
      <c r="LWN10" s="370"/>
      <c r="LWO10" s="370"/>
      <c r="LWP10" s="370"/>
      <c r="LWQ10" s="370"/>
      <c r="LWR10" s="370"/>
      <c r="LWS10" s="370"/>
      <c r="LWT10" s="370"/>
      <c r="LWU10" s="370"/>
      <c r="LWV10" s="370"/>
      <c r="LWW10" s="370"/>
      <c r="LWX10" s="370"/>
      <c r="LWY10" s="370"/>
      <c r="LWZ10" s="370"/>
      <c r="LXA10" s="370"/>
      <c r="LXB10" s="370"/>
      <c r="LXC10" s="370"/>
      <c r="LXD10" s="370"/>
      <c r="LXE10" s="370"/>
      <c r="LXF10" s="370"/>
      <c r="LXG10" s="370"/>
      <c r="LXH10" s="370"/>
      <c r="LXI10" s="370"/>
      <c r="LXJ10" s="370"/>
      <c r="LXK10" s="370"/>
      <c r="LXL10" s="370"/>
      <c r="LXM10" s="370"/>
      <c r="LXN10" s="370"/>
      <c r="LXO10" s="370"/>
      <c r="LXP10" s="370"/>
      <c r="LXQ10" s="370"/>
      <c r="LXR10" s="370"/>
      <c r="LXS10" s="370"/>
      <c r="LXT10" s="370"/>
      <c r="LXU10" s="370"/>
      <c r="LXV10" s="370"/>
      <c r="LXW10" s="370"/>
      <c r="LXX10" s="370"/>
      <c r="LXY10" s="370"/>
      <c r="LXZ10" s="370"/>
      <c r="LYA10" s="370"/>
      <c r="LYB10" s="370"/>
      <c r="LYC10" s="370"/>
      <c r="LYD10" s="370"/>
      <c r="LYE10" s="370"/>
      <c r="LYF10" s="370"/>
      <c r="LYG10" s="370"/>
      <c r="LYH10" s="370"/>
      <c r="LYI10" s="370"/>
      <c r="LYJ10" s="370"/>
      <c r="LYK10" s="370"/>
      <c r="LYL10" s="370"/>
      <c r="LYM10" s="370"/>
      <c r="LYN10" s="370"/>
      <c r="LYO10" s="370"/>
      <c r="LYP10" s="370"/>
      <c r="LYQ10" s="370"/>
      <c r="LYR10" s="370"/>
      <c r="LYS10" s="370"/>
      <c r="LYT10" s="370"/>
      <c r="LYU10" s="370"/>
      <c r="LYV10" s="370"/>
      <c r="LYW10" s="370"/>
      <c r="LYX10" s="370"/>
      <c r="LYY10" s="370"/>
      <c r="LYZ10" s="370"/>
      <c r="LZA10" s="370"/>
      <c r="LZB10" s="370"/>
      <c r="LZC10" s="370"/>
      <c r="LZD10" s="370"/>
      <c r="LZE10" s="370"/>
      <c r="LZF10" s="370"/>
      <c r="LZG10" s="370"/>
      <c r="LZH10" s="370"/>
      <c r="LZI10" s="370"/>
      <c r="LZJ10" s="370"/>
      <c r="LZK10" s="370"/>
      <c r="LZL10" s="370"/>
      <c r="LZM10" s="370"/>
      <c r="LZN10" s="370"/>
      <c r="LZO10" s="370"/>
      <c r="LZP10" s="370"/>
      <c r="LZQ10" s="370"/>
      <c r="LZR10" s="370"/>
      <c r="LZS10" s="370"/>
      <c r="LZT10" s="370"/>
      <c r="LZU10" s="370"/>
      <c r="LZV10" s="370"/>
      <c r="LZW10" s="370"/>
      <c r="LZX10" s="370"/>
      <c r="LZY10" s="370"/>
      <c r="LZZ10" s="370"/>
      <c r="MAA10" s="370"/>
      <c r="MAB10" s="370"/>
      <c r="MAC10" s="370"/>
      <c r="MAD10" s="370"/>
      <c r="MAE10" s="370"/>
      <c r="MAF10" s="370"/>
      <c r="MAG10" s="370"/>
      <c r="MAH10" s="370"/>
      <c r="MAI10" s="370"/>
      <c r="MAJ10" s="370"/>
      <c r="MAK10" s="370"/>
      <c r="MAL10" s="370"/>
      <c r="MAM10" s="370"/>
      <c r="MAN10" s="370"/>
      <c r="MAO10" s="370"/>
      <c r="MAP10" s="370"/>
      <c r="MAQ10" s="370"/>
      <c r="MAR10" s="370"/>
      <c r="MAS10" s="370"/>
      <c r="MAT10" s="370"/>
      <c r="MAU10" s="370"/>
      <c r="MAV10" s="370"/>
      <c r="MAW10" s="370"/>
      <c r="MAX10" s="370"/>
      <c r="MAY10" s="370"/>
      <c r="MAZ10" s="370"/>
      <c r="MBA10" s="370"/>
      <c r="MBB10" s="370"/>
      <c r="MBC10" s="370"/>
      <c r="MBD10" s="370"/>
      <c r="MBE10" s="370"/>
      <c r="MBF10" s="370"/>
      <c r="MBG10" s="370"/>
      <c r="MBH10" s="370"/>
      <c r="MBI10" s="370"/>
      <c r="MBJ10" s="370"/>
      <c r="MBK10" s="370"/>
      <c r="MBL10" s="370"/>
      <c r="MBM10" s="370"/>
      <c r="MBN10" s="370"/>
      <c r="MBO10" s="370"/>
      <c r="MBP10" s="370"/>
      <c r="MBQ10" s="370"/>
      <c r="MBR10" s="370"/>
      <c r="MBS10" s="370"/>
      <c r="MBT10" s="370"/>
      <c r="MBU10" s="370"/>
      <c r="MBV10" s="370"/>
      <c r="MBW10" s="370"/>
      <c r="MBX10" s="370"/>
      <c r="MBY10" s="370"/>
      <c r="MBZ10" s="370"/>
      <c r="MCA10" s="370"/>
      <c r="MCB10" s="370"/>
      <c r="MCC10" s="370"/>
      <c r="MCD10" s="370"/>
      <c r="MCE10" s="370"/>
      <c r="MCF10" s="370"/>
      <c r="MCG10" s="370"/>
      <c r="MCH10" s="370"/>
      <c r="MCI10" s="370"/>
      <c r="MCJ10" s="370"/>
      <c r="MCK10" s="370"/>
      <c r="MCL10" s="370"/>
      <c r="MCM10" s="370"/>
      <c r="MCN10" s="370"/>
      <c r="MCO10" s="370"/>
      <c r="MCP10" s="370"/>
      <c r="MCQ10" s="370"/>
      <c r="MCR10" s="370"/>
      <c r="MCS10" s="370"/>
      <c r="MCT10" s="370"/>
      <c r="MCU10" s="370"/>
      <c r="MCV10" s="370"/>
      <c r="MCW10" s="370"/>
      <c r="MCX10" s="370"/>
      <c r="MCY10" s="370"/>
      <c r="MCZ10" s="370"/>
      <c r="MDA10" s="370"/>
      <c r="MDB10" s="370"/>
      <c r="MDC10" s="370"/>
      <c r="MDD10" s="370"/>
      <c r="MDE10" s="370"/>
      <c r="MDF10" s="370"/>
      <c r="MDG10" s="370"/>
      <c r="MDH10" s="370"/>
      <c r="MDI10" s="370"/>
      <c r="MDJ10" s="370"/>
      <c r="MDK10" s="370"/>
      <c r="MDL10" s="370"/>
      <c r="MDM10" s="370"/>
      <c r="MDN10" s="370"/>
      <c r="MDO10" s="370"/>
      <c r="MDP10" s="370"/>
      <c r="MDQ10" s="370"/>
      <c r="MDR10" s="370"/>
      <c r="MDS10" s="370"/>
      <c r="MDT10" s="370"/>
      <c r="MDU10" s="370"/>
      <c r="MDV10" s="370"/>
      <c r="MDW10" s="370"/>
      <c r="MDX10" s="370"/>
      <c r="MDY10" s="370"/>
      <c r="MDZ10" s="370"/>
      <c r="MEA10" s="370"/>
      <c r="MEB10" s="370"/>
      <c r="MEC10" s="370"/>
      <c r="MED10" s="370"/>
      <c r="MEE10" s="370"/>
      <c r="MEF10" s="370"/>
      <c r="MEG10" s="370"/>
      <c r="MEH10" s="370"/>
      <c r="MEI10" s="370"/>
      <c r="MEJ10" s="370"/>
      <c r="MEK10" s="370"/>
      <c r="MEL10" s="370"/>
      <c r="MEM10" s="370"/>
      <c r="MEN10" s="370"/>
      <c r="MEO10" s="370"/>
      <c r="MEP10" s="370"/>
      <c r="MEQ10" s="370"/>
      <c r="MER10" s="370"/>
      <c r="MES10" s="370"/>
      <c r="MET10" s="370"/>
      <c r="MEU10" s="370"/>
      <c r="MEV10" s="370"/>
      <c r="MEW10" s="370"/>
      <c r="MEX10" s="370"/>
      <c r="MEY10" s="370"/>
      <c r="MEZ10" s="370"/>
      <c r="MFA10" s="370"/>
      <c r="MFB10" s="370"/>
      <c r="MFC10" s="370"/>
      <c r="MFD10" s="370"/>
      <c r="MFE10" s="370"/>
      <c r="MFF10" s="370"/>
      <c r="MFG10" s="370"/>
      <c r="MFH10" s="370"/>
      <c r="MFI10" s="370"/>
      <c r="MFJ10" s="370"/>
      <c r="MFK10" s="370"/>
      <c r="MFL10" s="370"/>
      <c r="MFM10" s="370"/>
      <c r="MFN10" s="370"/>
      <c r="MFO10" s="370"/>
      <c r="MFP10" s="370"/>
      <c r="MFQ10" s="370"/>
      <c r="MFR10" s="370"/>
      <c r="MFS10" s="370"/>
      <c r="MFT10" s="370"/>
      <c r="MFU10" s="370"/>
      <c r="MFV10" s="370"/>
      <c r="MFW10" s="370"/>
      <c r="MFX10" s="370"/>
      <c r="MFY10" s="370"/>
      <c r="MFZ10" s="370"/>
      <c r="MGA10" s="370"/>
      <c r="MGB10" s="370"/>
      <c r="MGC10" s="370"/>
      <c r="MGD10" s="370"/>
      <c r="MGE10" s="370"/>
      <c r="MGF10" s="370"/>
      <c r="MGG10" s="370"/>
      <c r="MGH10" s="370"/>
      <c r="MGI10" s="370"/>
      <c r="MGJ10" s="370"/>
      <c r="MGK10" s="370"/>
      <c r="MGL10" s="370"/>
      <c r="MGM10" s="370"/>
      <c r="MGN10" s="370"/>
      <c r="MGO10" s="370"/>
      <c r="MGP10" s="370"/>
      <c r="MGQ10" s="370"/>
      <c r="MGR10" s="370"/>
      <c r="MGS10" s="370"/>
      <c r="MGT10" s="370"/>
      <c r="MGU10" s="370"/>
      <c r="MGV10" s="370"/>
      <c r="MGW10" s="370"/>
      <c r="MGX10" s="370"/>
      <c r="MGY10" s="370"/>
      <c r="MGZ10" s="370"/>
      <c r="MHA10" s="370"/>
      <c r="MHB10" s="370"/>
      <c r="MHC10" s="370"/>
      <c r="MHD10" s="370"/>
      <c r="MHE10" s="370"/>
      <c r="MHF10" s="370"/>
      <c r="MHG10" s="370"/>
      <c r="MHH10" s="370"/>
      <c r="MHI10" s="370"/>
      <c r="MHJ10" s="370"/>
      <c r="MHK10" s="370"/>
      <c r="MHL10" s="370"/>
      <c r="MHM10" s="370"/>
      <c r="MHN10" s="370"/>
      <c r="MHO10" s="370"/>
      <c r="MHP10" s="370"/>
      <c r="MHQ10" s="370"/>
      <c r="MHR10" s="370"/>
      <c r="MHS10" s="370"/>
      <c r="MHT10" s="370"/>
      <c r="MHU10" s="370"/>
      <c r="MHV10" s="370"/>
      <c r="MHW10" s="370"/>
      <c r="MHX10" s="370"/>
      <c r="MHY10" s="370"/>
      <c r="MHZ10" s="370"/>
      <c r="MIA10" s="370"/>
      <c r="MIB10" s="370"/>
      <c r="MIC10" s="370"/>
      <c r="MID10" s="370"/>
      <c r="MIE10" s="370"/>
      <c r="MIF10" s="370"/>
      <c r="MIG10" s="370"/>
      <c r="MIH10" s="370"/>
      <c r="MII10" s="370"/>
      <c r="MIJ10" s="370"/>
      <c r="MIK10" s="370"/>
      <c r="MIL10" s="370"/>
      <c r="MIM10" s="370"/>
      <c r="MIN10" s="370"/>
      <c r="MIO10" s="370"/>
      <c r="MIP10" s="370"/>
      <c r="MIQ10" s="370"/>
      <c r="MIR10" s="370"/>
      <c r="MIS10" s="370"/>
      <c r="MIT10" s="370"/>
      <c r="MIU10" s="370"/>
      <c r="MIV10" s="370"/>
      <c r="MIW10" s="370"/>
      <c r="MIX10" s="370"/>
      <c r="MIY10" s="370"/>
      <c r="MIZ10" s="370"/>
      <c r="MJA10" s="370"/>
      <c r="MJB10" s="370"/>
      <c r="MJC10" s="370"/>
      <c r="MJD10" s="370"/>
      <c r="MJE10" s="370"/>
      <c r="MJF10" s="370"/>
      <c r="MJG10" s="370"/>
      <c r="MJH10" s="370"/>
      <c r="MJI10" s="370"/>
      <c r="MJJ10" s="370"/>
      <c r="MJK10" s="370"/>
      <c r="MJL10" s="370"/>
      <c r="MJM10" s="370"/>
      <c r="MJN10" s="370"/>
      <c r="MJO10" s="370"/>
      <c r="MJP10" s="370"/>
      <c r="MJQ10" s="370"/>
      <c r="MJR10" s="370"/>
      <c r="MJS10" s="370"/>
      <c r="MJT10" s="370"/>
      <c r="MJU10" s="370"/>
      <c r="MJV10" s="370"/>
      <c r="MJW10" s="370"/>
      <c r="MJX10" s="370"/>
      <c r="MJY10" s="370"/>
      <c r="MJZ10" s="370"/>
      <c r="MKA10" s="370"/>
      <c r="MKB10" s="370"/>
      <c r="MKC10" s="370"/>
      <c r="MKD10" s="370"/>
      <c r="MKE10" s="370"/>
      <c r="MKF10" s="370"/>
      <c r="MKG10" s="370"/>
      <c r="MKH10" s="370"/>
      <c r="MKI10" s="370"/>
      <c r="MKJ10" s="370"/>
      <c r="MKK10" s="370"/>
      <c r="MKL10" s="370"/>
      <c r="MKM10" s="370"/>
      <c r="MKN10" s="370"/>
      <c r="MKO10" s="370"/>
      <c r="MKP10" s="370"/>
      <c r="MKQ10" s="370"/>
      <c r="MKR10" s="370"/>
      <c r="MKS10" s="370"/>
      <c r="MKT10" s="370"/>
      <c r="MKU10" s="370"/>
      <c r="MKV10" s="370"/>
      <c r="MKW10" s="370"/>
      <c r="MKX10" s="370"/>
      <c r="MKY10" s="370"/>
      <c r="MKZ10" s="370"/>
      <c r="MLA10" s="370"/>
      <c r="MLB10" s="370"/>
      <c r="MLC10" s="370"/>
      <c r="MLD10" s="370"/>
      <c r="MLE10" s="370"/>
      <c r="MLF10" s="370"/>
      <c r="MLG10" s="370"/>
      <c r="MLH10" s="370"/>
      <c r="MLI10" s="370"/>
      <c r="MLJ10" s="370"/>
      <c r="MLK10" s="370"/>
      <c r="MLL10" s="370"/>
      <c r="MLM10" s="370"/>
      <c r="MLN10" s="370"/>
      <c r="MLO10" s="370"/>
      <c r="MLP10" s="370"/>
      <c r="MLQ10" s="370"/>
      <c r="MLR10" s="370"/>
      <c r="MLS10" s="370"/>
      <c r="MLT10" s="370"/>
      <c r="MLU10" s="370"/>
      <c r="MLV10" s="370"/>
      <c r="MLW10" s="370"/>
      <c r="MLX10" s="370"/>
      <c r="MLY10" s="370"/>
      <c r="MLZ10" s="370"/>
      <c r="MMA10" s="370"/>
      <c r="MMB10" s="370"/>
      <c r="MMC10" s="370"/>
      <c r="MMD10" s="370"/>
      <c r="MME10" s="370"/>
      <c r="MMF10" s="370"/>
      <c r="MMG10" s="370"/>
      <c r="MMH10" s="370"/>
      <c r="MMI10" s="370"/>
      <c r="MMJ10" s="370"/>
      <c r="MMK10" s="370"/>
      <c r="MML10" s="370"/>
      <c r="MMM10" s="370"/>
      <c r="MMN10" s="370"/>
      <c r="MMO10" s="370"/>
      <c r="MMP10" s="370"/>
      <c r="MMQ10" s="370"/>
      <c r="MMR10" s="370"/>
      <c r="MMS10" s="370"/>
      <c r="MMT10" s="370"/>
      <c r="MMU10" s="370"/>
      <c r="MMV10" s="370"/>
      <c r="MMW10" s="370"/>
      <c r="MMX10" s="370"/>
      <c r="MMY10" s="370"/>
      <c r="MMZ10" s="370"/>
      <c r="MNA10" s="370"/>
      <c r="MNB10" s="370"/>
      <c r="MNC10" s="370"/>
      <c r="MND10" s="370"/>
      <c r="MNE10" s="370"/>
      <c r="MNF10" s="370"/>
      <c r="MNG10" s="370"/>
      <c r="MNH10" s="370"/>
      <c r="MNI10" s="370"/>
      <c r="MNJ10" s="370"/>
      <c r="MNK10" s="370"/>
      <c r="MNL10" s="370"/>
      <c r="MNM10" s="370"/>
      <c r="MNN10" s="370"/>
      <c r="MNO10" s="370"/>
      <c r="MNP10" s="370"/>
      <c r="MNQ10" s="370"/>
      <c r="MNR10" s="370"/>
      <c r="MNS10" s="370"/>
      <c r="MNT10" s="370"/>
      <c r="MNU10" s="370"/>
      <c r="MNV10" s="370"/>
      <c r="MNW10" s="370"/>
      <c r="MNX10" s="370"/>
      <c r="MNY10" s="370"/>
      <c r="MNZ10" s="370"/>
      <c r="MOA10" s="370"/>
      <c r="MOB10" s="370"/>
      <c r="MOC10" s="370"/>
      <c r="MOD10" s="370"/>
      <c r="MOE10" s="370"/>
      <c r="MOF10" s="370"/>
      <c r="MOG10" s="370"/>
      <c r="MOH10" s="370"/>
      <c r="MOI10" s="370"/>
      <c r="MOJ10" s="370"/>
      <c r="MOK10" s="370"/>
      <c r="MOL10" s="370"/>
      <c r="MOM10" s="370"/>
      <c r="MON10" s="370"/>
      <c r="MOO10" s="370"/>
      <c r="MOP10" s="370"/>
      <c r="MOQ10" s="370"/>
      <c r="MOR10" s="370"/>
      <c r="MOS10" s="370"/>
      <c r="MOT10" s="370"/>
      <c r="MOU10" s="370"/>
      <c r="MOV10" s="370"/>
      <c r="MOW10" s="370"/>
      <c r="MOX10" s="370"/>
      <c r="MOY10" s="370"/>
      <c r="MOZ10" s="370"/>
      <c r="MPA10" s="370"/>
      <c r="MPB10" s="370"/>
      <c r="MPC10" s="370"/>
      <c r="MPD10" s="370"/>
      <c r="MPE10" s="370"/>
      <c r="MPF10" s="370"/>
      <c r="MPG10" s="370"/>
      <c r="MPH10" s="370"/>
      <c r="MPI10" s="370"/>
      <c r="MPJ10" s="370"/>
      <c r="MPK10" s="370"/>
      <c r="MPL10" s="370"/>
      <c r="MPM10" s="370"/>
      <c r="MPN10" s="370"/>
      <c r="MPO10" s="370"/>
      <c r="MPP10" s="370"/>
      <c r="MPQ10" s="370"/>
      <c r="MPR10" s="370"/>
      <c r="MPS10" s="370"/>
      <c r="MPT10" s="370"/>
      <c r="MPU10" s="370"/>
      <c r="MPV10" s="370"/>
      <c r="MPW10" s="370"/>
      <c r="MPX10" s="370"/>
      <c r="MPY10" s="370"/>
      <c r="MPZ10" s="370"/>
      <c r="MQA10" s="370"/>
      <c r="MQB10" s="370"/>
      <c r="MQC10" s="370"/>
      <c r="MQD10" s="370"/>
      <c r="MQE10" s="370"/>
      <c r="MQF10" s="370"/>
      <c r="MQG10" s="370"/>
      <c r="MQH10" s="370"/>
      <c r="MQI10" s="370"/>
      <c r="MQJ10" s="370"/>
      <c r="MQK10" s="370"/>
      <c r="MQL10" s="370"/>
      <c r="MQM10" s="370"/>
      <c r="MQN10" s="370"/>
      <c r="MQO10" s="370"/>
      <c r="MQP10" s="370"/>
      <c r="MQQ10" s="370"/>
      <c r="MQR10" s="370"/>
      <c r="MQS10" s="370"/>
      <c r="MQT10" s="370"/>
      <c r="MQU10" s="370"/>
      <c r="MQV10" s="370"/>
      <c r="MQW10" s="370"/>
      <c r="MQX10" s="370"/>
      <c r="MQY10" s="370"/>
      <c r="MQZ10" s="370"/>
      <c r="MRA10" s="370"/>
      <c r="MRB10" s="370"/>
      <c r="MRC10" s="370"/>
      <c r="MRD10" s="370"/>
      <c r="MRE10" s="370"/>
      <c r="MRF10" s="370"/>
      <c r="MRG10" s="370"/>
      <c r="MRH10" s="370"/>
      <c r="MRI10" s="370"/>
      <c r="MRJ10" s="370"/>
      <c r="MRK10" s="370"/>
      <c r="MRL10" s="370"/>
      <c r="MRM10" s="370"/>
      <c r="MRN10" s="370"/>
      <c r="MRO10" s="370"/>
      <c r="MRP10" s="370"/>
      <c r="MRQ10" s="370"/>
      <c r="MRR10" s="370"/>
      <c r="MRS10" s="370"/>
      <c r="MRT10" s="370"/>
      <c r="MRU10" s="370"/>
      <c r="MRV10" s="370"/>
      <c r="MRW10" s="370"/>
      <c r="MRX10" s="370"/>
      <c r="MRY10" s="370"/>
      <c r="MRZ10" s="370"/>
      <c r="MSA10" s="370"/>
      <c r="MSB10" s="370"/>
      <c r="MSC10" s="370"/>
      <c r="MSD10" s="370"/>
      <c r="MSE10" s="370"/>
      <c r="MSF10" s="370"/>
      <c r="MSG10" s="370"/>
      <c r="MSH10" s="370"/>
      <c r="MSI10" s="370"/>
      <c r="MSJ10" s="370"/>
      <c r="MSK10" s="370"/>
      <c r="MSL10" s="370"/>
      <c r="MSM10" s="370"/>
      <c r="MSN10" s="370"/>
      <c r="MSO10" s="370"/>
      <c r="MSP10" s="370"/>
      <c r="MSQ10" s="370"/>
      <c r="MSR10" s="370"/>
      <c r="MSS10" s="370"/>
      <c r="MST10" s="370"/>
      <c r="MSU10" s="370"/>
      <c r="MSV10" s="370"/>
      <c r="MSW10" s="370"/>
      <c r="MSX10" s="370"/>
      <c r="MSY10" s="370"/>
      <c r="MSZ10" s="370"/>
      <c r="MTA10" s="370"/>
      <c r="MTB10" s="370"/>
      <c r="MTC10" s="370"/>
      <c r="MTD10" s="370"/>
      <c r="MTE10" s="370"/>
      <c r="MTF10" s="370"/>
      <c r="MTG10" s="370"/>
      <c r="MTH10" s="370"/>
      <c r="MTI10" s="370"/>
      <c r="MTJ10" s="370"/>
      <c r="MTK10" s="370"/>
      <c r="MTL10" s="370"/>
      <c r="MTM10" s="370"/>
      <c r="MTN10" s="370"/>
      <c r="MTO10" s="370"/>
      <c r="MTP10" s="370"/>
      <c r="MTQ10" s="370"/>
      <c r="MTR10" s="370"/>
      <c r="MTS10" s="370"/>
      <c r="MTT10" s="370"/>
      <c r="MTU10" s="370"/>
      <c r="MTV10" s="370"/>
      <c r="MTW10" s="370"/>
      <c r="MTX10" s="370"/>
      <c r="MTY10" s="370"/>
      <c r="MTZ10" s="370"/>
      <c r="MUA10" s="370"/>
      <c r="MUB10" s="370"/>
      <c r="MUC10" s="370"/>
      <c r="MUD10" s="370"/>
      <c r="MUE10" s="370"/>
      <c r="MUF10" s="370"/>
      <c r="MUG10" s="370"/>
      <c r="MUH10" s="370"/>
      <c r="MUI10" s="370"/>
      <c r="MUJ10" s="370"/>
      <c r="MUK10" s="370"/>
      <c r="MUL10" s="370"/>
      <c r="MUM10" s="370"/>
      <c r="MUN10" s="370"/>
      <c r="MUO10" s="370"/>
      <c r="MUP10" s="370"/>
      <c r="MUQ10" s="370"/>
      <c r="MUR10" s="370"/>
      <c r="MUS10" s="370"/>
      <c r="MUT10" s="370"/>
      <c r="MUU10" s="370"/>
      <c r="MUV10" s="370"/>
      <c r="MUW10" s="370"/>
      <c r="MUX10" s="370"/>
      <c r="MUY10" s="370"/>
      <c r="MUZ10" s="370"/>
      <c r="MVA10" s="370"/>
      <c r="MVB10" s="370"/>
      <c r="MVC10" s="370"/>
      <c r="MVD10" s="370"/>
      <c r="MVE10" s="370"/>
      <c r="MVF10" s="370"/>
      <c r="MVG10" s="370"/>
      <c r="MVH10" s="370"/>
      <c r="MVI10" s="370"/>
      <c r="MVJ10" s="370"/>
      <c r="MVK10" s="370"/>
      <c r="MVL10" s="370"/>
      <c r="MVM10" s="370"/>
      <c r="MVN10" s="370"/>
      <c r="MVO10" s="370"/>
      <c r="MVP10" s="370"/>
      <c r="MVQ10" s="370"/>
      <c r="MVR10" s="370"/>
      <c r="MVS10" s="370"/>
      <c r="MVT10" s="370"/>
      <c r="MVU10" s="370"/>
      <c r="MVV10" s="370"/>
      <c r="MVW10" s="370"/>
      <c r="MVX10" s="370"/>
      <c r="MVY10" s="370"/>
      <c r="MVZ10" s="370"/>
      <c r="MWA10" s="370"/>
      <c r="MWB10" s="370"/>
      <c r="MWC10" s="370"/>
      <c r="MWD10" s="370"/>
      <c r="MWE10" s="370"/>
      <c r="MWF10" s="370"/>
      <c r="MWG10" s="370"/>
      <c r="MWH10" s="370"/>
      <c r="MWI10" s="370"/>
      <c r="MWJ10" s="370"/>
      <c r="MWK10" s="370"/>
      <c r="MWL10" s="370"/>
      <c r="MWM10" s="370"/>
      <c r="MWN10" s="370"/>
      <c r="MWO10" s="370"/>
      <c r="MWP10" s="370"/>
      <c r="MWQ10" s="370"/>
      <c r="MWR10" s="370"/>
      <c r="MWS10" s="370"/>
      <c r="MWT10" s="370"/>
      <c r="MWU10" s="370"/>
      <c r="MWV10" s="370"/>
      <c r="MWW10" s="370"/>
      <c r="MWX10" s="370"/>
      <c r="MWY10" s="370"/>
      <c r="MWZ10" s="370"/>
      <c r="MXA10" s="370"/>
      <c r="MXB10" s="370"/>
      <c r="MXC10" s="370"/>
      <c r="MXD10" s="370"/>
      <c r="MXE10" s="370"/>
      <c r="MXF10" s="370"/>
      <c r="MXG10" s="370"/>
      <c r="MXH10" s="370"/>
      <c r="MXI10" s="370"/>
      <c r="MXJ10" s="370"/>
      <c r="MXK10" s="370"/>
      <c r="MXL10" s="370"/>
      <c r="MXM10" s="370"/>
      <c r="MXN10" s="370"/>
      <c r="MXO10" s="370"/>
      <c r="MXP10" s="370"/>
      <c r="MXQ10" s="370"/>
      <c r="MXR10" s="370"/>
      <c r="MXS10" s="370"/>
      <c r="MXT10" s="370"/>
      <c r="MXU10" s="370"/>
      <c r="MXV10" s="370"/>
      <c r="MXW10" s="370"/>
      <c r="MXX10" s="370"/>
      <c r="MXY10" s="370"/>
      <c r="MXZ10" s="370"/>
      <c r="MYA10" s="370"/>
      <c r="MYB10" s="370"/>
      <c r="MYC10" s="370"/>
      <c r="MYD10" s="370"/>
      <c r="MYE10" s="370"/>
      <c r="MYF10" s="370"/>
      <c r="MYG10" s="370"/>
      <c r="MYH10" s="370"/>
      <c r="MYI10" s="370"/>
      <c r="MYJ10" s="370"/>
      <c r="MYK10" s="370"/>
      <c r="MYL10" s="370"/>
      <c r="MYM10" s="370"/>
      <c r="MYN10" s="370"/>
      <c r="MYO10" s="370"/>
      <c r="MYP10" s="370"/>
      <c r="MYQ10" s="370"/>
      <c r="MYR10" s="370"/>
      <c r="MYS10" s="370"/>
      <c r="MYT10" s="370"/>
      <c r="MYU10" s="370"/>
      <c r="MYV10" s="370"/>
      <c r="MYW10" s="370"/>
      <c r="MYX10" s="370"/>
      <c r="MYY10" s="370"/>
      <c r="MYZ10" s="370"/>
      <c r="MZA10" s="370"/>
      <c r="MZB10" s="370"/>
      <c r="MZC10" s="370"/>
      <c r="MZD10" s="370"/>
      <c r="MZE10" s="370"/>
      <c r="MZF10" s="370"/>
      <c r="MZG10" s="370"/>
      <c r="MZH10" s="370"/>
      <c r="MZI10" s="370"/>
      <c r="MZJ10" s="370"/>
      <c r="MZK10" s="370"/>
      <c r="MZL10" s="370"/>
      <c r="MZM10" s="370"/>
      <c r="MZN10" s="370"/>
      <c r="MZO10" s="370"/>
      <c r="MZP10" s="370"/>
      <c r="MZQ10" s="370"/>
      <c r="MZR10" s="370"/>
      <c r="MZS10" s="370"/>
      <c r="MZT10" s="370"/>
      <c r="MZU10" s="370"/>
      <c r="MZV10" s="370"/>
      <c r="MZW10" s="370"/>
      <c r="MZX10" s="370"/>
      <c r="MZY10" s="370"/>
      <c r="MZZ10" s="370"/>
      <c r="NAA10" s="370"/>
      <c r="NAB10" s="370"/>
      <c r="NAC10" s="370"/>
      <c r="NAD10" s="370"/>
      <c r="NAE10" s="370"/>
      <c r="NAF10" s="370"/>
      <c r="NAG10" s="370"/>
      <c r="NAH10" s="370"/>
      <c r="NAI10" s="370"/>
      <c r="NAJ10" s="370"/>
      <c r="NAK10" s="370"/>
      <c r="NAL10" s="370"/>
      <c r="NAM10" s="370"/>
      <c r="NAN10" s="370"/>
      <c r="NAO10" s="370"/>
      <c r="NAP10" s="370"/>
      <c r="NAQ10" s="370"/>
      <c r="NAR10" s="370"/>
      <c r="NAS10" s="370"/>
      <c r="NAT10" s="370"/>
      <c r="NAU10" s="370"/>
      <c r="NAV10" s="370"/>
      <c r="NAW10" s="370"/>
      <c r="NAX10" s="370"/>
      <c r="NAY10" s="370"/>
      <c r="NAZ10" s="370"/>
      <c r="NBA10" s="370"/>
      <c r="NBB10" s="370"/>
      <c r="NBC10" s="370"/>
      <c r="NBD10" s="370"/>
      <c r="NBE10" s="370"/>
      <c r="NBF10" s="370"/>
      <c r="NBG10" s="370"/>
      <c r="NBH10" s="370"/>
      <c r="NBI10" s="370"/>
      <c r="NBJ10" s="370"/>
      <c r="NBK10" s="370"/>
      <c r="NBL10" s="370"/>
      <c r="NBM10" s="370"/>
      <c r="NBN10" s="370"/>
      <c r="NBO10" s="370"/>
      <c r="NBP10" s="370"/>
      <c r="NBQ10" s="370"/>
      <c r="NBR10" s="370"/>
      <c r="NBS10" s="370"/>
      <c r="NBT10" s="370"/>
      <c r="NBU10" s="370"/>
      <c r="NBV10" s="370"/>
      <c r="NBW10" s="370"/>
      <c r="NBX10" s="370"/>
      <c r="NBY10" s="370"/>
      <c r="NBZ10" s="370"/>
      <c r="NCA10" s="370"/>
      <c r="NCB10" s="370"/>
      <c r="NCC10" s="370"/>
      <c r="NCD10" s="370"/>
      <c r="NCE10" s="370"/>
      <c r="NCF10" s="370"/>
      <c r="NCG10" s="370"/>
      <c r="NCH10" s="370"/>
      <c r="NCI10" s="370"/>
      <c r="NCJ10" s="370"/>
      <c r="NCK10" s="370"/>
      <c r="NCL10" s="370"/>
      <c r="NCM10" s="370"/>
      <c r="NCN10" s="370"/>
      <c r="NCO10" s="370"/>
      <c r="NCP10" s="370"/>
      <c r="NCQ10" s="370"/>
      <c r="NCR10" s="370"/>
      <c r="NCS10" s="370"/>
      <c r="NCT10" s="370"/>
      <c r="NCU10" s="370"/>
      <c r="NCV10" s="370"/>
      <c r="NCW10" s="370"/>
      <c r="NCX10" s="370"/>
      <c r="NCY10" s="370"/>
      <c r="NCZ10" s="370"/>
      <c r="NDA10" s="370"/>
      <c r="NDB10" s="370"/>
      <c r="NDC10" s="370"/>
      <c r="NDD10" s="370"/>
      <c r="NDE10" s="370"/>
      <c r="NDF10" s="370"/>
      <c r="NDG10" s="370"/>
      <c r="NDH10" s="370"/>
      <c r="NDI10" s="370"/>
      <c r="NDJ10" s="370"/>
      <c r="NDK10" s="370"/>
      <c r="NDL10" s="370"/>
      <c r="NDM10" s="370"/>
      <c r="NDN10" s="370"/>
      <c r="NDO10" s="370"/>
      <c r="NDP10" s="370"/>
      <c r="NDQ10" s="370"/>
      <c r="NDR10" s="370"/>
      <c r="NDS10" s="370"/>
      <c r="NDT10" s="370"/>
      <c r="NDU10" s="370"/>
      <c r="NDV10" s="370"/>
      <c r="NDW10" s="370"/>
      <c r="NDX10" s="370"/>
      <c r="NDY10" s="370"/>
      <c r="NDZ10" s="370"/>
      <c r="NEA10" s="370"/>
      <c r="NEB10" s="370"/>
      <c r="NEC10" s="370"/>
      <c r="NED10" s="370"/>
      <c r="NEE10" s="370"/>
      <c r="NEF10" s="370"/>
      <c r="NEG10" s="370"/>
      <c r="NEH10" s="370"/>
      <c r="NEI10" s="370"/>
      <c r="NEJ10" s="370"/>
      <c r="NEK10" s="370"/>
      <c r="NEL10" s="370"/>
      <c r="NEM10" s="370"/>
      <c r="NEN10" s="370"/>
      <c r="NEO10" s="370"/>
      <c r="NEP10" s="370"/>
      <c r="NEQ10" s="370"/>
      <c r="NER10" s="370"/>
      <c r="NES10" s="370"/>
      <c r="NET10" s="370"/>
      <c r="NEU10" s="370"/>
      <c r="NEV10" s="370"/>
      <c r="NEW10" s="370"/>
      <c r="NEX10" s="370"/>
      <c r="NEY10" s="370"/>
      <c r="NEZ10" s="370"/>
      <c r="NFA10" s="370"/>
      <c r="NFB10" s="370"/>
      <c r="NFC10" s="370"/>
      <c r="NFD10" s="370"/>
      <c r="NFE10" s="370"/>
      <c r="NFF10" s="370"/>
      <c r="NFG10" s="370"/>
      <c r="NFH10" s="370"/>
      <c r="NFI10" s="370"/>
      <c r="NFJ10" s="370"/>
      <c r="NFK10" s="370"/>
      <c r="NFL10" s="370"/>
      <c r="NFM10" s="370"/>
      <c r="NFN10" s="370"/>
      <c r="NFO10" s="370"/>
      <c r="NFP10" s="370"/>
      <c r="NFQ10" s="370"/>
      <c r="NFR10" s="370"/>
      <c r="NFS10" s="370"/>
      <c r="NFT10" s="370"/>
      <c r="NFU10" s="370"/>
      <c r="NFV10" s="370"/>
      <c r="NFW10" s="370"/>
      <c r="NFX10" s="370"/>
      <c r="NFY10" s="370"/>
      <c r="NFZ10" s="370"/>
      <c r="NGA10" s="370"/>
      <c r="NGB10" s="370"/>
      <c r="NGC10" s="370"/>
      <c r="NGD10" s="370"/>
      <c r="NGE10" s="370"/>
      <c r="NGF10" s="370"/>
      <c r="NGG10" s="370"/>
      <c r="NGH10" s="370"/>
      <c r="NGI10" s="370"/>
      <c r="NGJ10" s="370"/>
      <c r="NGK10" s="370"/>
      <c r="NGL10" s="370"/>
      <c r="NGM10" s="370"/>
      <c r="NGN10" s="370"/>
      <c r="NGO10" s="370"/>
      <c r="NGP10" s="370"/>
      <c r="NGQ10" s="370"/>
      <c r="NGR10" s="370"/>
      <c r="NGS10" s="370"/>
      <c r="NGT10" s="370"/>
      <c r="NGU10" s="370"/>
      <c r="NGV10" s="370"/>
      <c r="NGW10" s="370"/>
      <c r="NGX10" s="370"/>
      <c r="NGY10" s="370"/>
      <c r="NGZ10" s="370"/>
      <c r="NHA10" s="370"/>
      <c r="NHB10" s="370"/>
      <c r="NHC10" s="370"/>
      <c r="NHD10" s="370"/>
      <c r="NHE10" s="370"/>
      <c r="NHF10" s="370"/>
      <c r="NHG10" s="370"/>
      <c r="NHH10" s="370"/>
      <c r="NHI10" s="370"/>
      <c r="NHJ10" s="370"/>
      <c r="NHK10" s="370"/>
      <c r="NHL10" s="370"/>
      <c r="NHM10" s="370"/>
      <c r="NHN10" s="370"/>
      <c r="NHO10" s="370"/>
      <c r="NHP10" s="370"/>
      <c r="NHQ10" s="370"/>
      <c r="NHR10" s="370"/>
      <c r="NHS10" s="370"/>
      <c r="NHT10" s="370"/>
      <c r="NHU10" s="370"/>
      <c r="NHV10" s="370"/>
      <c r="NHW10" s="370"/>
      <c r="NHX10" s="370"/>
      <c r="NHY10" s="370"/>
      <c r="NHZ10" s="370"/>
      <c r="NIA10" s="370"/>
      <c r="NIB10" s="370"/>
      <c r="NIC10" s="370"/>
      <c r="NID10" s="370"/>
      <c r="NIE10" s="370"/>
      <c r="NIF10" s="370"/>
      <c r="NIG10" s="370"/>
      <c r="NIH10" s="370"/>
      <c r="NII10" s="370"/>
      <c r="NIJ10" s="370"/>
      <c r="NIK10" s="370"/>
      <c r="NIL10" s="370"/>
      <c r="NIM10" s="370"/>
      <c r="NIN10" s="370"/>
      <c r="NIO10" s="370"/>
      <c r="NIP10" s="370"/>
      <c r="NIQ10" s="370"/>
      <c r="NIR10" s="370"/>
      <c r="NIS10" s="370"/>
      <c r="NIT10" s="370"/>
      <c r="NIU10" s="370"/>
      <c r="NIV10" s="370"/>
      <c r="NIW10" s="370"/>
      <c r="NIX10" s="370"/>
      <c r="NIY10" s="370"/>
      <c r="NIZ10" s="370"/>
      <c r="NJA10" s="370"/>
      <c r="NJB10" s="370"/>
      <c r="NJC10" s="370"/>
      <c r="NJD10" s="370"/>
      <c r="NJE10" s="370"/>
      <c r="NJF10" s="370"/>
      <c r="NJG10" s="370"/>
      <c r="NJH10" s="370"/>
      <c r="NJI10" s="370"/>
      <c r="NJJ10" s="370"/>
      <c r="NJK10" s="370"/>
      <c r="NJL10" s="370"/>
      <c r="NJM10" s="370"/>
      <c r="NJN10" s="370"/>
      <c r="NJO10" s="370"/>
      <c r="NJP10" s="370"/>
      <c r="NJQ10" s="370"/>
      <c r="NJR10" s="370"/>
      <c r="NJS10" s="370"/>
      <c r="NJT10" s="370"/>
      <c r="NJU10" s="370"/>
      <c r="NJV10" s="370"/>
      <c r="NJW10" s="370"/>
      <c r="NJX10" s="370"/>
      <c r="NJY10" s="370"/>
      <c r="NJZ10" s="370"/>
      <c r="NKA10" s="370"/>
      <c r="NKB10" s="370"/>
      <c r="NKC10" s="370"/>
      <c r="NKD10" s="370"/>
      <c r="NKE10" s="370"/>
      <c r="NKF10" s="370"/>
      <c r="NKG10" s="370"/>
      <c r="NKH10" s="370"/>
      <c r="NKI10" s="370"/>
      <c r="NKJ10" s="370"/>
      <c r="NKK10" s="370"/>
      <c r="NKL10" s="370"/>
      <c r="NKM10" s="370"/>
      <c r="NKN10" s="370"/>
      <c r="NKO10" s="370"/>
      <c r="NKP10" s="370"/>
      <c r="NKQ10" s="370"/>
      <c r="NKR10" s="370"/>
      <c r="NKS10" s="370"/>
      <c r="NKT10" s="370"/>
      <c r="NKU10" s="370"/>
      <c r="NKV10" s="370"/>
      <c r="NKW10" s="370"/>
      <c r="NKX10" s="370"/>
      <c r="NKY10" s="370"/>
      <c r="NKZ10" s="370"/>
      <c r="NLA10" s="370"/>
      <c r="NLB10" s="370"/>
      <c r="NLC10" s="370"/>
      <c r="NLD10" s="370"/>
      <c r="NLE10" s="370"/>
      <c r="NLF10" s="370"/>
      <c r="NLG10" s="370"/>
      <c r="NLH10" s="370"/>
      <c r="NLI10" s="370"/>
      <c r="NLJ10" s="370"/>
      <c r="NLK10" s="370"/>
      <c r="NLL10" s="370"/>
      <c r="NLM10" s="370"/>
      <c r="NLN10" s="370"/>
      <c r="NLO10" s="370"/>
      <c r="NLP10" s="370"/>
      <c r="NLQ10" s="370"/>
      <c r="NLR10" s="370"/>
      <c r="NLS10" s="370"/>
      <c r="NLT10" s="370"/>
      <c r="NLU10" s="370"/>
      <c r="NLV10" s="370"/>
      <c r="NLW10" s="370"/>
      <c r="NLX10" s="370"/>
      <c r="NLY10" s="370"/>
      <c r="NLZ10" s="370"/>
      <c r="NMA10" s="370"/>
      <c r="NMB10" s="370"/>
      <c r="NMC10" s="370"/>
      <c r="NMD10" s="370"/>
      <c r="NME10" s="370"/>
      <c r="NMF10" s="370"/>
      <c r="NMG10" s="370"/>
      <c r="NMH10" s="370"/>
      <c r="NMI10" s="370"/>
      <c r="NMJ10" s="370"/>
      <c r="NMK10" s="370"/>
      <c r="NML10" s="370"/>
      <c r="NMM10" s="370"/>
      <c r="NMN10" s="370"/>
      <c r="NMO10" s="370"/>
      <c r="NMP10" s="370"/>
      <c r="NMQ10" s="370"/>
      <c r="NMR10" s="370"/>
      <c r="NMS10" s="370"/>
      <c r="NMT10" s="370"/>
      <c r="NMU10" s="370"/>
      <c r="NMV10" s="370"/>
      <c r="NMW10" s="370"/>
      <c r="NMX10" s="370"/>
      <c r="NMY10" s="370"/>
      <c r="NMZ10" s="370"/>
      <c r="NNA10" s="370"/>
      <c r="NNB10" s="370"/>
      <c r="NNC10" s="370"/>
      <c r="NND10" s="370"/>
      <c r="NNE10" s="370"/>
      <c r="NNF10" s="370"/>
      <c r="NNG10" s="370"/>
      <c r="NNH10" s="370"/>
      <c r="NNI10" s="370"/>
      <c r="NNJ10" s="370"/>
      <c r="NNK10" s="370"/>
      <c r="NNL10" s="370"/>
      <c r="NNM10" s="370"/>
      <c r="NNN10" s="370"/>
      <c r="NNO10" s="370"/>
      <c r="NNP10" s="370"/>
      <c r="NNQ10" s="370"/>
      <c r="NNR10" s="370"/>
      <c r="NNS10" s="370"/>
      <c r="NNT10" s="370"/>
      <c r="NNU10" s="370"/>
      <c r="NNV10" s="370"/>
      <c r="NNW10" s="370"/>
      <c r="NNX10" s="370"/>
      <c r="NNY10" s="370"/>
      <c r="NNZ10" s="370"/>
      <c r="NOA10" s="370"/>
      <c r="NOB10" s="370"/>
      <c r="NOC10" s="370"/>
      <c r="NOD10" s="370"/>
      <c r="NOE10" s="370"/>
      <c r="NOF10" s="370"/>
      <c r="NOG10" s="370"/>
      <c r="NOH10" s="370"/>
      <c r="NOI10" s="370"/>
      <c r="NOJ10" s="370"/>
      <c r="NOK10" s="370"/>
      <c r="NOL10" s="370"/>
      <c r="NOM10" s="370"/>
      <c r="NON10" s="370"/>
      <c r="NOO10" s="370"/>
      <c r="NOP10" s="370"/>
      <c r="NOQ10" s="370"/>
      <c r="NOR10" s="370"/>
      <c r="NOS10" s="370"/>
      <c r="NOT10" s="370"/>
      <c r="NOU10" s="370"/>
      <c r="NOV10" s="370"/>
      <c r="NOW10" s="370"/>
      <c r="NOX10" s="370"/>
      <c r="NOY10" s="370"/>
      <c r="NOZ10" s="370"/>
      <c r="NPA10" s="370"/>
      <c r="NPB10" s="370"/>
      <c r="NPC10" s="370"/>
      <c r="NPD10" s="370"/>
      <c r="NPE10" s="370"/>
      <c r="NPF10" s="370"/>
      <c r="NPG10" s="370"/>
      <c r="NPH10" s="370"/>
      <c r="NPI10" s="370"/>
      <c r="NPJ10" s="370"/>
      <c r="NPK10" s="370"/>
      <c r="NPL10" s="370"/>
      <c r="NPM10" s="370"/>
      <c r="NPN10" s="370"/>
      <c r="NPO10" s="370"/>
      <c r="NPP10" s="370"/>
      <c r="NPQ10" s="370"/>
      <c r="NPR10" s="370"/>
      <c r="NPS10" s="370"/>
      <c r="NPT10" s="370"/>
      <c r="NPU10" s="370"/>
      <c r="NPV10" s="370"/>
      <c r="NPW10" s="370"/>
      <c r="NPX10" s="370"/>
      <c r="NPY10" s="370"/>
      <c r="NPZ10" s="370"/>
      <c r="NQA10" s="370"/>
      <c r="NQB10" s="370"/>
      <c r="NQC10" s="370"/>
      <c r="NQD10" s="370"/>
      <c r="NQE10" s="370"/>
      <c r="NQF10" s="370"/>
      <c r="NQG10" s="370"/>
      <c r="NQH10" s="370"/>
      <c r="NQI10" s="370"/>
      <c r="NQJ10" s="370"/>
      <c r="NQK10" s="370"/>
      <c r="NQL10" s="370"/>
      <c r="NQM10" s="370"/>
      <c r="NQN10" s="370"/>
      <c r="NQO10" s="370"/>
      <c r="NQP10" s="370"/>
      <c r="NQQ10" s="370"/>
      <c r="NQR10" s="370"/>
      <c r="NQS10" s="370"/>
      <c r="NQT10" s="370"/>
      <c r="NQU10" s="370"/>
      <c r="NQV10" s="370"/>
      <c r="NQW10" s="370"/>
      <c r="NQX10" s="370"/>
      <c r="NQY10" s="370"/>
      <c r="NQZ10" s="370"/>
      <c r="NRA10" s="370"/>
      <c r="NRB10" s="370"/>
      <c r="NRC10" s="370"/>
      <c r="NRD10" s="370"/>
      <c r="NRE10" s="370"/>
      <c r="NRF10" s="370"/>
      <c r="NRG10" s="370"/>
      <c r="NRH10" s="370"/>
      <c r="NRI10" s="370"/>
      <c r="NRJ10" s="370"/>
      <c r="NRK10" s="370"/>
      <c r="NRL10" s="370"/>
      <c r="NRM10" s="370"/>
      <c r="NRN10" s="370"/>
      <c r="NRO10" s="370"/>
      <c r="NRP10" s="370"/>
      <c r="NRQ10" s="370"/>
      <c r="NRR10" s="370"/>
      <c r="NRS10" s="370"/>
      <c r="NRT10" s="370"/>
      <c r="NRU10" s="370"/>
      <c r="NRV10" s="370"/>
      <c r="NRW10" s="370"/>
      <c r="NRX10" s="370"/>
      <c r="NRY10" s="370"/>
      <c r="NRZ10" s="370"/>
      <c r="NSA10" s="370"/>
      <c r="NSB10" s="370"/>
      <c r="NSC10" s="370"/>
      <c r="NSD10" s="370"/>
      <c r="NSE10" s="370"/>
      <c r="NSF10" s="370"/>
      <c r="NSG10" s="370"/>
      <c r="NSH10" s="370"/>
      <c r="NSI10" s="370"/>
      <c r="NSJ10" s="370"/>
      <c r="NSK10" s="370"/>
      <c r="NSL10" s="370"/>
      <c r="NSM10" s="370"/>
      <c r="NSN10" s="370"/>
      <c r="NSO10" s="370"/>
      <c r="NSP10" s="370"/>
      <c r="NSQ10" s="370"/>
      <c r="NSR10" s="370"/>
      <c r="NSS10" s="370"/>
      <c r="NST10" s="370"/>
      <c r="NSU10" s="370"/>
      <c r="NSV10" s="370"/>
      <c r="NSW10" s="370"/>
      <c r="NSX10" s="370"/>
      <c r="NSY10" s="370"/>
      <c r="NSZ10" s="370"/>
      <c r="NTA10" s="370"/>
      <c r="NTB10" s="370"/>
      <c r="NTC10" s="370"/>
      <c r="NTD10" s="370"/>
      <c r="NTE10" s="370"/>
      <c r="NTF10" s="370"/>
      <c r="NTG10" s="370"/>
      <c r="NTH10" s="370"/>
      <c r="NTI10" s="370"/>
      <c r="NTJ10" s="370"/>
      <c r="NTK10" s="370"/>
      <c r="NTL10" s="370"/>
      <c r="NTM10" s="370"/>
      <c r="NTN10" s="370"/>
      <c r="NTO10" s="370"/>
      <c r="NTP10" s="370"/>
      <c r="NTQ10" s="370"/>
      <c r="NTR10" s="370"/>
      <c r="NTS10" s="370"/>
      <c r="NTT10" s="370"/>
      <c r="NTU10" s="370"/>
      <c r="NTV10" s="370"/>
      <c r="NTW10" s="370"/>
      <c r="NTX10" s="370"/>
      <c r="NTY10" s="370"/>
      <c r="NTZ10" s="370"/>
      <c r="NUA10" s="370"/>
      <c r="NUB10" s="370"/>
      <c r="NUC10" s="370"/>
      <c r="NUD10" s="370"/>
      <c r="NUE10" s="370"/>
      <c r="NUF10" s="370"/>
      <c r="NUG10" s="370"/>
      <c r="NUH10" s="370"/>
      <c r="NUI10" s="370"/>
      <c r="NUJ10" s="370"/>
      <c r="NUK10" s="370"/>
      <c r="NUL10" s="370"/>
      <c r="NUM10" s="370"/>
      <c r="NUN10" s="370"/>
      <c r="NUO10" s="370"/>
      <c r="NUP10" s="370"/>
      <c r="NUQ10" s="370"/>
      <c r="NUR10" s="370"/>
      <c r="NUS10" s="370"/>
      <c r="NUT10" s="370"/>
      <c r="NUU10" s="370"/>
      <c r="NUV10" s="370"/>
      <c r="NUW10" s="370"/>
      <c r="NUX10" s="370"/>
      <c r="NUY10" s="370"/>
      <c r="NUZ10" s="370"/>
      <c r="NVA10" s="370"/>
      <c r="NVB10" s="370"/>
      <c r="NVC10" s="370"/>
      <c r="NVD10" s="370"/>
      <c r="NVE10" s="370"/>
      <c r="NVF10" s="370"/>
      <c r="NVG10" s="370"/>
      <c r="NVH10" s="370"/>
      <c r="NVI10" s="370"/>
      <c r="NVJ10" s="370"/>
      <c r="NVK10" s="370"/>
      <c r="NVL10" s="370"/>
      <c r="NVM10" s="370"/>
      <c r="NVN10" s="370"/>
      <c r="NVO10" s="370"/>
      <c r="NVP10" s="370"/>
      <c r="NVQ10" s="370"/>
      <c r="NVR10" s="370"/>
      <c r="NVS10" s="370"/>
      <c r="NVT10" s="370"/>
      <c r="NVU10" s="370"/>
      <c r="NVV10" s="370"/>
      <c r="NVW10" s="370"/>
      <c r="NVX10" s="370"/>
      <c r="NVY10" s="370"/>
      <c r="NVZ10" s="370"/>
      <c r="NWA10" s="370"/>
      <c r="NWB10" s="370"/>
      <c r="NWC10" s="370"/>
      <c r="NWD10" s="370"/>
      <c r="NWE10" s="370"/>
      <c r="NWF10" s="370"/>
      <c r="NWG10" s="370"/>
      <c r="NWH10" s="370"/>
      <c r="NWI10" s="370"/>
      <c r="NWJ10" s="370"/>
      <c r="NWK10" s="370"/>
      <c r="NWL10" s="370"/>
      <c r="NWM10" s="370"/>
      <c r="NWN10" s="370"/>
      <c r="NWO10" s="370"/>
      <c r="NWP10" s="370"/>
      <c r="NWQ10" s="370"/>
      <c r="NWR10" s="370"/>
      <c r="NWS10" s="370"/>
      <c r="NWT10" s="370"/>
      <c r="NWU10" s="370"/>
      <c r="NWV10" s="370"/>
      <c r="NWW10" s="370"/>
      <c r="NWX10" s="370"/>
      <c r="NWY10" s="370"/>
      <c r="NWZ10" s="370"/>
      <c r="NXA10" s="370"/>
      <c r="NXB10" s="370"/>
      <c r="NXC10" s="370"/>
      <c r="NXD10" s="370"/>
      <c r="NXE10" s="370"/>
      <c r="NXF10" s="370"/>
      <c r="NXG10" s="370"/>
      <c r="NXH10" s="370"/>
      <c r="NXI10" s="370"/>
      <c r="NXJ10" s="370"/>
      <c r="NXK10" s="370"/>
      <c r="NXL10" s="370"/>
      <c r="NXM10" s="370"/>
      <c r="NXN10" s="370"/>
      <c r="NXO10" s="370"/>
      <c r="NXP10" s="370"/>
      <c r="NXQ10" s="370"/>
      <c r="NXR10" s="370"/>
      <c r="NXS10" s="370"/>
      <c r="NXT10" s="370"/>
      <c r="NXU10" s="370"/>
      <c r="NXV10" s="370"/>
      <c r="NXW10" s="370"/>
      <c r="NXX10" s="370"/>
      <c r="NXY10" s="370"/>
      <c r="NXZ10" s="370"/>
      <c r="NYA10" s="370"/>
      <c r="NYB10" s="370"/>
      <c r="NYC10" s="370"/>
      <c r="NYD10" s="370"/>
      <c r="NYE10" s="370"/>
      <c r="NYF10" s="370"/>
      <c r="NYG10" s="370"/>
      <c r="NYH10" s="370"/>
      <c r="NYI10" s="370"/>
      <c r="NYJ10" s="370"/>
      <c r="NYK10" s="370"/>
      <c r="NYL10" s="370"/>
      <c r="NYM10" s="370"/>
      <c r="NYN10" s="370"/>
      <c r="NYO10" s="370"/>
      <c r="NYP10" s="370"/>
      <c r="NYQ10" s="370"/>
      <c r="NYR10" s="370"/>
      <c r="NYS10" s="370"/>
      <c r="NYT10" s="370"/>
      <c r="NYU10" s="370"/>
      <c r="NYV10" s="370"/>
      <c r="NYW10" s="370"/>
      <c r="NYX10" s="370"/>
      <c r="NYY10" s="370"/>
      <c r="NYZ10" s="370"/>
      <c r="NZA10" s="370"/>
      <c r="NZB10" s="370"/>
      <c r="NZC10" s="370"/>
      <c r="NZD10" s="370"/>
      <c r="NZE10" s="370"/>
      <c r="NZF10" s="370"/>
      <c r="NZG10" s="370"/>
      <c r="NZH10" s="370"/>
      <c r="NZI10" s="370"/>
      <c r="NZJ10" s="370"/>
      <c r="NZK10" s="370"/>
      <c r="NZL10" s="370"/>
      <c r="NZM10" s="370"/>
      <c r="NZN10" s="370"/>
      <c r="NZO10" s="370"/>
      <c r="NZP10" s="370"/>
      <c r="NZQ10" s="370"/>
      <c r="NZR10" s="370"/>
      <c r="NZS10" s="370"/>
      <c r="NZT10" s="370"/>
      <c r="NZU10" s="370"/>
      <c r="NZV10" s="370"/>
      <c r="NZW10" s="370"/>
      <c r="NZX10" s="370"/>
      <c r="NZY10" s="370"/>
      <c r="NZZ10" s="370"/>
      <c r="OAA10" s="370"/>
      <c r="OAB10" s="370"/>
      <c r="OAC10" s="370"/>
      <c r="OAD10" s="370"/>
      <c r="OAE10" s="370"/>
      <c r="OAF10" s="370"/>
      <c r="OAG10" s="370"/>
      <c r="OAH10" s="370"/>
      <c r="OAI10" s="370"/>
      <c r="OAJ10" s="370"/>
      <c r="OAK10" s="370"/>
      <c r="OAL10" s="370"/>
      <c r="OAM10" s="370"/>
      <c r="OAN10" s="370"/>
      <c r="OAO10" s="370"/>
      <c r="OAP10" s="370"/>
      <c r="OAQ10" s="370"/>
      <c r="OAR10" s="370"/>
      <c r="OAS10" s="370"/>
      <c r="OAT10" s="370"/>
      <c r="OAU10" s="370"/>
      <c r="OAV10" s="370"/>
      <c r="OAW10" s="370"/>
      <c r="OAX10" s="370"/>
      <c r="OAY10" s="370"/>
      <c r="OAZ10" s="370"/>
      <c r="OBA10" s="370"/>
      <c r="OBB10" s="370"/>
      <c r="OBC10" s="370"/>
      <c r="OBD10" s="370"/>
      <c r="OBE10" s="370"/>
      <c r="OBF10" s="370"/>
      <c r="OBG10" s="370"/>
      <c r="OBH10" s="370"/>
      <c r="OBI10" s="370"/>
      <c r="OBJ10" s="370"/>
      <c r="OBK10" s="370"/>
      <c r="OBL10" s="370"/>
      <c r="OBM10" s="370"/>
      <c r="OBN10" s="370"/>
      <c r="OBO10" s="370"/>
      <c r="OBP10" s="370"/>
      <c r="OBQ10" s="370"/>
      <c r="OBR10" s="370"/>
      <c r="OBS10" s="370"/>
      <c r="OBT10" s="370"/>
      <c r="OBU10" s="370"/>
      <c r="OBV10" s="370"/>
      <c r="OBW10" s="370"/>
      <c r="OBX10" s="370"/>
      <c r="OBY10" s="370"/>
      <c r="OBZ10" s="370"/>
      <c r="OCA10" s="370"/>
      <c r="OCB10" s="370"/>
      <c r="OCC10" s="370"/>
      <c r="OCD10" s="370"/>
      <c r="OCE10" s="370"/>
      <c r="OCF10" s="370"/>
      <c r="OCG10" s="370"/>
      <c r="OCH10" s="370"/>
      <c r="OCI10" s="370"/>
      <c r="OCJ10" s="370"/>
      <c r="OCK10" s="370"/>
      <c r="OCL10" s="370"/>
      <c r="OCM10" s="370"/>
      <c r="OCN10" s="370"/>
      <c r="OCO10" s="370"/>
      <c r="OCP10" s="370"/>
      <c r="OCQ10" s="370"/>
      <c r="OCR10" s="370"/>
      <c r="OCS10" s="370"/>
      <c r="OCT10" s="370"/>
      <c r="OCU10" s="370"/>
      <c r="OCV10" s="370"/>
      <c r="OCW10" s="370"/>
      <c r="OCX10" s="370"/>
      <c r="OCY10" s="370"/>
      <c r="OCZ10" s="370"/>
      <c r="ODA10" s="370"/>
      <c r="ODB10" s="370"/>
      <c r="ODC10" s="370"/>
      <c r="ODD10" s="370"/>
      <c r="ODE10" s="370"/>
      <c r="ODF10" s="370"/>
      <c r="ODG10" s="370"/>
      <c r="ODH10" s="370"/>
      <c r="ODI10" s="370"/>
      <c r="ODJ10" s="370"/>
      <c r="ODK10" s="370"/>
      <c r="ODL10" s="370"/>
      <c r="ODM10" s="370"/>
      <c r="ODN10" s="370"/>
      <c r="ODO10" s="370"/>
      <c r="ODP10" s="370"/>
      <c r="ODQ10" s="370"/>
      <c r="ODR10" s="370"/>
      <c r="ODS10" s="370"/>
      <c r="ODT10" s="370"/>
      <c r="ODU10" s="370"/>
      <c r="ODV10" s="370"/>
      <c r="ODW10" s="370"/>
      <c r="ODX10" s="370"/>
      <c r="ODY10" s="370"/>
      <c r="ODZ10" s="370"/>
      <c r="OEA10" s="370"/>
      <c r="OEB10" s="370"/>
      <c r="OEC10" s="370"/>
      <c r="OED10" s="370"/>
      <c r="OEE10" s="370"/>
      <c r="OEF10" s="370"/>
      <c r="OEG10" s="370"/>
      <c r="OEH10" s="370"/>
      <c r="OEI10" s="370"/>
      <c r="OEJ10" s="370"/>
      <c r="OEK10" s="370"/>
      <c r="OEL10" s="370"/>
      <c r="OEM10" s="370"/>
      <c r="OEN10" s="370"/>
      <c r="OEO10" s="370"/>
      <c r="OEP10" s="370"/>
      <c r="OEQ10" s="370"/>
      <c r="OER10" s="370"/>
      <c r="OES10" s="370"/>
      <c r="OET10" s="370"/>
      <c r="OEU10" s="370"/>
      <c r="OEV10" s="370"/>
      <c r="OEW10" s="370"/>
      <c r="OEX10" s="370"/>
      <c r="OEY10" s="370"/>
      <c r="OEZ10" s="370"/>
      <c r="OFA10" s="370"/>
      <c r="OFB10" s="370"/>
      <c r="OFC10" s="370"/>
      <c r="OFD10" s="370"/>
      <c r="OFE10" s="370"/>
      <c r="OFF10" s="370"/>
      <c r="OFG10" s="370"/>
      <c r="OFH10" s="370"/>
      <c r="OFI10" s="370"/>
      <c r="OFJ10" s="370"/>
      <c r="OFK10" s="370"/>
      <c r="OFL10" s="370"/>
      <c r="OFM10" s="370"/>
      <c r="OFN10" s="370"/>
      <c r="OFO10" s="370"/>
      <c r="OFP10" s="370"/>
      <c r="OFQ10" s="370"/>
      <c r="OFR10" s="370"/>
      <c r="OFS10" s="370"/>
      <c r="OFT10" s="370"/>
      <c r="OFU10" s="370"/>
      <c r="OFV10" s="370"/>
      <c r="OFW10" s="370"/>
      <c r="OFX10" s="370"/>
      <c r="OFY10" s="370"/>
      <c r="OFZ10" s="370"/>
      <c r="OGA10" s="370"/>
      <c r="OGB10" s="370"/>
      <c r="OGC10" s="370"/>
      <c r="OGD10" s="370"/>
      <c r="OGE10" s="370"/>
      <c r="OGF10" s="370"/>
      <c r="OGG10" s="370"/>
      <c r="OGH10" s="370"/>
      <c r="OGI10" s="370"/>
      <c r="OGJ10" s="370"/>
      <c r="OGK10" s="370"/>
      <c r="OGL10" s="370"/>
      <c r="OGM10" s="370"/>
      <c r="OGN10" s="370"/>
      <c r="OGO10" s="370"/>
      <c r="OGP10" s="370"/>
      <c r="OGQ10" s="370"/>
      <c r="OGR10" s="370"/>
      <c r="OGS10" s="370"/>
      <c r="OGT10" s="370"/>
      <c r="OGU10" s="370"/>
      <c r="OGV10" s="370"/>
      <c r="OGW10" s="370"/>
      <c r="OGX10" s="370"/>
      <c r="OGY10" s="370"/>
      <c r="OGZ10" s="370"/>
      <c r="OHA10" s="370"/>
      <c r="OHB10" s="370"/>
      <c r="OHC10" s="370"/>
      <c r="OHD10" s="370"/>
      <c r="OHE10" s="370"/>
      <c r="OHF10" s="370"/>
      <c r="OHG10" s="370"/>
      <c r="OHH10" s="370"/>
      <c r="OHI10" s="370"/>
      <c r="OHJ10" s="370"/>
      <c r="OHK10" s="370"/>
      <c r="OHL10" s="370"/>
      <c r="OHM10" s="370"/>
      <c r="OHN10" s="370"/>
      <c r="OHO10" s="370"/>
      <c r="OHP10" s="370"/>
      <c r="OHQ10" s="370"/>
      <c r="OHR10" s="370"/>
      <c r="OHS10" s="370"/>
      <c r="OHT10" s="370"/>
      <c r="OHU10" s="370"/>
      <c r="OHV10" s="370"/>
      <c r="OHW10" s="370"/>
      <c r="OHX10" s="370"/>
      <c r="OHY10" s="370"/>
      <c r="OHZ10" s="370"/>
      <c r="OIA10" s="370"/>
      <c r="OIB10" s="370"/>
      <c r="OIC10" s="370"/>
      <c r="OID10" s="370"/>
      <c r="OIE10" s="370"/>
      <c r="OIF10" s="370"/>
      <c r="OIG10" s="370"/>
      <c r="OIH10" s="370"/>
      <c r="OII10" s="370"/>
      <c r="OIJ10" s="370"/>
      <c r="OIK10" s="370"/>
      <c r="OIL10" s="370"/>
      <c r="OIM10" s="370"/>
      <c r="OIN10" s="370"/>
      <c r="OIO10" s="370"/>
      <c r="OIP10" s="370"/>
      <c r="OIQ10" s="370"/>
      <c r="OIR10" s="370"/>
      <c r="OIS10" s="370"/>
      <c r="OIT10" s="370"/>
      <c r="OIU10" s="370"/>
      <c r="OIV10" s="370"/>
      <c r="OIW10" s="370"/>
      <c r="OIX10" s="370"/>
      <c r="OIY10" s="370"/>
      <c r="OIZ10" s="370"/>
      <c r="OJA10" s="370"/>
      <c r="OJB10" s="370"/>
      <c r="OJC10" s="370"/>
      <c r="OJD10" s="370"/>
      <c r="OJE10" s="370"/>
      <c r="OJF10" s="370"/>
      <c r="OJG10" s="370"/>
      <c r="OJH10" s="370"/>
      <c r="OJI10" s="370"/>
      <c r="OJJ10" s="370"/>
      <c r="OJK10" s="370"/>
      <c r="OJL10" s="370"/>
      <c r="OJM10" s="370"/>
      <c r="OJN10" s="370"/>
      <c r="OJO10" s="370"/>
      <c r="OJP10" s="370"/>
      <c r="OJQ10" s="370"/>
      <c r="OJR10" s="370"/>
      <c r="OJS10" s="370"/>
      <c r="OJT10" s="370"/>
      <c r="OJU10" s="370"/>
      <c r="OJV10" s="370"/>
      <c r="OJW10" s="370"/>
      <c r="OJX10" s="370"/>
      <c r="OJY10" s="370"/>
      <c r="OJZ10" s="370"/>
      <c r="OKA10" s="370"/>
      <c r="OKB10" s="370"/>
      <c r="OKC10" s="370"/>
      <c r="OKD10" s="370"/>
      <c r="OKE10" s="370"/>
      <c r="OKF10" s="370"/>
      <c r="OKG10" s="370"/>
      <c r="OKH10" s="370"/>
      <c r="OKI10" s="370"/>
      <c r="OKJ10" s="370"/>
      <c r="OKK10" s="370"/>
      <c r="OKL10" s="370"/>
      <c r="OKM10" s="370"/>
      <c r="OKN10" s="370"/>
      <c r="OKO10" s="370"/>
      <c r="OKP10" s="370"/>
      <c r="OKQ10" s="370"/>
      <c r="OKR10" s="370"/>
      <c r="OKS10" s="370"/>
      <c r="OKT10" s="370"/>
      <c r="OKU10" s="370"/>
      <c r="OKV10" s="370"/>
      <c r="OKW10" s="370"/>
      <c r="OKX10" s="370"/>
      <c r="OKY10" s="370"/>
      <c r="OKZ10" s="370"/>
      <c r="OLA10" s="370"/>
      <c r="OLB10" s="370"/>
      <c r="OLC10" s="370"/>
      <c r="OLD10" s="370"/>
      <c r="OLE10" s="370"/>
      <c r="OLF10" s="370"/>
      <c r="OLG10" s="370"/>
      <c r="OLH10" s="370"/>
      <c r="OLI10" s="370"/>
      <c r="OLJ10" s="370"/>
      <c r="OLK10" s="370"/>
      <c r="OLL10" s="370"/>
      <c r="OLM10" s="370"/>
      <c r="OLN10" s="370"/>
      <c r="OLO10" s="370"/>
      <c r="OLP10" s="370"/>
      <c r="OLQ10" s="370"/>
      <c r="OLR10" s="370"/>
      <c r="OLS10" s="370"/>
      <c r="OLT10" s="370"/>
      <c r="OLU10" s="370"/>
      <c r="OLV10" s="370"/>
      <c r="OLW10" s="370"/>
      <c r="OLX10" s="370"/>
      <c r="OLY10" s="370"/>
      <c r="OLZ10" s="370"/>
      <c r="OMA10" s="370"/>
      <c r="OMB10" s="370"/>
      <c r="OMC10" s="370"/>
      <c r="OMD10" s="370"/>
      <c r="OME10" s="370"/>
      <c r="OMF10" s="370"/>
      <c r="OMG10" s="370"/>
      <c r="OMH10" s="370"/>
      <c r="OMI10" s="370"/>
      <c r="OMJ10" s="370"/>
      <c r="OMK10" s="370"/>
      <c r="OML10" s="370"/>
      <c r="OMM10" s="370"/>
      <c r="OMN10" s="370"/>
      <c r="OMO10" s="370"/>
      <c r="OMP10" s="370"/>
      <c r="OMQ10" s="370"/>
      <c r="OMR10" s="370"/>
      <c r="OMS10" s="370"/>
      <c r="OMT10" s="370"/>
      <c r="OMU10" s="370"/>
      <c r="OMV10" s="370"/>
      <c r="OMW10" s="370"/>
      <c r="OMX10" s="370"/>
      <c r="OMY10" s="370"/>
      <c r="OMZ10" s="370"/>
      <c r="ONA10" s="370"/>
      <c r="ONB10" s="370"/>
      <c r="ONC10" s="370"/>
      <c r="OND10" s="370"/>
      <c r="ONE10" s="370"/>
      <c r="ONF10" s="370"/>
      <c r="ONG10" s="370"/>
      <c r="ONH10" s="370"/>
      <c r="ONI10" s="370"/>
      <c r="ONJ10" s="370"/>
      <c r="ONK10" s="370"/>
      <c r="ONL10" s="370"/>
      <c r="ONM10" s="370"/>
      <c r="ONN10" s="370"/>
      <c r="ONO10" s="370"/>
      <c r="ONP10" s="370"/>
      <c r="ONQ10" s="370"/>
      <c r="ONR10" s="370"/>
      <c r="ONS10" s="370"/>
      <c r="ONT10" s="370"/>
      <c r="ONU10" s="370"/>
      <c r="ONV10" s="370"/>
      <c r="ONW10" s="370"/>
      <c r="ONX10" s="370"/>
      <c r="ONY10" s="370"/>
      <c r="ONZ10" s="370"/>
      <c r="OOA10" s="370"/>
      <c r="OOB10" s="370"/>
      <c r="OOC10" s="370"/>
      <c r="OOD10" s="370"/>
      <c r="OOE10" s="370"/>
      <c r="OOF10" s="370"/>
      <c r="OOG10" s="370"/>
      <c r="OOH10" s="370"/>
      <c r="OOI10" s="370"/>
      <c r="OOJ10" s="370"/>
      <c r="OOK10" s="370"/>
      <c r="OOL10" s="370"/>
      <c r="OOM10" s="370"/>
      <c r="OON10" s="370"/>
      <c r="OOO10" s="370"/>
      <c r="OOP10" s="370"/>
      <c r="OOQ10" s="370"/>
      <c r="OOR10" s="370"/>
      <c r="OOS10" s="370"/>
      <c r="OOT10" s="370"/>
      <c r="OOU10" s="370"/>
      <c r="OOV10" s="370"/>
      <c r="OOW10" s="370"/>
      <c r="OOX10" s="370"/>
      <c r="OOY10" s="370"/>
      <c r="OOZ10" s="370"/>
      <c r="OPA10" s="370"/>
      <c r="OPB10" s="370"/>
      <c r="OPC10" s="370"/>
      <c r="OPD10" s="370"/>
      <c r="OPE10" s="370"/>
      <c r="OPF10" s="370"/>
      <c r="OPG10" s="370"/>
      <c r="OPH10" s="370"/>
      <c r="OPI10" s="370"/>
      <c r="OPJ10" s="370"/>
      <c r="OPK10" s="370"/>
      <c r="OPL10" s="370"/>
      <c r="OPM10" s="370"/>
      <c r="OPN10" s="370"/>
      <c r="OPO10" s="370"/>
      <c r="OPP10" s="370"/>
      <c r="OPQ10" s="370"/>
      <c r="OPR10" s="370"/>
      <c r="OPS10" s="370"/>
      <c r="OPT10" s="370"/>
      <c r="OPU10" s="370"/>
      <c r="OPV10" s="370"/>
      <c r="OPW10" s="370"/>
      <c r="OPX10" s="370"/>
      <c r="OPY10" s="370"/>
      <c r="OPZ10" s="370"/>
      <c r="OQA10" s="370"/>
      <c r="OQB10" s="370"/>
      <c r="OQC10" s="370"/>
      <c r="OQD10" s="370"/>
      <c r="OQE10" s="370"/>
      <c r="OQF10" s="370"/>
      <c r="OQG10" s="370"/>
      <c r="OQH10" s="370"/>
      <c r="OQI10" s="370"/>
      <c r="OQJ10" s="370"/>
      <c r="OQK10" s="370"/>
      <c r="OQL10" s="370"/>
      <c r="OQM10" s="370"/>
      <c r="OQN10" s="370"/>
      <c r="OQO10" s="370"/>
      <c r="OQP10" s="370"/>
      <c r="OQQ10" s="370"/>
      <c r="OQR10" s="370"/>
      <c r="OQS10" s="370"/>
      <c r="OQT10" s="370"/>
      <c r="OQU10" s="370"/>
      <c r="OQV10" s="370"/>
      <c r="OQW10" s="370"/>
      <c r="OQX10" s="370"/>
      <c r="OQY10" s="370"/>
      <c r="OQZ10" s="370"/>
      <c r="ORA10" s="370"/>
      <c r="ORB10" s="370"/>
      <c r="ORC10" s="370"/>
      <c r="ORD10" s="370"/>
      <c r="ORE10" s="370"/>
      <c r="ORF10" s="370"/>
      <c r="ORG10" s="370"/>
      <c r="ORH10" s="370"/>
      <c r="ORI10" s="370"/>
      <c r="ORJ10" s="370"/>
      <c r="ORK10" s="370"/>
      <c r="ORL10" s="370"/>
      <c r="ORM10" s="370"/>
      <c r="ORN10" s="370"/>
      <c r="ORO10" s="370"/>
      <c r="ORP10" s="370"/>
      <c r="ORQ10" s="370"/>
      <c r="ORR10" s="370"/>
      <c r="ORS10" s="370"/>
      <c r="ORT10" s="370"/>
      <c r="ORU10" s="370"/>
      <c r="ORV10" s="370"/>
      <c r="ORW10" s="370"/>
      <c r="ORX10" s="370"/>
      <c r="ORY10" s="370"/>
      <c r="ORZ10" s="370"/>
      <c r="OSA10" s="370"/>
      <c r="OSB10" s="370"/>
      <c r="OSC10" s="370"/>
      <c r="OSD10" s="370"/>
      <c r="OSE10" s="370"/>
      <c r="OSF10" s="370"/>
      <c r="OSG10" s="370"/>
      <c r="OSH10" s="370"/>
      <c r="OSI10" s="370"/>
      <c r="OSJ10" s="370"/>
      <c r="OSK10" s="370"/>
      <c r="OSL10" s="370"/>
      <c r="OSM10" s="370"/>
      <c r="OSN10" s="370"/>
      <c r="OSO10" s="370"/>
      <c r="OSP10" s="370"/>
      <c r="OSQ10" s="370"/>
      <c r="OSR10" s="370"/>
      <c r="OSS10" s="370"/>
      <c r="OST10" s="370"/>
      <c r="OSU10" s="370"/>
      <c r="OSV10" s="370"/>
      <c r="OSW10" s="370"/>
      <c r="OSX10" s="370"/>
      <c r="OSY10" s="370"/>
      <c r="OSZ10" s="370"/>
      <c r="OTA10" s="370"/>
      <c r="OTB10" s="370"/>
      <c r="OTC10" s="370"/>
      <c r="OTD10" s="370"/>
      <c r="OTE10" s="370"/>
      <c r="OTF10" s="370"/>
      <c r="OTG10" s="370"/>
      <c r="OTH10" s="370"/>
      <c r="OTI10" s="370"/>
      <c r="OTJ10" s="370"/>
      <c r="OTK10" s="370"/>
      <c r="OTL10" s="370"/>
      <c r="OTM10" s="370"/>
      <c r="OTN10" s="370"/>
      <c r="OTO10" s="370"/>
      <c r="OTP10" s="370"/>
      <c r="OTQ10" s="370"/>
      <c r="OTR10" s="370"/>
      <c r="OTS10" s="370"/>
      <c r="OTT10" s="370"/>
      <c r="OTU10" s="370"/>
      <c r="OTV10" s="370"/>
      <c r="OTW10" s="370"/>
      <c r="OTX10" s="370"/>
      <c r="OTY10" s="370"/>
      <c r="OTZ10" s="370"/>
      <c r="OUA10" s="370"/>
      <c r="OUB10" s="370"/>
      <c r="OUC10" s="370"/>
      <c r="OUD10" s="370"/>
      <c r="OUE10" s="370"/>
      <c r="OUF10" s="370"/>
      <c r="OUG10" s="370"/>
      <c r="OUH10" s="370"/>
      <c r="OUI10" s="370"/>
      <c r="OUJ10" s="370"/>
      <c r="OUK10" s="370"/>
      <c r="OUL10" s="370"/>
      <c r="OUM10" s="370"/>
      <c r="OUN10" s="370"/>
      <c r="OUO10" s="370"/>
      <c r="OUP10" s="370"/>
      <c r="OUQ10" s="370"/>
      <c r="OUR10" s="370"/>
      <c r="OUS10" s="370"/>
      <c r="OUT10" s="370"/>
      <c r="OUU10" s="370"/>
      <c r="OUV10" s="370"/>
      <c r="OUW10" s="370"/>
      <c r="OUX10" s="370"/>
      <c r="OUY10" s="370"/>
      <c r="OUZ10" s="370"/>
      <c r="OVA10" s="370"/>
      <c r="OVB10" s="370"/>
      <c r="OVC10" s="370"/>
      <c r="OVD10" s="370"/>
      <c r="OVE10" s="370"/>
      <c r="OVF10" s="370"/>
      <c r="OVG10" s="370"/>
      <c r="OVH10" s="370"/>
      <c r="OVI10" s="370"/>
      <c r="OVJ10" s="370"/>
      <c r="OVK10" s="370"/>
      <c r="OVL10" s="370"/>
      <c r="OVM10" s="370"/>
      <c r="OVN10" s="370"/>
      <c r="OVO10" s="370"/>
      <c r="OVP10" s="370"/>
      <c r="OVQ10" s="370"/>
      <c r="OVR10" s="370"/>
      <c r="OVS10" s="370"/>
      <c r="OVT10" s="370"/>
      <c r="OVU10" s="370"/>
      <c r="OVV10" s="370"/>
      <c r="OVW10" s="370"/>
      <c r="OVX10" s="370"/>
      <c r="OVY10" s="370"/>
      <c r="OVZ10" s="370"/>
      <c r="OWA10" s="370"/>
      <c r="OWB10" s="370"/>
      <c r="OWC10" s="370"/>
      <c r="OWD10" s="370"/>
      <c r="OWE10" s="370"/>
      <c r="OWF10" s="370"/>
      <c r="OWG10" s="370"/>
      <c r="OWH10" s="370"/>
      <c r="OWI10" s="370"/>
      <c r="OWJ10" s="370"/>
      <c r="OWK10" s="370"/>
      <c r="OWL10" s="370"/>
      <c r="OWM10" s="370"/>
      <c r="OWN10" s="370"/>
      <c r="OWO10" s="370"/>
      <c r="OWP10" s="370"/>
      <c r="OWQ10" s="370"/>
      <c r="OWR10" s="370"/>
      <c r="OWS10" s="370"/>
      <c r="OWT10" s="370"/>
      <c r="OWU10" s="370"/>
      <c r="OWV10" s="370"/>
      <c r="OWW10" s="370"/>
      <c r="OWX10" s="370"/>
      <c r="OWY10" s="370"/>
      <c r="OWZ10" s="370"/>
      <c r="OXA10" s="370"/>
      <c r="OXB10" s="370"/>
      <c r="OXC10" s="370"/>
      <c r="OXD10" s="370"/>
      <c r="OXE10" s="370"/>
      <c r="OXF10" s="370"/>
      <c r="OXG10" s="370"/>
      <c r="OXH10" s="370"/>
      <c r="OXI10" s="370"/>
      <c r="OXJ10" s="370"/>
      <c r="OXK10" s="370"/>
      <c r="OXL10" s="370"/>
      <c r="OXM10" s="370"/>
      <c r="OXN10" s="370"/>
      <c r="OXO10" s="370"/>
      <c r="OXP10" s="370"/>
      <c r="OXQ10" s="370"/>
      <c r="OXR10" s="370"/>
      <c r="OXS10" s="370"/>
      <c r="OXT10" s="370"/>
      <c r="OXU10" s="370"/>
      <c r="OXV10" s="370"/>
      <c r="OXW10" s="370"/>
      <c r="OXX10" s="370"/>
      <c r="OXY10" s="370"/>
      <c r="OXZ10" s="370"/>
      <c r="OYA10" s="370"/>
      <c r="OYB10" s="370"/>
      <c r="OYC10" s="370"/>
      <c r="OYD10" s="370"/>
      <c r="OYE10" s="370"/>
      <c r="OYF10" s="370"/>
      <c r="OYG10" s="370"/>
      <c r="OYH10" s="370"/>
      <c r="OYI10" s="370"/>
      <c r="OYJ10" s="370"/>
      <c r="OYK10" s="370"/>
      <c r="OYL10" s="370"/>
      <c r="OYM10" s="370"/>
      <c r="OYN10" s="370"/>
      <c r="OYO10" s="370"/>
      <c r="OYP10" s="370"/>
      <c r="OYQ10" s="370"/>
      <c r="OYR10" s="370"/>
      <c r="OYS10" s="370"/>
      <c r="OYT10" s="370"/>
      <c r="OYU10" s="370"/>
      <c r="OYV10" s="370"/>
      <c r="OYW10" s="370"/>
      <c r="OYX10" s="370"/>
      <c r="OYY10" s="370"/>
      <c r="OYZ10" s="370"/>
      <c r="OZA10" s="370"/>
      <c r="OZB10" s="370"/>
      <c r="OZC10" s="370"/>
      <c r="OZD10" s="370"/>
      <c r="OZE10" s="370"/>
      <c r="OZF10" s="370"/>
      <c r="OZG10" s="370"/>
      <c r="OZH10" s="370"/>
      <c r="OZI10" s="370"/>
      <c r="OZJ10" s="370"/>
      <c r="OZK10" s="370"/>
      <c r="OZL10" s="370"/>
      <c r="OZM10" s="370"/>
      <c r="OZN10" s="370"/>
      <c r="OZO10" s="370"/>
      <c r="OZP10" s="370"/>
      <c r="OZQ10" s="370"/>
      <c r="OZR10" s="370"/>
      <c r="OZS10" s="370"/>
      <c r="OZT10" s="370"/>
      <c r="OZU10" s="370"/>
      <c r="OZV10" s="370"/>
      <c r="OZW10" s="370"/>
      <c r="OZX10" s="370"/>
      <c r="OZY10" s="370"/>
      <c r="OZZ10" s="370"/>
      <c r="PAA10" s="370"/>
      <c r="PAB10" s="370"/>
      <c r="PAC10" s="370"/>
      <c r="PAD10" s="370"/>
      <c r="PAE10" s="370"/>
      <c r="PAF10" s="370"/>
      <c r="PAG10" s="370"/>
      <c r="PAH10" s="370"/>
      <c r="PAI10" s="370"/>
      <c r="PAJ10" s="370"/>
      <c r="PAK10" s="370"/>
      <c r="PAL10" s="370"/>
      <c r="PAM10" s="370"/>
      <c r="PAN10" s="370"/>
      <c r="PAO10" s="370"/>
      <c r="PAP10" s="370"/>
      <c r="PAQ10" s="370"/>
      <c r="PAR10" s="370"/>
      <c r="PAS10" s="370"/>
      <c r="PAT10" s="370"/>
      <c r="PAU10" s="370"/>
      <c r="PAV10" s="370"/>
      <c r="PAW10" s="370"/>
      <c r="PAX10" s="370"/>
      <c r="PAY10" s="370"/>
      <c r="PAZ10" s="370"/>
      <c r="PBA10" s="370"/>
      <c r="PBB10" s="370"/>
      <c r="PBC10" s="370"/>
      <c r="PBD10" s="370"/>
      <c r="PBE10" s="370"/>
      <c r="PBF10" s="370"/>
      <c r="PBG10" s="370"/>
      <c r="PBH10" s="370"/>
      <c r="PBI10" s="370"/>
      <c r="PBJ10" s="370"/>
      <c r="PBK10" s="370"/>
      <c r="PBL10" s="370"/>
      <c r="PBM10" s="370"/>
      <c r="PBN10" s="370"/>
      <c r="PBO10" s="370"/>
      <c r="PBP10" s="370"/>
      <c r="PBQ10" s="370"/>
      <c r="PBR10" s="370"/>
      <c r="PBS10" s="370"/>
      <c r="PBT10" s="370"/>
      <c r="PBU10" s="370"/>
      <c r="PBV10" s="370"/>
      <c r="PBW10" s="370"/>
      <c r="PBX10" s="370"/>
      <c r="PBY10" s="370"/>
      <c r="PBZ10" s="370"/>
      <c r="PCA10" s="370"/>
      <c r="PCB10" s="370"/>
      <c r="PCC10" s="370"/>
      <c r="PCD10" s="370"/>
      <c r="PCE10" s="370"/>
      <c r="PCF10" s="370"/>
      <c r="PCG10" s="370"/>
      <c r="PCH10" s="370"/>
      <c r="PCI10" s="370"/>
      <c r="PCJ10" s="370"/>
      <c r="PCK10" s="370"/>
      <c r="PCL10" s="370"/>
      <c r="PCM10" s="370"/>
      <c r="PCN10" s="370"/>
      <c r="PCO10" s="370"/>
      <c r="PCP10" s="370"/>
      <c r="PCQ10" s="370"/>
      <c r="PCR10" s="370"/>
      <c r="PCS10" s="370"/>
      <c r="PCT10" s="370"/>
      <c r="PCU10" s="370"/>
      <c r="PCV10" s="370"/>
      <c r="PCW10" s="370"/>
      <c r="PCX10" s="370"/>
      <c r="PCY10" s="370"/>
      <c r="PCZ10" s="370"/>
      <c r="PDA10" s="370"/>
      <c r="PDB10" s="370"/>
      <c r="PDC10" s="370"/>
      <c r="PDD10" s="370"/>
      <c r="PDE10" s="370"/>
      <c r="PDF10" s="370"/>
      <c r="PDG10" s="370"/>
      <c r="PDH10" s="370"/>
      <c r="PDI10" s="370"/>
      <c r="PDJ10" s="370"/>
      <c r="PDK10" s="370"/>
      <c r="PDL10" s="370"/>
      <c r="PDM10" s="370"/>
      <c r="PDN10" s="370"/>
      <c r="PDO10" s="370"/>
      <c r="PDP10" s="370"/>
      <c r="PDQ10" s="370"/>
      <c r="PDR10" s="370"/>
      <c r="PDS10" s="370"/>
      <c r="PDT10" s="370"/>
      <c r="PDU10" s="370"/>
      <c r="PDV10" s="370"/>
      <c r="PDW10" s="370"/>
      <c r="PDX10" s="370"/>
      <c r="PDY10" s="370"/>
      <c r="PDZ10" s="370"/>
      <c r="PEA10" s="370"/>
      <c r="PEB10" s="370"/>
      <c r="PEC10" s="370"/>
      <c r="PED10" s="370"/>
      <c r="PEE10" s="370"/>
      <c r="PEF10" s="370"/>
      <c r="PEG10" s="370"/>
      <c r="PEH10" s="370"/>
      <c r="PEI10" s="370"/>
      <c r="PEJ10" s="370"/>
      <c r="PEK10" s="370"/>
      <c r="PEL10" s="370"/>
      <c r="PEM10" s="370"/>
      <c r="PEN10" s="370"/>
      <c r="PEO10" s="370"/>
      <c r="PEP10" s="370"/>
      <c r="PEQ10" s="370"/>
      <c r="PER10" s="370"/>
      <c r="PES10" s="370"/>
      <c r="PET10" s="370"/>
      <c r="PEU10" s="370"/>
      <c r="PEV10" s="370"/>
      <c r="PEW10" s="370"/>
      <c r="PEX10" s="370"/>
      <c r="PEY10" s="370"/>
      <c r="PEZ10" s="370"/>
      <c r="PFA10" s="370"/>
      <c r="PFB10" s="370"/>
      <c r="PFC10" s="370"/>
      <c r="PFD10" s="370"/>
      <c r="PFE10" s="370"/>
      <c r="PFF10" s="370"/>
      <c r="PFG10" s="370"/>
      <c r="PFH10" s="370"/>
      <c r="PFI10" s="370"/>
      <c r="PFJ10" s="370"/>
      <c r="PFK10" s="370"/>
      <c r="PFL10" s="370"/>
      <c r="PFM10" s="370"/>
      <c r="PFN10" s="370"/>
      <c r="PFO10" s="370"/>
      <c r="PFP10" s="370"/>
      <c r="PFQ10" s="370"/>
      <c r="PFR10" s="370"/>
      <c r="PFS10" s="370"/>
      <c r="PFT10" s="370"/>
      <c r="PFU10" s="370"/>
      <c r="PFV10" s="370"/>
      <c r="PFW10" s="370"/>
      <c r="PFX10" s="370"/>
      <c r="PFY10" s="370"/>
      <c r="PFZ10" s="370"/>
      <c r="PGA10" s="370"/>
      <c r="PGB10" s="370"/>
      <c r="PGC10" s="370"/>
      <c r="PGD10" s="370"/>
      <c r="PGE10" s="370"/>
      <c r="PGF10" s="370"/>
      <c r="PGG10" s="370"/>
      <c r="PGH10" s="370"/>
      <c r="PGI10" s="370"/>
      <c r="PGJ10" s="370"/>
      <c r="PGK10" s="370"/>
      <c r="PGL10" s="370"/>
      <c r="PGM10" s="370"/>
      <c r="PGN10" s="370"/>
      <c r="PGO10" s="370"/>
      <c r="PGP10" s="370"/>
      <c r="PGQ10" s="370"/>
      <c r="PGR10" s="370"/>
      <c r="PGS10" s="370"/>
      <c r="PGT10" s="370"/>
      <c r="PGU10" s="370"/>
      <c r="PGV10" s="370"/>
      <c r="PGW10" s="370"/>
      <c r="PGX10" s="370"/>
      <c r="PGY10" s="370"/>
      <c r="PGZ10" s="370"/>
      <c r="PHA10" s="370"/>
      <c r="PHB10" s="370"/>
      <c r="PHC10" s="370"/>
      <c r="PHD10" s="370"/>
      <c r="PHE10" s="370"/>
      <c r="PHF10" s="370"/>
      <c r="PHG10" s="370"/>
      <c r="PHH10" s="370"/>
      <c r="PHI10" s="370"/>
      <c r="PHJ10" s="370"/>
      <c r="PHK10" s="370"/>
      <c r="PHL10" s="370"/>
      <c r="PHM10" s="370"/>
      <c r="PHN10" s="370"/>
      <c r="PHO10" s="370"/>
      <c r="PHP10" s="370"/>
      <c r="PHQ10" s="370"/>
      <c r="PHR10" s="370"/>
      <c r="PHS10" s="370"/>
      <c r="PHT10" s="370"/>
      <c r="PHU10" s="370"/>
      <c r="PHV10" s="370"/>
      <c r="PHW10" s="370"/>
      <c r="PHX10" s="370"/>
      <c r="PHY10" s="370"/>
      <c r="PHZ10" s="370"/>
      <c r="PIA10" s="370"/>
      <c r="PIB10" s="370"/>
      <c r="PIC10" s="370"/>
      <c r="PID10" s="370"/>
      <c r="PIE10" s="370"/>
      <c r="PIF10" s="370"/>
      <c r="PIG10" s="370"/>
      <c r="PIH10" s="370"/>
      <c r="PII10" s="370"/>
      <c r="PIJ10" s="370"/>
      <c r="PIK10" s="370"/>
      <c r="PIL10" s="370"/>
      <c r="PIM10" s="370"/>
      <c r="PIN10" s="370"/>
      <c r="PIO10" s="370"/>
      <c r="PIP10" s="370"/>
      <c r="PIQ10" s="370"/>
      <c r="PIR10" s="370"/>
      <c r="PIS10" s="370"/>
      <c r="PIT10" s="370"/>
      <c r="PIU10" s="370"/>
      <c r="PIV10" s="370"/>
      <c r="PIW10" s="370"/>
      <c r="PIX10" s="370"/>
      <c r="PIY10" s="370"/>
      <c r="PIZ10" s="370"/>
      <c r="PJA10" s="370"/>
      <c r="PJB10" s="370"/>
      <c r="PJC10" s="370"/>
      <c r="PJD10" s="370"/>
      <c r="PJE10" s="370"/>
      <c r="PJF10" s="370"/>
      <c r="PJG10" s="370"/>
      <c r="PJH10" s="370"/>
      <c r="PJI10" s="370"/>
      <c r="PJJ10" s="370"/>
      <c r="PJK10" s="370"/>
      <c r="PJL10" s="370"/>
      <c r="PJM10" s="370"/>
      <c r="PJN10" s="370"/>
      <c r="PJO10" s="370"/>
      <c r="PJP10" s="370"/>
      <c r="PJQ10" s="370"/>
      <c r="PJR10" s="370"/>
      <c r="PJS10" s="370"/>
      <c r="PJT10" s="370"/>
      <c r="PJU10" s="370"/>
      <c r="PJV10" s="370"/>
      <c r="PJW10" s="370"/>
      <c r="PJX10" s="370"/>
      <c r="PJY10" s="370"/>
      <c r="PJZ10" s="370"/>
      <c r="PKA10" s="370"/>
      <c r="PKB10" s="370"/>
      <c r="PKC10" s="370"/>
      <c r="PKD10" s="370"/>
      <c r="PKE10" s="370"/>
      <c r="PKF10" s="370"/>
      <c r="PKG10" s="370"/>
      <c r="PKH10" s="370"/>
      <c r="PKI10" s="370"/>
      <c r="PKJ10" s="370"/>
      <c r="PKK10" s="370"/>
      <c r="PKL10" s="370"/>
      <c r="PKM10" s="370"/>
      <c r="PKN10" s="370"/>
      <c r="PKO10" s="370"/>
      <c r="PKP10" s="370"/>
      <c r="PKQ10" s="370"/>
      <c r="PKR10" s="370"/>
      <c r="PKS10" s="370"/>
      <c r="PKT10" s="370"/>
      <c r="PKU10" s="370"/>
      <c r="PKV10" s="370"/>
      <c r="PKW10" s="370"/>
      <c r="PKX10" s="370"/>
      <c r="PKY10" s="370"/>
      <c r="PKZ10" s="370"/>
      <c r="PLA10" s="370"/>
      <c r="PLB10" s="370"/>
      <c r="PLC10" s="370"/>
      <c r="PLD10" s="370"/>
      <c r="PLE10" s="370"/>
      <c r="PLF10" s="370"/>
      <c r="PLG10" s="370"/>
      <c r="PLH10" s="370"/>
      <c r="PLI10" s="370"/>
      <c r="PLJ10" s="370"/>
      <c r="PLK10" s="370"/>
      <c r="PLL10" s="370"/>
      <c r="PLM10" s="370"/>
      <c r="PLN10" s="370"/>
      <c r="PLO10" s="370"/>
      <c r="PLP10" s="370"/>
      <c r="PLQ10" s="370"/>
      <c r="PLR10" s="370"/>
      <c r="PLS10" s="370"/>
      <c r="PLT10" s="370"/>
      <c r="PLU10" s="370"/>
      <c r="PLV10" s="370"/>
      <c r="PLW10" s="370"/>
      <c r="PLX10" s="370"/>
      <c r="PLY10" s="370"/>
      <c r="PLZ10" s="370"/>
      <c r="PMA10" s="370"/>
      <c r="PMB10" s="370"/>
      <c r="PMC10" s="370"/>
      <c r="PMD10" s="370"/>
      <c r="PME10" s="370"/>
      <c r="PMF10" s="370"/>
      <c r="PMG10" s="370"/>
      <c r="PMH10" s="370"/>
      <c r="PMI10" s="370"/>
      <c r="PMJ10" s="370"/>
      <c r="PMK10" s="370"/>
      <c r="PML10" s="370"/>
      <c r="PMM10" s="370"/>
      <c r="PMN10" s="370"/>
      <c r="PMO10" s="370"/>
      <c r="PMP10" s="370"/>
      <c r="PMQ10" s="370"/>
      <c r="PMR10" s="370"/>
      <c r="PMS10" s="370"/>
      <c r="PMT10" s="370"/>
      <c r="PMU10" s="370"/>
      <c r="PMV10" s="370"/>
      <c r="PMW10" s="370"/>
      <c r="PMX10" s="370"/>
      <c r="PMY10" s="370"/>
      <c r="PMZ10" s="370"/>
      <c r="PNA10" s="370"/>
      <c r="PNB10" s="370"/>
      <c r="PNC10" s="370"/>
      <c r="PND10" s="370"/>
      <c r="PNE10" s="370"/>
      <c r="PNF10" s="370"/>
      <c r="PNG10" s="370"/>
      <c r="PNH10" s="370"/>
      <c r="PNI10" s="370"/>
      <c r="PNJ10" s="370"/>
      <c r="PNK10" s="370"/>
      <c r="PNL10" s="370"/>
      <c r="PNM10" s="370"/>
      <c r="PNN10" s="370"/>
      <c r="PNO10" s="370"/>
      <c r="PNP10" s="370"/>
      <c r="PNQ10" s="370"/>
      <c r="PNR10" s="370"/>
      <c r="PNS10" s="370"/>
      <c r="PNT10" s="370"/>
      <c r="PNU10" s="370"/>
      <c r="PNV10" s="370"/>
      <c r="PNW10" s="370"/>
      <c r="PNX10" s="370"/>
      <c r="PNY10" s="370"/>
      <c r="PNZ10" s="370"/>
      <c r="POA10" s="370"/>
      <c r="POB10" s="370"/>
      <c r="POC10" s="370"/>
      <c r="POD10" s="370"/>
      <c r="POE10" s="370"/>
      <c r="POF10" s="370"/>
      <c r="POG10" s="370"/>
      <c r="POH10" s="370"/>
      <c r="POI10" s="370"/>
      <c r="POJ10" s="370"/>
      <c r="POK10" s="370"/>
      <c r="POL10" s="370"/>
      <c r="POM10" s="370"/>
      <c r="PON10" s="370"/>
      <c r="POO10" s="370"/>
      <c r="POP10" s="370"/>
      <c r="POQ10" s="370"/>
      <c r="POR10" s="370"/>
      <c r="POS10" s="370"/>
      <c r="POT10" s="370"/>
      <c r="POU10" s="370"/>
      <c r="POV10" s="370"/>
      <c r="POW10" s="370"/>
      <c r="POX10" s="370"/>
      <c r="POY10" s="370"/>
      <c r="POZ10" s="370"/>
      <c r="PPA10" s="370"/>
      <c r="PPB10" s="370"/>
      <c r="PPC10" s="370"/>
      <c r="PPD10" s="370"/>
      <c r="PPE10" s="370"/>
      <c r="PPF10" s="370"/>
      <c r="PPG10" s="370"/>
      <c r="PPH10" s="370"/>
      <c r="PPI10" s="370"/>
      <c r="PPJ10" s="370"/>
      <c r="PPK10" s="370"/>
      <c r="PPL10" s="370"/>
      <c r="PPM10" s="370"/>
      <c r="PPN10" s="370"/>
      <c r="PPO10" s="370"/>
      <c r="PPP10" s="370"/>
      <c r="PPQ10" s="370"/>
      <c r="PPR10" s="370"/>
      <c r="PPS10" s="370"/>
      <c r="PPT10" s="370"/>
      <c r="PPU10" s="370"/>
      <c r="PPV10" s="370"/>
      <c r="PPW10" s="370"/>
      <c r="PPX10" s="370"/>
      <c r="PPY10" s="370"/>
      <c r="PPZ10" s="370"/>
      <c r="PQA10" s="370"/>
      <c r="PQB10" s="370"/>
      <c r="PQC10" s="370"/>
      <c r="PQD10" s="370"/>
      <c r="PQE10" s="370"/>
      <c r="PQF10" s="370"/>
      <c r="PQG10" s="370"/>
      <c r="PQH10" s="370"/>
      <c r="PQI10" s="370"/>
      <c r="PQJ10" s="370"/>
      <c r="PQK10" s="370"/>
      <c r="PQL10" s="370"/>
      <c r="PQM10" s="370"/>
      <c r="PQN10" s="370"/>
      <c r="PQO10" s="370"/>
      <c r="PQP10" s="370"/>
      <c r="PQQ10" s="370"/>
      <c r="PQR10" s="370"/>
      <c r="PQS10" s="370"/>
      <c r="PQT10" s="370"/>
      <c r="PQU10" s="370"/>
      <c r="PQV10" s="370"/>
      <c r="PQW10" s="370"/>
      <c r="PQX10" s="370"/>
      <c r="PQY10" s="370"/>
      <c r="PQZ10" s="370"/>
      <c r="PRA10" s="370"/>
      <c r="PRB10" s="370"/>
      <c r="PRC10" s="370"/>
      <c r="PRD10" s="370"/>
      <c r="PRE10" s="370"/>
      <c r="PRF10" s="370"/>
      <c r="PRG10" s="370"/>
      <c r="PRH10" s="370"/>
      <c r="PRI10" s="370"/>
      <c r="PRJ10" s="370"/>
      <c r="PRK10" s="370"/>
      <c r="PRL10" s="370"/>
      <c r="PRM10" s="370"/>
      <c r="PRN10" s="370"/>
      <c r="PRO10" s="370"/>
      <c r="PRP10" s="370"/>
      <c r="PRQ10" s="370"/>
      <c r="PRR10" s="370"/>
      <c r="PRS10" s="370"/>
      <c r="PRT10" s="370"/>
      <c r="PRU10" s="370"/>
      <c r="PRV10" s="370"/>
      <c r="PRW10" s="370"/>
      <c r="PRX10" s="370"/>
      <c r="PRY10" s="370"/>
      <c r="PRZ10" s="370"/>
      <c r="PSA10" s="370"/>
      <c r="PSB10" s="370"/>
      <c r="PSC10" s="370"/>
      <c r="PSD10" s="370"/>
      <c r="PSE10" s="370"/>
      <c r="PSF10" s="370"/>
      <c r="PSG10" s="370"/>
      <c r="PSH10" s="370"/>
      <c r="PSI10" s="370"/>
      <c r="PSJ10" s="370"/>
      <c r="PSK10" s="370"/>
      <c r="PSL10" s="370"/>
      <c r="PSM10" s="370"/>
      <c r="PSN10" s="370"/>
      <c r="PSO10" s="370"/>
      <c r="PSP10" s="370"/>
      <c r="PSQ10" s="370"/>
      <c r="PSR10" s="370"/>
      <c r="PSS10" s="370"/>
      <c r="PST10" s="370"/>
      <c r="PSU10" s="370"/>
      <c r="PSV10" s="370"/>
      <c r="PSW10" s="370"/>
      <c r="PSX10" s="370"/>
      <c r="PSY10" s="370"/>
      <c r="PSZ10" s="370"/>
      <c r="PTA10" s="370"/>
      <c r="PTB10" s="370"/>
      <c r="PTC10" s="370"/>
      <c r="PTD10" s="370"/>
      <c r="PTE10" s="370"/>
      <c r="PTF10" s="370"/>
      <c r="PTG10" s="370"/>
      <c r="PTH10" s="370"/>
      <c r="PTI10" s="370"/>
      <c r="PTJ10" s="370"/>
      <c r="PTK10" s="370"/>
      <c r="PTL10" s="370"/>
      <c r="PTM10" s="370"/>
      <c r="PTN10" s="370"/>
      <c r="PTO10" s="370"/>
      <c r="PTP10" s="370"/>
      <c r="PTQ10" s="370"/>
      <c r="PTR10" s="370"/>
      <c r="PTS10" s="370"/>
      <c r="PTT10" s="370"/>
      <c r="PTU10" s="370"/>
      <c r="PTV10" s="370"/>
      <c r="PTW10" s="370"/>
      <c r="PTX10" s="370"/>
      <c r="PTY10" s="370"/>
      <c r="PTZ10" s="370"/>
      <c r="PUA10" s="370"/>
      <c r="PUB10" s="370"/>
      <c r="PUC10" s="370"/>
      <c r="PUD10" s="370"/>
      <c r="PUE10" s="370"/>
      <c r="PUF10" s="370"/>
      <c r="PUG10" s="370"/>
      <c r="PUH10" s="370"/>
      <c r="PUI10" s="370"/>
      <c r="PUJ10" s="370"/>
      <c r="PUK10" s="370"/>
      <c r="PUL10" s="370"/>
      <c r="PUM10" s="370"/>
      <c r="PUN10" s="370"/>
      <c r="PUO10" s="370"/>
      <c r="PUP10" s="370"/>
      <c r="PUQ10" s="370"/>
      <c r="PUR10" s="370"/>
      <c r="PUS10" s="370"/>
      <c r="PUT10" s="370"/>
      <c r="PUU10" s="370"/>
      <c r="PUV10" s="370"/>
      <c r="PUW10" s="370"/>
      <c r="PUX10" s="370"/>
      <c r="PUY10" s="370"/>
      <c r="PUZ10" s="370"/>
      <c r="PVA10" s="370"/>
      <c r="PVB10" s="370"/>
      <c r="PVC10" s="370"/>
      <c r="PVD10" s="370"/>
      <c r="PVE10" s="370"/>
      <c r="PVF10" s="370"/>
      <c r="PVG10" s="370"/>
      <c r="PVH10" s="370"/>
      <c r="PVI10" s="370"/>
      <c r="PVJ10" s="370"/>
      <c r="PVK10" s="370"/>
      <c r="PVL10" s="370"/>
      <c r="PVM10" s="370"/>
      <c r="PVN10" s="370"/>
      <c r="PVO10" s="370"/>
      <c r="PVP10" s="370"/>
      <c r="PVQ10" s="370"/>
      <c r="PVR10" s="370"/>
      <c r="PVS10" s="370"/>
      <c r="PVT10" s="370"/>
      <c r="PVU10" s="370"/>
      <c r="PVV10" s="370"/>
      <c r="PVW10" s="370"/>
      <c r="PVX10" s="370"/>
      <c r="PVY10" s="370"/>
      <c r="PVZ10" s="370"/>
      <c r="PWA10" s="370"/>
      <c r="PWB10" s="370"/>
      <c r="PWC10" s="370"/>
      <c r="PWD10" s="370"/>
      <c r="PWE10" s="370"/>
      <c r="PWF10" s="370"/>
      <c r="PWG10" s="370"/>
      <c r="PWH10" s="370"/>
      <c r="PWI10" s="370"/>
      <c r="PWJ10" s="370"/>
      <c r="PWK10" s="370"/>
      <c r="PWL10" s="370"/>
      <c r="PWM10" s="370"/>
      <c r="PWN10" s="370"/>
      <c r="PWO10" s="370"/>
      <c r="PWP10" s="370"/>
      <c r="PWQ10" s="370"/>
      <c r="PWR10" s="370"/>
      <c r="PWS10" s="370"/>
      <c r="PWT10" s="370"/>
      <c r="PWU10" s="370"/>
      <c r="PWV10" s="370"/>
      <c r="PWW10" s="370"/>
      <c r="PWX10" s="370"/>
      <c r="PWY10" s="370"/>
      <c r="PWZ10" s="370"/>
      <c r="PXA10" s="370"/>
      <c r="PXB10" s="370"/>
      <c r="PXC10" s="370"/>
      <c r="PXD10" s="370"/>
      <c r="PXE10" s="370"/>
      <c r="PXF10" s="370"/>
      <c r="PXG10" s="370"/>
      <c r="PXH10" s="370"/>
      <c r="PXI10" s="370"/>
      <c r="PXJ10" s="370"/>
      <c r="PXK10" s="370"/>
      <c r="PXL10" s="370"/>
      <c r="PXM10" s="370"/>
      <c r="PXN10" s="370"/>
      <c r="PXO10" s="370"/>
      <c r="PXP10" s="370"/>
      <c r="PXQ10" s="370"/>
      <c r="PXR10" s="370"/>
      <c r="PXS10" s="370"/>
      <c r="PXT10" s="370"/>
      <c r="PXU10" s="370"/>
      <c r="PXV10" s="370"/>
      <c r="PXW10" s="370"/>
      <c r="PXX10" s="370"/>
      <c r="PXY10" s="370"/>
      <c r="PXZ10" s="370"/>
      <c r="PYA10" s="370"/>
      <c r="PYB10" s="370"/>
      <c r="PYC10" s="370"/>
      <c r="PYD10" s="370"/>
      <c r="PYE10" s="370"/>
      <c r="PYF10" s="370"/>
      <c r="PYG10" s="370"/>
      <c r="PYH10" s="370"/>
      <c r="PYI10" s="370"/>
      <c r="PYJ10" s="370"/>
      <c r="PYK10" s="370"/>
      <c r="PYL10" s="370"/>
      <c r="PYM10" s="370"/>
      <c r="PYN10" s="370"/>
      <c r="PYO10" s="370"/>
      <c r="PYP10" s="370"/>
      <c r="PYQ10" s="370"/>
      <c r="PYR10" s="370"/>
      <c r="PYS10" s="370"/>
      <c r="PYT10" s="370"/>
      <c r="PYU10" s="370"/>
      <c r="PYV10" s="370"/>
      <c r="PYW10" s="370"/>
      <c r="PYX10" s="370"/>
      <c r="PYY10" s="370"/>
      <c r="PYZ10" s="370"/>
      <c r="PZA10" s="370"/>
      <c r="PZB10" s="370"/>
      <c r="PZC10" s="370"/>
      <c r="PZD10" s="370"/>
      <c r="PZE10" s="370"/>
      <c r="PZF10" s="370"/>
      <c r="PZG10" s="370"/>
      <c r="PZH10" s="370"/>
      <c r="PZI10" s="370"/>
      <c r="PZJ10" s="370"/>
      <c r="PZK10" s="370"/>
      <c r="PZL10" s="370"/>
      <c r="PZM10" s="370"/>
      <c r="PZN10" s="370"/>
      <c r="PZO10" s="370"/>
      <c r="PZP10" s="370"/>
      <c r="PZQ10" s="370"/>
      <c r="PZR10" s="370"/>
      <c r="PZS10" s="370"/>
      <c r="PZT10" s="370"/>
      <c r="PZU10" s="370"/>
      <c r="PZV10" s="370"/>
      <c r="PZW10" s="370"/>
      <c r="PZX10" s="370"/>
      <c r="PZY10" s="370"/>
      <c r="PZZ10" s="370"/>
      <c r="QAA10" s="370"/>
      <c r="QAB10" s="370"/>
      <c r="QAC10" s="370"/>
      <c r="QAD10" s="370"/>
      <c r="QAE10" s="370"/>
      <c r="QAF10" s="370"/>
      <c r="QAG10" s="370"/>
      <c r="QAH10" s="370"/>
      <c r="QAI10" s="370"/>
      <c r="QAJ10" s="370"/>
      <c r="QAK10" s="370"/>
      <c r="QAL10" s="370"/>
      <c r="QAM10" s="370"/>
      <c r="QAN10" s="370"/>
      <c r="QAO10" s="370"/>
      <c r="QAP10" s="370"/>
      <c r="QAQ10" s="370"/>
      <c r="QAR10" s="370"/>
      <c r="QAS10" s="370"/>
      <c r="QAT10" s="370"/>
      <c r="QAU10" s="370"/>
      <c r="QAV10" s="370"/>
      <c r="QAW10" s="370"/>
      <c r="QAX10" s="370"/>
      <c r="QAY10" s="370"/>
      <c r="QAZ10" s="370"/>
      <c r="QBA10" s="370"/>
      <c r="QBB10" s="370"/>
      <c r="QBC10" s="370"/>
      <c r="QBD10" s="370"/>
      <c r="QBE10" s="370"/>
      <c r="QBF10" s="370"/>
      <c r="QBG10" s="370"/>
      <c r="QBH10" s="370"/>
      <c r="QBI10" s="370"/>
      <c r="QBJ10" s="370"/>
      <c r="QBK10" s="370"/>
      <c r="QBL10" s="370"/>
      <c r="QBM10" s="370"/>
      <c r="QBN10" s="370"/>
      <c r="QBO10" s="370"/>
      <c r="QBP10" s="370"/>
      <c r="QBQ10" s="370"/>
      <c r="QBR10" s="370"/>
      <c r="QBS10" s="370"/>
      <c r="QBT10" s="370"/>
      <c r="QBU10" s="370"/>
      <c r="QBV10" s="370"/>
      <c r="QBW10" s="370"/>
      <c r="QBX10" s="370"/>
      <c r="QBY10" s="370"/>
      <c r="QBZ10" s="370"/>
      <c r="QCA10" s="370"/>
      <c r="QCB10" s="370"/>
      <c r="QCC10" s="370"/>
      <c r="QCD10" s="370"/>
      <c r="QCE10" s="370"/>
      <c r="QCF10" s="370"/>
      <c r="QCG10" s="370"/>
      <c r="QCH10" s="370"/>
      <c r="QCI10" s="370"/>
      <c r="QCJ10" s="370"/>
      <c r="QCK10" s="370"/>
      <c r="QCL10" s="370"/>
      <c r="QCM10" s="370"/>
      <c r="QCN10" s="370"/>
      <c r="QCO10" s="370"/>
      <c r="QCP10" s="370"/>
      <c r="QCQ10" s="370"/>
      <c r="QCR10" s="370"/>
      <c r="QCS10" s="370"/>
      <c r="QCT10" s="370"/>
      <c r="QCU10" s="370"/>
      <c r="QCV10" s="370"/>
      <c r="QCW10" s="370"/>
      <c r="QCX10" s="370"/>
      <c r="QCY10" s="370"/>
      <c r="QCZ10" s="370"/>
      <c r="QDA10" s="370"/>
      <c r="QDB10" s="370"/>
      <c r="QDC10" s="370"/>
      <c r="QDD10" s="370"/>
      <c r="QDE10" s="370"/>
      <c r="QDF10" s="370"/>
      <c r="QDG10" s="370"/>
      <c r="QDH10" s="370"/>
      <c r="QDI10" s="370"/>
      <c r="QDJ10" s="370"/>
      <c r="QDK10" s="370"/>
      <c r="QDL10" s="370"/>
      <c r="QDM10" s="370"/>
      <c r="QDN10" s="370"/>
      <c r="QDO10" s="370"/>
      <c r="QDP10" s="370"/>
      <c r="QDQ10" s="370"/>
      <c r="QDR10" s="370"/>
      <c r="QDS10" s="370"/>
      <c r="QDT10" s="370"/>
      <c r="QDU10" s="370"/>
      <c r="QDV10" s="370"/>
      <c r="QDW10" s="370"/>
      <c r="QDX10" s="370"/>
      <c r="QDY10" s="370"/>
      <c r="QDZ10" s="370"/>
      <c r="QEA10" s="370"/>
      <c r="QEB10" s="370"/>
      <c r="QEC10" s="370"/>
      <c r="QED10" s="370"/>
      <c r="QEE10" s="370"/>
      <c r="QEF10" s="370"/>
      <c r="QEG10" s="370"/>
      <c r="QEH10" s="370"/>
      <c r="QEI10" s="370"/>
      <c r="QEJ10" s="370"/>
      <c r="QEK10" s="370"/>
      <c r="QEL10" s="370"/>
      <c r="QEM10" s="370"/>
      <c r="QEN10" s="370"/>
      <c r="QEO10" s="370"/>
      <c r="QEP10" s="370"/>
      <c r="QEQ10" s="370"/>
      <c r="QER10" s="370"/>
      <c r="QES10" s="370"/>
      <c r="QET10" s="370"/>
      <c r="QEU10" s="370"/>
      <c r="QEV10" s="370"/>
      <c r="QEW10" s="370"/>
      <c r="QEX10" s="370"/>
      <c r="QEY10" s="370"/>
      <c r="QEZ10" s="370"/>
      <c r="QFA10" s="370"/>
      <c r="QFB10" s="370"/>
      <c r="QFC10" s="370"/>
      <c r="QFD10" s="370"/>
      <c r="QFE10" s="370"/>
      <c r="QFF10" s="370"/>
      <c r="QFG10" s="370"/>
      <c r="QFH10" s="370"/>
      <c r="QFI10" s="370"/>
      <c r="QFJ10" s="370"/>
      <c r="QFK10" s="370"/>
      <c r="QFL10" s="370"/>
      <c r="QFM10" s="370"/>
      <c r="QFN10" s="370"/>
      <c r="QFO10" s="370"/>
      <c r="QFP10" s="370"/>
      <c r="QFQ10" s="370"/>
      <c r="QFR10" s="370"/>
      <c r="QFS10" s="370"/>
      <c r="QFT10" s="370"/>
      <c r="QFU10" s="370"/>
      <c r="QFV10" s="370"/>
      <c r="QFW10" s="370"/>
      <c r="QFX10" s="370"/>
      <c r="QFY10" s="370"/>
      <c r="QFZ10" s="370"/>
      <c r="QGA10" s="370"/>
      <c r="QGB10" s="370"/>
      <c r="QGC10" s="370"/>
      <c r="QGD10" s="370"/>
      <c r="QGE10" s="370"/>
      <c r="QGF10" s="370"/>
      <c r="QGG10" s="370"/>
      <c r="QGH10" s="370"/>
      <c r="QGI10" s="370"/>
      <c r="QGJ10" s="370"/>
      <c r="QGK10" s="370"/>
      <c r="QGL10" s="370"/>
      <c r="QGM10" s="370"/>
      <c r="QGN10" s="370"/>
      <c r="QGO10" s="370"/>
      <c r="QGP10" s="370"/>
      <c r="QGQ10" s="370"/>
      <c r="QGR10" s="370"/>
      <c r="QGS10" s="370"/>
      <c r="QGT10" s="370"/>
      <c r="QGU10" s="370"/>
      <c r="QGV10" s="370"/>
      <c r="QGW10" s="370"/>
      <c r="QGX10" s="370"/>
      <c r="QGY10" s="370"/>
      <c r="QGZ10" s="370"/>
      <c r="QHA10" s="370"/>
      <c r="QHB10" s="370"/>
      <c r="QHC10" s="370"/>
      <c r="QHD10" s="370"/>
      <c r="QHE10" s="370"/>
      <c r="QHF10" s="370"/>
      <c r="QHG10" s="370"/>
      <c r="QHH10" s="370"/>
      <c r="QHI10" s="370"/>
      <c r="QHJ10" s="370"/>
      <c r="QHK10" s="370"/>
      <c r="QHL10" s="370"/>
      <c r="QHM10" s="370"/>
      <c r="QHN10" s="370"/>
      <c r="QHO10" s="370"/>
      <c r="QHP10" s="370"/>
      <c r="QHQ10" s="370"/>
      <c r="QHR10" s="370"/>
      <c r="QHS10" s="370"/>
      <c r="QHT10" s="370"/>
      <c r="QHU10" s="370"/>
      <c r="QHV10" s="370"/>
      <c r="QHW10" s="370"/>
      <c r="QHX10" s="370"/>
      <c r="QHY10" s="370"/>
      <c r="QHZ10" s="370"/>
      <c r="QIA10" s="370"/>
      <c r="QIB10" s="370"/>
      <c r="QIC10" s="370"/>
      <c r="QID10" s="370"/>
      <c r="QIE10" s="370"/>
      <c r="QIF10" s="370"/>
      <c r="QIG10" s="370"/>
      <c r="QIH10" s="370"/>
      <c r="QII10" s="370"/>
      <c r="QIJ10" s="370"/>
      <c r="QIK10" s="370"/>
      <c r="QIL10" s="370"/>
      <c r="QIM10" s="370"/>
      <c r="QIN10" s="370"/>
      <c r="QIO10" s="370"/>
      <c r="QIP10" s="370"/>
      <c r="QIQ10" s="370"/>
      <c r="QIR10" s="370"/>
      <c r="QIS10" s="370"/>
      <c r="QIT10" s="370"/>
      <c r="QIU10" s="370"/>
      <c r="QIV10" s="370"/>
      <c r="QIW10" s="370"/>
      <c r="QIX10" s="370"/>
      <c r="QIY10" s="370"/>
      <c r="QIZ10" s="370"/>
      <c r="QJA10" s="370"/>
      <c r="QJB10" s="370"/>
      <c r="QJC10" s="370"/>
      <c r="QJD10" s="370"/>
      <c r="QJE10" s="370"/>
      <c r="QJF10" s="370"/>
      <c r="QJG10" s="370"/>
      <c r="QJH10" s="370"/>
      <c r="QJI10" s="370"/>
      <c r="QJJ10" s="370"/>
      <c r="QJK10" s="370"/>
      <c r="QJL10" s="370"/>
      <c r="QJM10" s="370"/>
      <c r="QJN10" s="370"/>
      <c r="QJO10" s="370"/>
      <c r="QJP10" s="370"/>
      <c r="QJQ10" s="370"/>
      <c r="QJR10" s="370"/>
      <c r="QJS10" s="370"/>
      <c r="QJT10" s="370"/>
      <c r="QJU10" s="370"/>
      <c r="QJV10" s="370"/>
      <c r="QJW10" s="370"/>
      <c r="QJX10" s="370"/>
      <c r="QJY10" s="370"/>
      <c r="QJZ10" s="370"/>
      <c r="QKA10" s="370"/>
      <c r="QKB10" s="370"/>
      <c r="QKC10" s="370"/>
      <c r="QKD10" s="370"/>
      <c r="QKE10" s="370"/>
      <c r="QKF10" s="370"/>
      <c r="QKG10" s="370"/>
      <c r="QKH10" s="370"/>
      <c r="QKI10" s="370"/>
      <c r="QKJ10" s="370"/>
      <c r="QKK10" s="370"/>
      <c r="QKL10" s="370"/>
      <c r="QKM10" s="370"/>
      <c r="QKN10" s="370"/>
      <c r="QKO10" s="370"/>
      <c r="QKP10" s="370"/>
      <c r="QKQ10" s="370"/>
      <c r="QKR10" s="370"/>
      <c r="QKS10" s="370"/>
      <c r="QKT10" s="370"/>
      <c r="QKU10" s="370"/>
      <c r="QKV10" s="370"/>
      <c r="QKW10" s="370"/>
      <c r="QKX10" s="370"/>
      <c r="QKY10" s="370"/>
      <c r="QKZ10" s="370"/>
      <c r="QLA10" s="370"/>
      <c r="QLB10" s="370"/>
      <c r="QLC10" s="370"/>
      <c r="QLD10" s="370"/>
      <c r="QLE10" s="370"/>
      <c r="QLF10" s="370"/>
      <c r="QLG10" s="370"/>
      <c r="QLH10" s="370"/>
      <c r="QLI10" s="370"/>
      <c r="QLJ10" s="370"/>
      <c r="QLK10" s="370"/>
      <c r="QLL10" s="370"/>
      <c r="QLM10" s="370"/>
      <c r="QLN10" s="370"/>
      <c r="QLO10" s="370"/>
      <c r="QLP10" s="370"/>
      <c r="QLQ10" s="370"/>
      <c r="QLR10" s="370"/>
      <c r="QLS10" s="370"/>
      <c r="QLT10" s="370"/>
      <c r="QLU10" s="370"/>
      <c r="QLV10" s="370"/>
      <c r="QLW10" s="370"/>
      <c r="QLX10" s="370"/>
      <c r="QLY10" s="370"/>
      <c r="QLZ10" s="370"/>
      <c r="QMA10" s="370"/>
      <c r="QMB10" s="370"/>
      <c r="QMC10" s="370"/>
      <c r="QMD10" s="370"/>
      <c r="QME10" s="370"/>
      <c r="QMF10" s="370"/>
      <c r="QMG10" s="370"/>
      <c r="QMH10" s="370"/>
      <c r="QMI10" s="370"/>
      <c r="QMJ10" s="370"/>
      <c r="QMK10" s="370"/>
      <c r="QML10" s="370"/>
      <c r="QMM10" s="370"/>
      <c r="QMN10" s="370"/>
      <c r="QMO10" s="370"/>
      <c r="QMP10" s="370"/>
      <c r="QMQ10" s="370"/>
      <c r="QMR10" s="370"/>
      <c r="QMS10" s="370"/>
      <c r="QMT10" s="370"/>
      <c r="QMU10" s="370"/>
      <c r="QMV10" s="370"/>
      <c r="QMW10" s="370"/>
      <c r="QMX10" s="370"/>
      <c r="QMY10" s="370"/>
      <c r="QMZ10" s="370"/>
      <c r="QNA10" s="370"/>
      <c r="QNB10" s="370"/>
      <c r="QNC10" s="370"/>
      <c r="QND10" s="370"/>
      <c r="QNE10" s="370"/>
      <c r="QNF10" s="370"/>
      <c r="QNG10" s="370"/>
      <c r="QNH10" s="370"/>
      <c r="QNI10" s="370"/>
      <c r="QNJ10" s="370"/>
      <c r="QNK10" s="370"/>
      <c r="QNL10" s="370"/>
      <c r="QNM10" s="370"/>
      <c r="QNN10" s="370"/>
      <c r="QNO10" s="370"/>
      <c r="QNP10" s="370"/>
      <c r="QNQ10" s="370"/>
      <c r="QNR10" s="370"/>
      <c r="QNS10" s="370"/>
      <c r="QNT10" s="370"/>
      <c r="QNU10" s="370"/>
      <c r="QNV10" s="370"/>
      <c r="QNW10" s="370"/>
      <c r="QNX10" s="370"/>
      <c r="QNY10" s="370"/>
      <c r="QNZ10" s="370"/>
      <c r="QOA10" s="370"/>
      <c r="QOB10" s="370"/>
      <c r="QOC10" s="370"/>
      <c r="QOD10" s="370"/>
      <c r="QOE10" s="370"/>
      <c r="QOF10" s="370"/>
      <c r="QOG10" s="370"/>
      <c r="QOH10" s="370"/>
      <c r="QOI10" s="370"/>
      <c r="QOJ10" s="370"/>
      <c r="QOK10" s="370"/>
      <c r="QOL10" s="370"/>
      <c r="QOM10" s="370"/>
      <c r="QON10" s="370"/>
      <c r="QOO10" s="370"/>
      <c r="QOP10" s="370"/>
      <c r="QOQ10" s="370"/>
      <c r="QOR10" s="370"/>
      <c r="QOS10" s="370"/>
      <c r="QOT10" s="370"/>
      <c r="QOU10" s="370"/>
      <c r="QOV10" s="370"/>
      <c r="QOW10" s="370"/>
      <c r="QOX10" s="370"/>
      <c r="QOY10" s="370"/>
      <c r="QOZ10" s="370"/>
      <c r="QPA10" s="370"/>
      <c r="QPB10" s="370"/>
      <c r="QPC10" s="370"/>
      <c r="QPD10" s="370"/>
      <c r="QPE10" s="370"/>
      <c r="QPF10" s="370"/>
      <c r="QPG10" s="370"/>
      <c r="QPH10" s="370"/>
      <c r="QPI10" s="370"/>
      <c r="QPJ10" s="370"/>
      <c r="QPK10" s="370"/>
      <c r="QPL10" s="370"/>
      <c r="QPM10" s="370"/>
      <c r="QPN10" s="370"/>
      <c r="QPO10" s="370"/>
      <c r="QPP10" s="370"/>
      <c r="QPQ10" s="370"/>
      <c r="QPR10" s="370"/>
      <c r="QPS10" s="370"/>
      <c r="QPT10" s="370"/>
      <c r="QPU10" s="370"/>
      <c r="QPV10" s="370"/>
      <c r="QPW10" s="370"/>
      <c r="QPX10" s="370"/>
      <c r="QPY10" s="370"/>
      <c r="QPZ10" s="370"/>
      <c r="QQA10" s="370"/>
      <c r="QQB10" s="370"/>
      <c r="QQC10" s="370"/>
      <c r="QQD10" s="370"/>
      <c r="QQE10" s="370"/>
      <c r="QQF10" s="370"/>
      <c r="QQG10" s="370"/>
      <c r="QQH10" s="370"/>
      <c r="QQI10" s="370"/>
      <c r="QQJ10" s="370"/>
      <c r="QQK10" s="370"/>
      <c r="QQL10" s="370"/>
      <c r="QQM10" s="370"/>
      <c r="QQN10" s="370"/>
      <c r="QQO10" s="370"/>
      <c r="QQP10" s="370"/>
      <c r="QQQ10" s="370"/>
      <c r="QQR10" s="370"/>
      <c r="QQS10" s="370"/>
      <c r="QQT10" s="370"/>
      <c r="QQU10" s="370"/>
      <c r="QQV10" s="370"/>
      <c r="QQW10" s="370"/>
      <c r="QQX10" s="370"/>
      <c r="QQY10" s="370"/>
      <c r="QQZ10" s="370"/>
      <c r="QRA10" s="370"/>
      <c r="QRB10" s="370"/>
      <c r="QRC10" s="370"/>
      <c r="QRD10" s="370"/>
      <c r="QRE10" s="370"/>
      <c r="QRF10" s="370"/>
      <c r="QRG10" s="370"/>
      <c r="QRH10" s="370"/>
      <c r="QRI10" s="370"/>
      <c r="QRJ10" s="370"/>
      <c r="QRK10" s="370"/>
      <c r="QRL10" s="370"/>
      <c r="QRM10" s="370"/>
      <c r="QRN10" s="370"/>
      <c r="QRO10" s="370"/>
      <c r="QRP10" s="370"/>
      <c r="QRQ10" s="370"/>
      <c r="QRR10" s="370"/>
      <c r="QRS10" s="370"/>
      <c r="QRT10" s="370"/>
      <c r="QRU10" s="370"/>
      <c r="QRV10" s="370"/>
      <c r="QRW10" s="370"/>
      <c r="QRX10" s="370"/>
      <c r="QRY10" s="370"/>
      <c r="QRZ10" s="370"/>
      <c r="QSA10" s="370"/>
      <c r="QSB10" s="370"/>
      <c r="QSC10" s="370"/>
      <c r="QSD10" s="370"/>
      <c r="QSE10" s="370"/>
      <c r="QSF10" s="370"/>
      <c r="QSG10" s="370"/>
      <c r="QSH10" s="370"/>
      <c r="QSI10" s="370"/>
      <c r="QSJ10" s="370"/>
      <c r="QSK10" s="370"/>
      <c r="QSL10" s="370"/>
      <c r="QSM10" s="370"/>
      <c r="QSN10" s="370"/>
      <c r="QSO10" s="370"/>
      <c r="QSP10" s="370"/>
      <c r="QSQ10" s="370"/>
      <c r="QSR10" s="370"/>
      <c r="QSS10" s="370"/>
      <c r="QST10" s="370"/>
      <c r="QSU10" s="370"/>
      <c r="QSV10" s="370"/>
      <c r="QSW10" s="370"/>
      <c r="QSX10" s="370"/>
      <c r="QSY10" s="370"/>
      <c r="QSZ10" s="370"/>
      <c r="QTA10" s="370"/>
      <c r="QTB10" s="370"/>
      <c r="QTC10" s="370"/>
      <c r="QTD10" s="370"/>
      <c r="QTE10" s="370"/>
      <c r="QTF10" s="370"/>
      <c r="QTG10" s="370"/>
      <c r="QTH10" s="370"/>
      <c r="QTI10" s="370"/>
      <c r="QTJ10" s="370"/>
      <c r="QTK10" s="370"/>
      <c r="QTL10" s="370"/>
      <c r="QTM10" s="370"/>
      <c r="QTN10" s="370"/>
      <c r="QTO10" s="370"/>
      <c r="QTP10" s="370"/>
      <c r="QTQ10" s="370"/>
      <c r="QTR10" s="370"/>
      <c r="QTS10" s="370"/>
      <c r="QTT10" s="370"/>
      <c r="QTU10" s="370"/>
      <c r="QTV10" s="370"/>
      <c r="QTW10" s="370"/>
      <c r="QTX10" s="370"/>
      <c r="QTY10" s="370"/>
      <c r="QTZ10" s="370"/>
      <c r="QUA10" s="370"/>
      <c r="QUB10" s="370"/>
      <c r="QUC10" s="370"/>
      <c r="QUD10" s="370"/>
      <c r="QUE10" s="370"/>
      <c r="QUF10" s="370"/>
      <c r="QUG10" s="370"/>
      <c r="QUH10" s="370"/>
      <c r="QUI10" s="370"/>
      <c r="QUJ10" s="370"/>
      <c r="QUK10" s="370"/>
      <c r="QUL10" s="370"/>
      <c r="QUM10" s="370"/>
      <c r="QUN10" s="370"/>
      <c r="QUO10" s="370"/>
      <c r="QUP10" s="370"/>
      <c r="QUQ10" s="370"/>
      <c r="QUR10" s="370"/>
      <c r="QUS10" s="370"/>
      <c r="QUT10" s="370"/>
      <c r="QUU10" s="370"/>
      <c r="QUV10" s="370"/>
      <c r="QUW10" s="370"/>
      <c r="QUX10" s="370"/>
      <c r="QUY10" s="370"/>
      <c r="QUZ10" s="370"/>
      <c r="QVA10" s="370"/>
      <c r="QVB10" s="370"/>
      <c r="QVC10" s="370"/>
      <c r="QVD10" s="370"/>
      <c r="QVE10" s="370"/>
      <c r="QVF10" s="370"/>
      <c r="QVG10" s="370"/>
      <c r="QVH10" s="370"/>
      <c r="QVI10" s="370"/>
      <c r="QVJ10" s="370"/>
      <c r="QVK10" s="370"/>
      <c r="QVL10" s="370"/>
      <c r="QVM10" s="370"/>
      <c r="QVN10" s="370"/>
      <c r="QVO10" s="370"/>
      <c r="QVP10" s="370"/>
      <c r="QVQ10" s="370"/>
      <c r="QVR10" s="370"/>
      <c r="QVS10" s="370"/>
      <c r="QVT10" s="370"/>
      <c r="QVU10" s="370"/>
      <c r="QVV10" s="370"/>
      <c r="QVW10" s="370"/>
      <c r="QVX10" s="370"/>
      <c r="QVY10" s="370"/>
      <c r="QVZ10" s="370"/>
      <c r="QWA10" s="370"/>
      <c r="QWB10" s="370"/>
      <c r="QWC10" s="370"/>
      <c r="QWD10" s="370"/>
      <c r="QWE10" s="370"/>
      <c r="QWF10" s="370"/>
      <c r="QWG10" s="370"/>
      <c r="QWH10" s="370"/>
      <c r="QWI10" s="370"/>
      <c r="QWJ10" s="370"/>
      <c r="QWK10" s="370"/>
      <c r="QWL10" s="370"/>
      <c r="QWM10" s="370"/>
      <c r="QWN10" s="370"/>
      <c r="QWO10" s="370"/>
      <c r="QWP10" s="370"/>
      <c r="QWQ10" s="370"/>
      <c r="QWR10" s="370"/>
      <c r="QWS10" s="370"/>
      <c r="QWT10" s="370"/>
      <c r="QWU10" s="370"/>
      <c r="QWV10" s="370"/>
      <c r="QWW10" s="370"/>
      <c r="QWX10" s="370"/>
      <c r="QWY10" s="370"/>
      <c r="QWZ10" s="370"/>
      <c r="QXA10" s="370"/>
      <c r="QXB10" s="370"/>
      <c r="QXC10" s="370"/>
      <c r="QXD10" s="370"/>
      <c r="QXE10" s="370"/>
      <c r="QXF10" s="370"/>
      <c r="QXG10" s="370"/>
      <c r="QXH10" s="370"/>
      <c r="QXI10" s="370"/>
      <c r="QXJ10" s="370"/>
      <c r="QXK10" s="370"/>
      <c r="QXL10" s="370"/>
      <c r="QXM10" s="370"/>
      <c r="QXN10" s="370"/>
      <c r="QXO10" s="370"/>
      <c r="QXP10" s="370"/>
      <c r="QXQ10" s="370"/>
      <c r="QXR10" s="370"/>
      <c r="QXS10" s="370"/>
      <c r="QXT10" s="370"/>
      <c r="QXU10" s="370"/>
      <c r="QXV10" s="370"/>
      <c r="QXW10" s="370"/>
      <c r="QXX10" s="370"/>
      <c r="QXY10" s="370"/>
      <c r="QXZ10" s="370"/>
      <c r="QYA10" s="370"/>
      <c r="QYB10" s="370"/>
      <c r="QYC10" s="370"/>
      <c r="QYD10" s="370"/>
      <c r="QYE10" s="370"/>
      <c r="QYF10" s="370"/>
      <c r="QYG10" s="370"/>
      <c r="QYH10" s="370"/>
      <c r="QYI10" s="370"/>
      <c r="QYJ10" s="370"/>
      <c r="QYK10" s="370"/>
      <c r="QYL10" s="370"/>
      <c r="QYM10" s="370"/>
      <c r="QYN10" s="370"/>
      <c r="QYO10" s="370"/>
      <c r="QYP10" s="370"/>
      <c r="QYQ10" s="370"/>
      <c r="QYR10" s="370"/>
      <c r="QYS10" s="370"/>
      <c r="QYT10" s="370"/>
      <c r="QYU10" s="370"/>
      <c r="QYV10" s="370"/>
      <c r="QYW10" s="370"/>
      <c r="QYX10" s="370"/>
      <c r="QYY10" s="370"/>
      <c r="QYZ10" s="370"/>
      <c r="QZA10" s="370"/>
      <c r="QZB10" s="370"/>
      <c r="QZC10" s="370"/>
      <c r="QZD10" s="370"/>
      <c r="QZE10" s="370"/>
      <c r="QZF10" s="370"/>
      <c r="QZG10" s="370"/>
      <c r="QZH10" s="370"/>
      <c r="QZI10" s="370"/>
      <c r="QZJ10" s="370"/>
      <c r="QZK10" s="370"/>
      <c r="QZL10" s="370"/>
      <c r="QZM10" s="370"/>
      <c r="QZN10" s="370"/>
      <c r="QZO10" s="370"/>
      <c r="QZP10" s="370"/>
      <c r="QZQ10" s="370"/>
      <c r="QZR10" s="370"/>
      <c r="QZS10" s="370"/>
      <c r="QZT10" s="370"/>
      <c r="QZU10" s="370"/>
      <c r="QZV10" s="370"/>
      <c r="QZW10" s="370"/>
      <c r="QZX10" s="370"/>
      <c r="QZY10" s="370"/>
      <c r="QZZ10" s="370"/>
      <c r="RAA10" s="370"/>
      <c r="RAB10" s="370"/>
      <c r="RAC10" s="370"/>
      <c r="RAD10" s="370"/>
      <c r="RAE10" s="370"/>
      <c r="RAF10" s="370"/>
      <c r="RAG10" s="370"/>
      <c r="RAH10" s="370"/>
      <c r="RAI10" s="370"/>
      <c r="RAJ10" s="370"/>
      <c r="RAK10" s="370"/>
      <c r="RAL10" s="370"/>
      <c r="RAM10" s="370"/>
      <c r="RAN10" s="370"/>
      <c r="RAO10" s="370"/>
      <c r="RAP10" s="370"/>
      <c r="RAQ10" s="370"/>
      <c r="RAR10" s="370"/>
      <c r="RAS10" s="370"/>
      <c r="RAT10" s="370"/>
      <c r="RAU10" s="370"/>
      <c r="RAV10" s="370"/>
      <c r="RAW10" s="370"/>
      <c r="RAX10" s="370"/>
      <c r="RAY10" s="370"/>
      <c r="RAZ10" s="370"/>
      <c r="RBA10" s="370"/>
      <c r="RBB10" s="370"/>
      <c r="RBC10" s="370"/>
      <c r="RBD10" s="370"/>
      <c r="RBE10" s="370"/>
      <c r="RBF10" s="370"/>
      <c r="RBG10" s="370"/>
      <c r="RBH10" s="370"/>
      <c r="RBI10" s="370"/>
      <c r="RBJ10" s="370"/>
      <c r="RBK10" s="370"/>
      <c r="RBL10" s="370"/>
      <c r="RBM10" s="370"/>
      <c r="RBN10" s="370"/>
      <c r="RBO10" s="370"/>
      <c r="RBP10" s="370"/>
      <c r="RBQ10" s="370"/>
      <c r="RBR10" s="370"/>
      <c r="RBS10" s="370"/>
      <c r="RBT10" s="370"/>
      <c r="RBU10" s="370"/>
      <c r="RBV10" s="370"/>
      <c r="RBW10" s="370"/>
      <c r="RBX10" s="370"/>
      <c r="RBY10" s="370"/>
      <c r="RBZ10" s="370"/>
      <c r="RCA10" s="370"/>
      <c r="RCB10" s="370"/>
      <c r="RCC10" s="370"/>
      <c r="RCD10" s="370"/>
      <c r="RCE10" s="370"/>
      <c r="RCF10" s="370"/>
      <c r="RCG10" s="370"/>
      <c r="RCH10" s="370"/>
      <c r="RCI10" s="370"/>
      <c r="RCJ10" s="370"/>
      <c r="RCK10" s="370"/>
      <c r="RCL10" s="370"/>
      <c r="RCM10" s="370"/>
      <c r="RCN10" s="370"/>
      <c r="RCO10" s="370"/>
      <c r="RCP10" s="370"/>
      <c r="RCQ10" s="370"/>
      <c r="RCR10" s="370"/>
      <c r="RCS10" s="370"/>
      <c r="RCT10" s="370"/>
      <c r="RCU10" s="370"/>
      <c r="RCV10" s="370"/>
      <c r="RCW10" s="370"/>
      <c r="RCX10" s="370"/>
      <c r="RCY10" s="370"/>
      <c r="RCZ10" s="370"/>
      <c r="RDA10" s="370"/>
      <c r="RDB10" s="370"/>
      <c r="RDC10" s="370"/>
      <c r="RDD10" s="370"/>
      <c r="RDE10" s="370"/>
      <c r="RDF10" s="370"/>
      <c r="RDG10" s="370"/>
      <c r="RDH10" s="370"/>
      <c r="RDI10" s="370"/>
      <c r="RDJ10" s="370"/>
      <c r="RDK10" s="370"/>
      <c r="RDL10" s="370"/>
      <c r="RDM10" s="370"/>
      <c r="RDN10" s="370"/>
      <c r="RDO10" s="370"/>
      <c r="RDP10" s="370"/>
      <c r="RDQ10" s="370"/>
      <c r="RDR10" s="370"/>
      <c r="RDS10" s="370"/>
      <c r="RDT10" s="370"/>
      <c r="RDU10" s="370"/>
      <c r="RDV10" s="370"/>
      <c r="RDW10" s="370"/>
      <c r="RDX10" s="370"/>
      <c r="RDY10" s="370"/>
      <c r="RDZ10" s="370"/>
      <c r="REA10" s="370"/>
      <c r="REB10" s="370"/>
      <c r="REC10" s="370"/>
      <c r="RED10" s="370"/>
      <c r="REE10" s="370"/>
      <c r="REF10" s="370"/>
      <c r="REG10" s="370"/>
      <c r="REH10" s="370"/>
      <c r="REI10" s="370"/>
      <c r="REJ10" s="370"/>
      <c r="REK10" s="370"/>
      <c r="REL10" s="370"/>
      <c r="REM10" s="370"/>
      <c r="REN10" s="370"/>
      <c r="REO10" s="370"/>
      <c r="REP10" s="370"/>
      <c r="REQ10" s="370"/>
      <c r="RER10" s="370"/>
      <c r="RES10" s="370"/>
      <c r="RET10" s="370"/>
      <c r="REU10" s="370"/>
      <c r="REV10" s="370"/>
      <c r="REW10" s="370"/>
      <c r="REX10" s="370"/>
      <c r="REY10" s="370"/>
      <c r="REZ10" s="370"/>
      <c r="RFA10" s="370"/>
      <c r="RFB10" s="370"/>
      <c r="RFC10" s="370"/>
      <c r="RFD10" s="370"/>
      <c r="RFE10" s="370"/>
      <c r="RFF10" s="370"/>
      <c r="RFG10" s="370"/>
      <c r="RFH10" s="370"/>
      <c r="RFI10" s="370"/>
      <c r="RFJ10" s="370"/>
      <c r="RFK10" s="370"/>
      <c r="RFL10" s="370"/>
      <c r="RFM10" s="370"/>
      <c r="RFN10" s="370"/>
      <c r="RFO10" s="370"/>
      <c r="RFP10" s="370"/>
      <c r="RFQ10" s="370"/>
      <c r="RFR10" s="370"/>
      <c r="RFS10" s="370"/>
      <c r="RFT10" s="370"/>
      <c r="RFU10" s="370"/>
      <c r="RFV10" s="370"/>
      <c r="RFW10" s="370"/>
      <c r="RFX10" s="370"/>
      <c r="RFY10" s="370"/>
      <c r="RFZ10" s="370"/>
      <c r="RGA10" s="370"/>
      <c r="RGB10" s="370"/>
      <c r="RGC10" s="370"/>
      <c r="RGD10" s="370"/>
      <c r="RGE10" s="370"/>
      <c r="RGF10" s="370"/>
      <c r="RGG10" s="370"/>
      <c r="RGH10" s="370"/>
      <c r="RGI10" s="370"/>
      <c r="RGJ10" s="370"/>
      <c r="RGK10" s="370"/>
      <c r="RGL10" s="370"/>
      <c r="RGM10" s="370"/>
      <c r="RGN10" s="370"/>
      <c r="RGO10" s="370"/>
      <c r="RGP10" s="370"/>
      <c r="RGQ10" s="370"/>
      <c r="RGR10" s="370"/>
      <c r="RGS10" s="370"/>
      <c r="RGT10" s="370"/>
      <c r="RGU10" s="370"/>
      <c r="RGV10" s="370"/>
      <c r="RGW10" s="370"/>
      <c r="RGX10" s="370"/>
      <c r="RGY10" s="370"/>
      <c r="RGZ10" s="370"/>
      <c r="RHA10" s="370"/>
      <c r="RHB10" s="370"/>
      <c r="RHC10" s="370"/>
      <c r="RHD10" s="370"/>
      <c r="RHE10" s="370"/>
      <c r="RHF10" s="370"/>
      <c r="RHG10" s="370"/>
      <c r="RHH10" s="370"/>
      <c r="RHI10" s="370"/>
      <c r="RHJ10" s="370"/>
      <c r="RHK10" s="370"/>
      <c r="RHL10" s="370"/>
      <c r="RHM10" s="370"/>
      <c r="RHN10" s="370"/>
      <c r="RHO10" s="370"/>
      <c r="RHP10" s="370"/>
      <c r="RHQ10" s="370"/>
      <c r="RHR10" s="370"/>
      <c r="RHS10" s="370"/>
      <c r="RHT10" s="370"/>
      <c r="RHU10" s="370"/>
      <c r="RHV10" s="370"/>
      <c r="RHW10" s="370"/>
      <c r="RHX10" s="370"/>
      <c r="RHY10" s="370"/>
      <c r="RHZ10" s="370"/>
      <c r="RIA10" s="370"/>
      <c r="RIB10" s="370"/>
      <c r="RIC10" s="370"/>
      <c r="RID10" s="370"/>
      <c r="RIE10" s="370"/>
      <c r="RIF10" s="370"/>
      <c r="RIG10" s="370"/>
      <c r="RIH10" s="370"/>
      <c r="RII10" s="370"/>
      <c r="RIJ10" s="370"/>
      <c r="RIK10" s="370"/>
      <c r="RIL10" s="370"/>
      <c r="RIM10" s="370"/>
      <c r="RIN10" s="370"/>
      <c r="RIO10" s="370"/>
      <c r="RIP10" s="370"/>
      <c r="RIQ10" s="370"/>
      <c r="RIR10" s="370"/>
      <c r="RIS10" s="370"/>
      <c r="RIT10" s="370"/>
      <c r="RIU10" s="370"/>
      <c r="RIV10" s="370"/>
      <c r="RIW10" s="370"/>
      <c r="RIX10" s="370"/>
      <c r="RIY10" s="370"/>
      <c r="RIZ10" s="370"/>
      <c r="RJA10" s="370"/>
      <c r="RJB10" s="370"/>
      <c r="RJC10" s="370"/>
      <c r="RJD10" s="370"/>
      <c r="RJE10" s="370"/>
      <c r="RJF10" s="370"/>
      <c r="RJG10" s="370"/>
      <c r="RJH10" s="370"/>
      <c r="RJI10" s="370"/>
      <c r="RJJ10" s="370"/>
      <c r="RJK10" s="370"/>
      <c r="RJL10" s="370"/>
      <c r="RJM10" s="370"/>
      <c r="RJN10" s="370"/>
      <c r="RJO10" s="370"/>
      <c r="RJP10" s="370"/>
      <c r="RJQ10" s="370"/>
      <c r="RJR10" s="370"/>
      <c r="RJS10" s="370"/>
      <c r="RJT10" s="370"/>
      <c r="RJU10" s="370"/>
      <c r="RJV10" s="370"/>
      <c r="RJW10" s="370"/>
      <c r="RJX10" s="370"/>
      <c r="RJY10" s="370"/>
      <c r="RJZ10" s="370"/>
      <c r="RKA10" s="370"/>
      <c r="RKB10" s="370"/>
      <c r="RKC10" s="370"/>
      <c r="RKD10" s="370"/>
      <c r="RKE10" s="370"/>
      <c r="RKF10" s="370"/>
      <c r="RKG10" s="370"/>
      <c r="RKH10" s="370"/>
      <c r="RKI10" s="370"/>
      <c r="RKJ10" s="370"/>
      <c r="RKK10" s="370"/>
      <c r="RKL10" s="370"/>
      <c r="RKM10" s="370"/>
      <c r="RKN10" s="370"/>
      <c r="RKO10" s="370"/>
      <c r="RKP10" s="370"/>
      <c r="RKQ10" s="370"/>
      <c r="RKR10" s="370"/>
      <c r="RKS10" s="370"/>
      <c r="RKT10" s="370"/>
      <c r="RKU10" s="370"/>
      <c r="RKV10" s="370"/>
      <c r="RKW10" s="370"/>
      <c r="RKX10" s="370"/>
      <c r="RKY10" s="370"/>
      <c r="RKZ10" s="370"/>
      <c r="RLA10" s="370"/>
      <c r="RLB10" s="370"/>
      <c r="RLC10" s="370"/>
      <c r="RLD10" s="370"/>
      <c r="RLE10" s="370"/>
      <c r="RLF10" s="370"/>
      <c r="RLG10" s="370"/>
      <c r="RLH10" s="370"/>
      <c r="RLI10" s="370"/>
      <c r="RLJ10" s="370"/>
      <c r="RLK10" s="370"/>
      <c r="RLL10" s="370"/>
      <c r="RLM10" s="370"/>
      <c r="RLN10" s="370"/>
      <c r="RLO10" s="370"/>
      <c r="RLP10" s="370"/>
      <c r="RLQ10" s="370"/>
      <c r="RLR10" s="370"/>
      <c r="RLS10" s="370"/>
      <c r="RLT10" s="370"/>
      <c r="RLU10" s="370"/>
      <c r="RLV10" s="370"/>
      <c r="RLW10" s="370"/>
      <c r="RLX10" s="370"/>
      <c r="RLY10" s="370"/>
      <c r="RLZ10" s="370"/>
      <c r="RMA10" s="370"/>
      <c r="RMB10" s="370"/>
      <c r="RMC10" s="370"/>
      <c r="RMD10" s="370"/>
      <c r="RME10" s="370"/>
      <c r="RMF10" s="370"/>
      <c r="RMG10" s="370"/>
      <c r="RMH10" s="370"/>
      <c r="RMI10" s="370"/>
      <c r="RMJ10" s="370"/>
      <c r="RMK10" s="370"/>
      <c r="RML10" s="370"/>
      <c r="RMM10" s="370"/>
      <c r="RMN10" s="370"/>
      <c r="RMO10" s="370"/>
      <c r="RMP10" s="370"/>
      <c r="RMQ10" s="370"/>
      <c r="RMR10" s="370"/>
      <c r="RMS10" s="370"/>
      <c r="RMT10" s="370"/>
      <c r="RMU10" s="370"/>
      <c r="RMV10" s="370"/>
      <c r="RMW10" s="370"/>
      <c r="RMX10" s="370"/>
      <c r="RMY10" s="370"/>
      <c r="RMZ10" s="370"/>
      <c r="RNA10" s="370"/>
      <c r="RNB10" s="370"/>
      <c r="RNC10" s="370"/>
      <c r="RND10" s="370"/>
      <c r="RNE10" s="370"/>
      <c r="RNF10" s="370"/>
      <c r="RNG10" s="370"/>
      <c r="RNH10" s="370"/>
      <c r="RNI10" s="370"/>
      <c r="RNJ10" s="370"/>
      <c r="RNK10" s="370"/>
      <c r="RNL10" s="370"/>
      <c r="RNM10" s="370"/>
      <c r="RNN10" s="370"/>
      <c r="RNO10" s="370"/>
      <c r="RNP10" s="370"/>
      <c r="RNQ10" s="370"/>
      <c r="RNR10" s="370"/>
      <c r="RNS10" s="370"/>
      <c r="RNT10" s="370"/>
      <c r="RNU10" s="370"/>
      <c r="RNV10" s="370"/>
      <c r="RNW10" s="370"/>
      <c r="RNX10" s="370"/>
      <c r="RNY10" s="370"/>
      <c r="RNZ10" s="370"/>
      <c r="ROA10" s="370"/>
      <c r="ROB10" s="370"/>
      <c r="ROC10" s="370"/>
      <c r="ROD10" s="370"/>
      <c r="ROE10" s="370"/>
      <c r="ROF10" s="370"/>
      <c r="ROG10" s="370"/>
      <c r="ROH10" s="370"/>
      <c r="ROI10" s="370"/>
      <c r="ROJ10" s="370"/>
      <c r="ROK10" s="370"/>
      <c r="ROL10" s="370"/>
      <c r="ROM10" s="370"/>
      <c r="RON10" s="370"/>
      <c r="ROO10" s="370"/>
      <c r="ROP10" s="370"/>
      <c r="ROQ10" s="370"/>
      <c r="ROR10" s="370"/>
      <c r="ROS10" s="370"/>
      <c r="ROT10" s="370"/>
      <c r="ROU10" s="370"/>
      <c r="ROV10" s="370"/>
      <c r="ROW10" s="370"/>
      <c r="ROX10" s="370"/>
      <c r="ROY10" s="370"/>
      <c r="ROZ10" s="370"/>
      <c r="RPA10" s="370"/>
      <c r="RPB10" s="370"/>
      <c r="RPC10" s="370"/>
      <c r="RPD10" s="370"/>
      <c r="RPE10" s="370"/>
      <c r="RPF10" s="370"/>
      <c r="RPG10" s="370"/>
      <c r="RPH10" s="370"/>
      <c r="RPI10" s="370"/>
      <c r="RPJ10" s="370"/>
      <c r="RPK10" s="370"/>
      <c r="RPL10" s="370"/>
      <c r="RPM10" s="370"/>
      <c r="RPN10" s="370"/>
      <c r="RPO10" s="370"/>
      <c r="RPP10" s="370"/>
      <c r="RPQ10" s="370"/>
      <c r="RPR10" s="370"/>
      <c r="RPS10" s="370"/>
      <c r="RPT10" s="370"/>
      <c r="RPU10" s="370"/>
      <c r="RPV10" s="370"/>
      <c r="RPW10" s="370"/>
      <c r="RPX10" s="370"/>
      <c r="RPY10" s="370"/>
      <c r="RPZ10" s="370"/>
      <c r="RQA10" s="370"/>
      <c r="RQB10" s="370"/>
      <c r="RQC10" s="370"/>
      <c r="RQD10" s="370"/>
      <c r="RQE10" s="370"/>
      <c r="RQF10" s="370"/>
      <c r="RQG10" s="370"/>
      <c r="RQH10" s="370"/>
      <c r="RQI10" s="370"/>
      <c r="RQJ10" s="370"/>
      <c r="RQK10" s="370"/>
      <c r="RQL10" s="370"/>
      <c r="RQM10" s="370"/>
      <c r="RQN10" s="370"/>
      <c r="RQO10" s="370"/>
      <c r="RQP10" s="370"/>
      <c r="RQQ10" s="370"/>
      <c r="RQR10" s="370"/>
      <c r="RQS10" s="370"/>
      <c r="RQT10" s="370"/>
      <c r="RQU10" s="370"/>
      <c r="RQV10" s="370"/>
      <c r="RQW10" s="370"/>
      <c r="RQX10" s="370"/>
      <c r="RQY10" s="370"/>
      <c r="RQZ10" s="370"/>
      <c r="RRA10" s="370"/>
      <c r="RRB10" s="370"/>
      <c r="RRC10" s="370"/>
      <c r="RRD10" s="370"/>
      <c r="RRE10" s="370"/>
      <c r="RRF10" s="370"/>
      <c r="RRG10" s="370"/>
      <c r="RRH10" s="370"/>
      <c r="RRI10" s="370"/>
      <c r="RRJ10" s="370"/>
      <c r="RRK10" s="370"/>
      <c r="RRL10" s="370"/>
      <c r="RRM10" s="370"/>
      <c r="RRN10" s="370"/>
      <c r="RRO10" s="370"/>
      <c r="RRP10" s="370"/>
      <c r="RRQ10" s="370"/>
      <c r="RRR10" s="370"/>
      <c r="RRS10" s="370"/>
      <c r="RRT10" s="370"/>
      <c r="RRU10" s="370"/>
      <c r="RRV10" s="370"/>
      <c r="RRW10" s="370"/>
      <c r="RRX10" s="370"/>
      <c r="RRY10" s="370"/>
      <c r="RRZ10" s="370"/>
      <c r="RSA10" s="370"/>
      <c r="RSB10" s="370"/>
      <c r="RSC10" s="370"/>
      <c r="RSD10" s="370"/>
      <c r="RSE10" s="370"/>
      <c r="RSF10" s="370"/>
      <c r="RSG10" s="370"/>
      <c r="RSH10" s="370"/>
      <c r="RSI10" s="370"/>
      <c r="RSJ10" s="370"/>
      <c r="RSK10" s="370"/>
      <c r="RSL10" s="370"/>
      <c r="RSM10" s="370"/>
      <c r="RSN10" s="370"/>
      <c r="RSO10" s="370"/>
      <c r="RSP10" s="370"/>
      <c r="RSQ10" s="370"/>
      <c r="RSR10" s="370"/>
      <c r="RSS10" s="370"/>
      <c r="RST10" s="370"/>
      <c r="RSU10" s="370"/>
      <c r="RSV10" s="370"/>
      <c r="RSW10" s="370"/>
      <c r="RSX10" s="370"/>
      <c r="RSY10" s="370"/>
      <c r="RSZ10" s="370"/>
      <c r="RTA10" s="370"/>
      <c r="RTB10" s="370"/>
      <c r="RTC10" s="370"/>
      <c r="RTD10" s="370"/>
      <c r="RTE10" s="370"/>
      <c r="RTF10" s="370"/>
      <c r="RTG10" s="370"/>
      <c r="RTH10" s="370"/>
      <c r="RTI10" s="370"/>
      <c r="RTJ10" s="370"/>
      <c r="RTK10" s="370"/>
      <c r="RTL10" s="370"/>
      <c r="RTM10" s="370"/>
      <c r="RTN10" s="370"/>
      <c r="RTO10" s="370"/>
      <c r="RTP10" s="370"/>
      <c r="RTQ10" s="370"/>
      <c r="RTR10" s="370"/>
      <c r="RTS10" s="370"/>
      <c r="RTT10" s="370"/>
      <c r="RTU10" s="370"/>
      <c r="RTV10" s="370"/>
      <c r="RTW10" s="370"/>
      <c r="RTX10" s="370"/>
      <c r="RTY10" s="370"/>
      <c r="RTZ10" s="370"/>
      <c r="RUA10" s="370"/>
      <c r="RUB10" s="370"/>
      <c r="RUC10" s="370"/>
      <c r="RUD10" s="370"/>
      <c r="RUE10" s="370"/>
      <c r="RUF10" s="370"/>
      <c r="RUG10" s="370"/>
      <c r="RUH10" s="370"/>
      <c r="RUI10" s="370"/>
      <c r="RUJ10" s="370"/>
      <c r="RUK10" s="370"/>
      <c r="RUL10" s="370"/>
      <c r="RUM10" s="370"/>
      <c r="RUN10" s="370"/>
      <c r="RUO10" s="370"/>
      <c r="RUP10" s="370"/>
      <c r="RUQ10" s="370"/>
      <c r="RUR10" s="370"/>
      <c r="RUS10" s="370"/>
      <c r="RUT10" s="370"/>
      <c r="RUU10" s="370"/>
      <c r="RUV10" s="370"/>
      <c r="RUW10" s="370"/>
      <c r="RUX10" s="370"/>
      <c r="RUY10" s="370"/>
      <c r="RUZ10" s="370"/>
      <c r="RVA10" s="370"/>
      <c r="RVB10" s="370"/>
      <c r="RVC10" s="370"/>
      <c r="RVD10" s="370"/>
      <c r="RVE10" s="370"/>
      <c r="RVF10" s="370"/>
      <c r="RVG10" s="370"/>
      <c r="RVH10" s="370"/>
      <c r="RVI10" s="370"/>
      <c r="RVJ10" s="370"/>
      <c r="RVK10" s="370"/>
      <c r="RVL10" s="370"/>
      <c r="RVM10" s="370"/>
      <c r="RVN10" s="370"/>
      <c r="RVO10" s="370"/>
      <c r="RVP10" s="370"/>
      <c r="RVQ10" s="370"/>
      <c r="RVR10" s="370"/>
      <c r="RVS10" s="370"/>
      <c r="RVT10" s="370"/>
      <c r="RVU10" s="370"/>
      <c r="RVV10" s="370"/>
      <c r="RVW10" s="370"/>
      <c r="RVX10" s="370"/>
      <c r="RVY10" s="370"/>
      <c r="RVZ10" s="370"/>
      <c r="RWA10" s="370"/>
      <c r="RWB10" s="370"/>
      <c r="RWC10" s="370"/>
      <c r="RWD10" s="370"/>
      <c r="RWE10" s="370"/>
      <c r="RWF10" s="370"/>
      <c r="RWG10" s="370"/>
      <c r="RWH10" s="370"/>
      <c r="RWI10" s="370"/>
      <c r="RWJ10" s="370"/>
      <c r="RWK10" s="370"/>
      <c r="RWL10" s="370"/>
      <c r="RWM10" s="370"/>
      <c r="RWN10" s="370"/>
      <c r="RWO10" s="370"/>
      <c r="RWP10" s="370"/>
      <c r="RWQ10" s="370"/>
      <c r="RWR10" s="370"/>
      <c r="RWS10" s="370"/>
      <c r="RWT10" s="370"/>
      <c r="RWU10" s="370"/>
      <c r="RWV10" s="370"/>
      <c r="RWW10" s="370"/>
      <c r="RWX10" s="370"/>
      <c r="RWY10" s="370"/>
      <c r="RWZ10" s="370"/>
      <c r="RXA10" s="370"/>
      <c r="RXB10" s="370"/>
      <c r="RXC10" s="370"/>
      <c r="RXD10" s="370"/>
      <c r="RXE10" s="370"/>
      <c r="RXF10" s="370"/>
      <c r="RXG10" s="370"/>
      <c r="RXH10" s="370"/>
      <c r="RXI10" s="370"/>
      <c r="RXJ10" s="370"/>
      <c r="RXK10" s="370"/>
      <c r="RXL10" s="370"/>
      <c r="RXM10" s="370"/>
      <c r="RXN10" s="370"/>
      <c r="RXO10" s="370"/>
      <c r="RXP10" s="370"/>
      <c r="RXQ10" s="370"/>
      <c r="RXR10" s="370"/>
      <c r="RXS10" s="370"/>
      <c r="RXT10" s="370"/>
      <c r="RXU10" s="370"/>
      <c r="RXV10" s="370"/>
      <c r="RXW10" s="370"/>
      <c r="RXX10" s="370"/>
      <c r="RXY10" s="370"/>
      <c r="RXZ10" s="370"/>
      <c r="RYA10" s="370"/>
      <c r="RYB10" s="370"/>
      <c r="RYC10" s="370"/>
      <c r="RYD10" s="370"/>
      <c r="RYE10" s="370"/>
      <c r="RYF10" s="370"/>
      <c r="RYG10" s="370"/>
      <c r="RYH10" s="370"/>
      <c r="RYI10" s="370"/>
      <c r="RYJ10" s="370"/>
      <c r="RYK10" s="370"/>
      <c r="RYL10" s="370"/>
      <c r="RYM10" s="370"/>
      <c r="RYN10" s="370"/>
      <c r="RYO10" s="370"/>
      <c r="RYP10" s="370"/>
      <c r="RYQ10" s="370"/>
      <c r="RYR10" s="370"/>
      <c r="RYS10" s="370"/>
      <c r="RYT10" s="370"/>
      <c r="RYU10" s="370"/>
      <c r="RYV10" s="370"/>
      <c r="RYW10" s="370"/>
      <c r="RYX10" s="370"/>
      <c r="RYY10" s="370"/>
      <c r="RYZ10" s="370"/>
      <c r="RZA10" s="370"/>
      <c r="RZB10" s="370"/>
      <c r="RZC10" s="370"/>
      <c r="RZD10" s="370"/>
      <c r="RZE10" s="370"/>
      <c r="RZF10" s="370"/>
      <c r="RZG10" s="370"/>
      <c r="RZH10" s="370"/>
      <c r="RZI10" s="370"/>
      <c r="RZJ10" s="370"/>
      <c r="RZK10" s="370"/>
      <c r="RZL10" s="370"/>
      <c r="RZM10" s="370"/>
      <c r="RZN10" s="370"/>
      <c r="RZO10" s="370"/>
      <c r="RZP10" s="370"/>
      <c r="RZQ10" s="370"/>
      <c r="RZR10" s="370"/>
      <c r="RZS10" s="370"/>
      <c r="RZT10" s="370"/>
      <c r="RZU10" s="370"/>
      <c r="RZV10" s="370"/>
      <c r="RZW10" s="370"/>
      <c r="RZX10" s="370"/>
      <c r="RZY10" s="370"/>
      <c r="RZZ10" s="370"/>
      <c r="SAA10" s="370"/>
      <c r="SAB10" s="370"/>
      <c r="SAC10" s="370"/>
      <c r="SAD10" s="370"/>
      <c r="SAE10" s="370"/>
      <c r="SAF10" s="370"/>
      <c r="SAG10" s="370"/>
      <c r="SAH10" s="370"/>
      <c r="SAI10" s="370"/>
      <c r="SAJ10" s="370"/>
      <c r="SAK10" s="370"/>
      <c r="SAL10" s="370"/>
      <c r="SAM10" s="370"/>
      <c r="SAN10" s="370"/>
      <c r="SAO10" s="370"/>
      <c r="SAP10" s="370"/>
      <c r="SAQ10" s="370"/>
      <c r="SAR10" s="370"/>
      <c r="SAS10" s="370"/>
      <c r="SAT10" s="370"/>
      <c r="SAU10" s="370"/>
      <c r="SAV10" s="370"/>
      <c r="SAW10" s="370"/>
      <c r="SAX10" s="370"/>
      <c r="SAY10" s="370"/>
      <c r="SAZ10" s="370"/>
      <c r="SBA10" s="370"/>
      <c r="SBB10" s="370"/>
      <c r="SBC10" s="370"/>
      <c r="SBD10" s="370"/>
      <c r="SBE10" s="370"/>
      <c r="SBF10" s="370"/>
      <c r="SBG10" s="370"/>
      <c r="SBH10" s="370"/>
      <c r="SBI10" s="370"/>
      <c r="SBJ10" s="370"/>
      <c r="SBK10" s="370"/>
      <c r="SBL10" s="370"/>
      <c r="SBM10" s="370"/>
      <c r="SBN10" s="370"/>
      <c r="SBO10" s="370"/>
      <c r="SBP10" s="370"/>
      <c r="SBQ10" s="370"/>
      <c r="SBR10" s="370"/>
      <c r="SBS10" s="370"/>
      <c r="SBT10" s="370"/>
      <c r="SBU10" s="370"/>
      <c r="SBV10" s="370"/>
      <c r="SBW10" s="370"/>
      <c r="SBX10" s="370"/>
      <c r="SBY10" s="370"/>
      <c r="SBZ10" s="370"/>
      <c r="SCA10" s="370"/>
      <c r="SCB10" s="370"/>
      <c r="SCC10" s="370"/>
      <c r="SCD10" s="370"/>
      <c r="SCE10" s="370"/>
      <c r="SCF10" s="370"/>
      <c r="SCG10" s="370"/>
      <c r="SCH10" s="370"/>
      <c r="SCI10" s="370"/>
      <c r="SCJ10" s="370"/>
      <c r="SCK10" s="370"/>
      <c r="SCL10" s="370"/>
      <c r="SCM10" s="370"/>
      <c r="SCN10" s="370"/>
      <c r="SCO10" s="370"/>
      <c r="SCP10" s="370"/>
      <c r="SCQ10" s="370"/>
      <c r="SCR10" s="370"/>
      <c r="SCS10" s="370"/>
      <c r="SCT10" s="370"/>
      <c r="SCU10" s="370"/>
      <c r="SCV10" s="370"/>
      <c r="SCW10" s="370"/>
      <c r="SCX10" s="370"/>
      <c r="SCY10" s="370"/>
      <c r="SCZ10" s="370"/>
      <c r="SDA10" s="370"/>
      <c r="SDB10" s="370"/>
      <c r="SDC10" s="370"/>
      <c r="SDD10" s="370"/>
      <c r="SDE10" s="370"/>
      <c r="SDF10" s="370"/>
      <c r="SDG10" s="370"/>
      <c r="SDH10" s="370"/>
      <c r="SDI10" s="370"/>
      <c r="SDJ10" s="370"/>
      <c r="SDK10" s="370"/>
      <c r="SDL10" s="370"/>
      <c r="SDM10" s="370"/>
      <c r="SDN10" s="370"/>
      <c r="SDO10" s="370"/>
      <c r="SDP10" s="370"/>
      <c r="SDQ10" s="370"/>
      <c r="SDR10" s="370"/>
      <c r="SDS10" s="370"/>
      <c r="SDT10" s="370"/>
      <c r="SDU10" s="370"/>
      <c r="SDV10" s="370"/>
      <c r="SDW10" s="370"/>
      <c r="SDX10" s="370"/>
      <c r="SDY10" s="370"/>
      <c r="SDZ10" s="370"/>
      <c r="SEA10" s="370"/>
      <c r="SEB10" s="370"/>
      <c r="SEC10" s="370"/>
      <c r="SED10" s="370"/>
      <c r="SEE10" s="370"/>
      <c r="SEF10" s="370"/>
      <c r="SEG10" s="370"/>
      <c r="SEH10" s="370"/>
      <c r="SEI10" s="370"/>
      <c r="SEJ10" s="370"/>
      <c r="SEK10" s="370"/>
      <c r="SEL10" s="370"/>
      <c r="SEM10" s="370"/>
      <c r="SEN10" s="370"/>
      <c r="SEO10" s="370"/>
      <c r="SEP10" s="370"/>
      <c r="SEQ10" s="370"/>
      <c r="SER10" s="370"/>
      <c r="SES10" s="370"/>
      <c r="SET10" s="370"/>
      <c r="SEU10" s="370"/>
      <c r="SEV10" s="370"/>
      <c r="SEW10" s="370"/>
      <c r="SEX10" s="370"/>
      <c r="SEY10" s="370"/>
      <c r="SEZ10" s="370"/>
      <c r="SFA10" s="370"/>
      <c r="SFB10" s="370"/>
      <c r="SFC10" s="370"/>
      <c r="SFD10" s="370"/>
      <c r="SFE10" s="370"/>
      <c r="SFF10" s="370"/>
      <c r="SFG10" s="370"/>
      <c r="SFH10" s="370"/>
      <c r="SFI10" s="370"/>
      <c r="SFJ10" s="370"/>
      <c r="SFK10" s="370"/>
      <c r="SFL10" s="370"/>
      <c r="SFM10" s="370"/>
      <c r="SFN10" s="370"/>
      <c r="SFO10" s="370"/>
      <c r="SFP10" s="370"/>
      <c r="SFQ10" s="370"/>
      <c r="SFR10" s="370"/>
      <c r="SFS10" s="370"/>
      <c r="SFT10" s="370"/>
      <c r="SFU10" s="370"/>
      <c r="SFV10" s="370"/>
      <c r="SFW10" s="370"/>
      <c r="SFX10" s="370"/>
      <c r="SFY10" s="370"/>
      <c r="SFZ10" s="370"/>
      <c r="SGA10" s="370"/>
      <c r="SGB10" s="370"/>
      <c r="SGC10" s="370"/>
      <c r="SGD10" s="370"/>
      <c r="SGE10" s="370"/>
      <c r="SGF10" s="370"/>
      <c r="SGG10" s="370"/>
      <c r="SGH10" s="370"/>
      <c r="SGI10" s="370"/>
      <c r="SGJ10" s="370"/>
      <c r="SGK10" s="370"/>
      <c r="SGL10" s="370"/>
      <c r="SGM10" s="370"/>
      <c r="SGN10" s="370"/>
      <c r="SGO10" s="370"/>
      <c r="SGP10" s="370"/>
      <c r="SGQ10" s="370"/>
      <c r="SGR10" s="370"/>
      <c r="SGS10" s="370"/>
      <c r="SGT10" s="370"/>
      <c r="SGU10" s="370"/>
      <c r="SGV10" s="370"/>
      <c r="SGW10" s="370"/>
      <c r="SGX10" s="370"/>
      <c r="SGY10" s="370"/>
      <c r="SGZ10" s="370"/>
      <c r="SHA10" s="370"/>
      <c r="SHB10" s="370"/>
      <c r="SHC10" s="370"/>
      <c r="SHD10" s="370"/>
      <c r="SHE10" s="370"/>
      <c r="SHF10" s="370"/>
      <c r="SHG10" s="370"/>
      <c r="SHH10" s="370"/>
      <c r="SHI10" s="370"/>
      <c r="SHJ10" s="370"/>
      <c r="SHK10" s="370"/>
      <c r="SHL10" s="370"/>
      <c r="SHM10" s="370"/>
      <c r="SHN10" s="370"/>
      <c r="SHO10" s="370"/>
      <c r="SHP10" s="370"/>
      <c r="SHQ10" s="370"/>
      <c r="SHR10" s="370"/>
      <c r="SHS10" s="370"/>
      <c r="SHT10" s="370"/>
      <c r="SHU10" s="370"/>
      <c r="SHV10" s="370"/>
      <c r="SHW10" s="370"/>
      <c r="SHX10" s="370"/>
      <c r="SHY10" s="370"/>
      <c r="SHZ10" s="370"/>
      <c r="SIA10" s="370"/>
      <c r="SIB10" s="370"/>
      <c r="SIC10" s="370"/>
      <c r="SID10" s="370"/>
      <c r="SIE10" s="370"/>
      <c r="SIF10" s="370"/>
      <c r="SIG10" s="370"/>
      <c r="SIH10" s="370"/>
      <c r="SII10" s="370"/>
      <c r="SIJ10" s="370"/>
      <c r="SIK10" s="370"/>
      <c r="SIL10" s="370"/>
      <c r="SIM10" s="370"/>
      <c r="SIN10" s="370"/>
      <c r="SIO10" s="370"/>
      <c r="SIP10" s="370"/>
      <c r="SIQ10" s="370"/>
      <c r="SIR10" s="370"/>
      <c r="SIS10" s="370"/>
      <c r="SIT10" s="370"/>
      <c r="SIU10" s="370"/>
      <c r="SIV10" s="370"/>
      <c r="SIW10" s="370"/>
      <c r="SIX10" s="370"/>
      <c r="SIY10" s="370"/>
      <c r="SIZ10" s="370"/>
      <c r="SJA10" s="370"/>
      <c r="SJB10" s="370"/>
      <c r="SJC10" s="370"/>
      <c r="SJD10" s="370"/>
      <c r="SJE10" s="370"/>
      <c r="SJF10" s="370"/>
      <c r="SJG10" s="370"/>
      <c r="SJH10" s="370"/>
      <c r="SJI10" s="370"/>
      <c r="SJJ10" s="370"/>
      <c r="SJK10" s="370"/>
      <c r="SJL10" s="370"/>
      <c r="SJM10" s="370"/>
      <c r="SJN10" s="370"/>
      <c r="SJO10" s="370"/>
      <c r="SJP10" s="370"/>
      <c r="SJQ10" s="370"/>
      <c r="SJR10" s="370"/>
      <c r="SJS10" s="370"/>
      <c r="SJT10" s="370"/>
      <c r="SJU10" s="370"/>
      <c r="SJV10" s="370"/>
      <c r="SJW10" s="370"/>
      <c r="SJX10" s="370"/>
      <c r="SJY10" s="370"/>
      <c r="SJZ10" s="370"/>
      <c r="SKA10" s="370"/>
      <c r="SKB10" s="370"/>
      <c r="SKC10" s="370"/>
      <c r="SKD10" s="370"/>
      <c r="SKE10" s="370"/>
      <c r="SKF10" s="370"/>
      <c r="SKG10" s="370"/>
      <c r="SKH10" s="370"/>
      <c r="SKI10" s="370"/>
      <c r="SKJ10" s="370"/>
      <c r="SKK10" s="370"/>
      <c r="SKL10" s="370"/>
      <c r="SKM10" s="370"/>
      <c r="SKN10" s="370"/>
      <c r="SKO10" s="370"/>
      <c r="SKP10" s="370"/>
      <c r="SKQ10" s="370"/>
      <c r="SKR10" s="370"/>
      <c r="SKS10" s="370"/>
      <c r="SKT10" s="370"/>
      <c r="SKU10" s="370"/>
      <c r="SKV10" s="370"/>
      <c r="SKW10" s="370"/>
      <c r="SKX10" s="370"/>
      <c r="SKY10" s="370"/>
      <c r="SKZ10" s="370"/>
      <c r="SLA10" s="370"/>
      <c r="SLB10" s="370"/>
      <c r="SLC10" s="370"/>
      <c r="SLD10" s="370"/>
      <c r="SLE10" s="370"/>
      <c r="SLF10" s="370"/>
      <c r="SLG10" s="370"/>
      <c r="SLH10" s="370"/>
      <c r="SLI10" s="370"/>
      <c r="SLJ10" s="370"/>
      <c r="SLK10" s="370"/>
      <c r="SLL10" s="370"/>
      <c r="SLM10" s="370"/>
      <c r="SLN10" s="370"/>
      <c r="SLO10" s="370"/>
      <c r="SLP10" s="370"/>
      <c r="SLQ10" s="370"/>
      <c r="SLR10" s="370"/>
      <c r="SLS10" s="370"/>
      <c r="SLT10" s="370"/>
      <c r="SLU10" s="370"/>
      <c r="SLV10" s="370"/>
      <c r="SLW10" s="370"/>
      <c r="SLX10" s="370"/>
      <c r="SLY10" s="370"/>
      <c r="SLZ10" s="370"/>
      <c r="SMA10" s="370"/>
      <c r="SMB10" s="370"/>
      <c r="SMC10" s="370"/>
      <c r="SMD10" s="370"/>
      <c r="SME10" s="370"/>
      <c r="SMF10" s="370"/>
      <c r="SMG10" s="370"/>
      <c r="SMH10" s="370"/>
      <c r="SMI10" s="370"/>
      <c r="SMJ10" s="370"/>
      <c r="SMK10" s="370"/>
      <c r="SML10" s="370"/>
      <c r="SMM10" s="370"/>
      <c r="SMN10" s="370"/>
      <c r="SMO10" s="370"/>
      <c r="SMP10" s="370"/>
      <c r="SMQ10" s="370"/>
      <c r="SMR10" s="370"/>
      <c r="SMS10" s="370"/>
      <c r="SMT10" s="370"/>
      <c r="SMU10" s="370"/>
      <c r="SMV10" s="370"/>
      <c r="SMW10" s="370"/>
      <c r="SMX10" s="370"/>
      <c r="SMY10" s="370"/>
      <c r="SMZ10" s="370"/>
      <c r="SNA10" s="370"/>
      <c r="SNB10" s="370"/>
      <c r="SNC10" s="370"/>
      <c r="SND10" s="370"/>
      <c r="SNE10" s="370"/>
      <c r="SNF10" s="370"/>
      <c r="SNG10" s="370"/>
      <c r="SNH10" s="370"/>
      <c r="SNI10" s="370"/>
      <c r="SNJ10" s="370"/>
      <c r="SNK10" s="370"/>
      <c r="SNL10" s="370"/>
      <c r="SNM10" s="370"/>
      <c r="SNN10" s="370"/>
      <c r="SNO10" s="370"/>
      <c r="SNP10" s="370"/>
      <c r="SNQ10" s="370"/>
      <c r="SNR10" s="370"/>
      <c r="SNS10" s="370"/>
      <c r="SNT10" s="370"/>
      <c r="SNU10" s="370"/>
      <c r="SNV10" s="370"/>
      <c r="SNW10" s="370"/>
      <c r="SNX10" s="370"/>
      <c r="SNY10" s="370"/>
      <c r="SNZ10" s="370"/>
      <c r="SOA10" s="370"/>
      <c r="SOB10" s="370"/>
      <c r="SOC10" s="370"/>
      <c r="SOD10" s="370"/>
      <c r="SOE10" s="370"/>
      <c r="SOF10" s="370"/>
      <c r="SOG10" s="370"/>
      <c r="SOH10" s="370"/>
      <c r="SOI10" s="370"/>
      <c r="SOJ10" s="370"/>
      <c r="SOK10" s="370"/>
      <c r="SOL10" s="370"/>
      <c r="SOM10" s="370"/>
      <c r="SON10" s="370"/>
      <c r="SOO10" s="370"/>
      <c r="SOP10" s="370"/>
      <c r="SOQ10" s="370"/>
      <c r="SOR10" s="370"/>
      <c r="SOS10" s="370"/>
      <c r="SOT10" s="370"/>
      <c r="SOU10" s="370"/>
      <c r="SOV10" s="370"/>
      <c r="SOW10" s="370"/>
      <c r="SOX10" s="370"/>
      <c r="SOY10" s="370"/>
      <c r="SOZ10" s="370"/>
      <c r="SPA10" s="370"/>
      <c r="SPB10" s="370"/>
      <c r="SPC10" s="370"/>
      <c r="SPD10" s="370"/>
      <c r="SPE10" s="370"/>
      <c r="SPF10" s="370"/>
      <c r="SPG10" s="370"/>
      <c r="SPH10" s="370"/>
      <c r="SPI10" s="370"/>
      <c r="SPJ10" s="370"/>
      <c r="SPK10" s="370"/>
      <c r="SPL10" s="370"/>
      <c r="SPM10" s="370"/>
      <c r="SPN10" s="370"/>
      <c r="SPO10" s="370"/>
      <c r="SPP10" s="370"/>
      <c r="SPQ10" s="370"/>
      <c r="SPR10" s="370"/>
      <c r="SPS10" s="370"/>
      <c r="SPT10" s="370"/>
      <c r="SPU10" s="370"/>
      <c r="SPV10" s="370"/>
      <c r="SPW10" s="370"/>
      <c r="SPX10" s="370"/>
      <c r="SPY10" s="370"/>
      <c r="SPZ10" s="370"/>
      <c r="SQA10" s="370"/>
      <c r="SQB10" s="370"/>
      <c r="SQC10" s="370"/>
      <c r="SQD10" s="370"/>
      <c r="SQE10" s="370"/>
      <c r="SQF10" s="370"/>
      <c r="SQG10" s="370"/>
      <c r="SQH10" s="370"/>
      <c r="SQI10" s="370"/>
      <c r="SQJ10" s="370"/>
      <c r="SQK10" s="370"/>
      <c r="SQL10" s="370"/>
      <c r="SQM10" s="370"/>
      <c r="SQN10" s="370"/>
      <c r="SQO10" s="370"/>
      <c r="SQP10" s="370"/>
      <c r="SQQ10" s="370"/>
      <c r="SQR10" s="370"/>
      <c r="SQS10" s="370"/>
      <c r="SQT10" s="370"/>
      <c r="SQU10" s="370"/>
      <c r="SQV10" s="370"/>
      <c r="SQW10" s="370"/>
      <c r="SQX10" s="370"/>
      <c r="SQY10" s="370"/>
      <c r="SQZ10" s="370"/>
      <c r="SRA10" s="370"/>
      <c r="SRB10" s="370"/>
      <c r="SRC10" s="370"/>
      <c r="SRD10" s="370"/>
      <c r="SRE10" s="370"/>
      <c r="SRF10" s="370"/>
      <c r="SRG10" s="370"/>
      <c r="SRH10" s="370"/>
      <c r="SRI10" s="370"/>
      <c r="SRJ10" s="370"/>
      <c r="SRK10" s="370"/>
      <c r="SRL10" s="370"/>
      <c r="SRM10" s="370"/>
      <c r="SRN10" s="370"/>
      <c r="SRO10" s="370"/>
      <c r="SRP10" s="370"/>
      <c r="SRQ10" s="370"/>
      <c r="SRR10" s="370"/>
      <c r="SRS10" s="370"/>
      <c r="SRT10" s="370"/>
      <c r="SRU10" s="370"/>
      <c r="SRV10" s="370"/>
      <c r="SRW10" s="370"/>
      <c r="SRX10" s="370"/>
      <c r="SRY10" s="370"/>
      <c r="SRZ10" s="370"/>
      <c r="SSA10" s="370"/>
      <c r="SSB10" s="370"/>
      <c r="SSC10" s="370"/>
      <c r="SSD10" s="370"/>
      <c r="SSE10" s="370"/>
      <c r="SSF10" s="370"/>
      <c r="SSG10" s="370"/>
      <c r="SSH10" s="370"/>
      <c r="SSI10" s="370"/>
      <c r="SSJ10" s="370"/>
      <c r="SSK10" s="370"/>
      <c r="SSL10" s="370"/>
      <c r="SSM10" s="370"/>
      <c r="SSN10" s="370"/>
      <c r="SSO10" s="370"/>
      <c r="SSP10" s="370"/>
      <c r="SSQ10" s="370"/>
      <c r="SSR10" s="370"/>
      <c r="SSS10" s="370"/>
      <c r="SST10" s="370"/>
      <c r="SSU10" s="370"/>
      <c r="SSV10" s="370"/>
      <c r="SSW10" s="370"/>
      <c r="SSX10" s="370"/>
      <c r="SSY10" s="370"/>
      <c r="SSZ10" s="370"/>
      <c r="STA10" s="370"/>
      <c r="STB10" s="370"/>
      <c r="STC10" s="370"/>
      <c r="STD10" s="370"/>
      <c r="STE10" s="370"/>
      <c r="STF10" s="370"/>
      <c r="STG10" s="370"/>
      <c r="STH10" s="370"/>
      <c r="STI10" s="370"/>
      <c r="STJ10" s="370"/>
      <c r="STK10" s="370"/>
      <c r="STL10" s="370"/>
      <c r="STM10" s="370"/>
      <c r="STN10" s="370"/>
      <c r="STO10" s="370"/>
      <c r="STP10" s="370"/>
      <c r="STQ10" s="370"/>
      <c r="STR10" s="370"/>
      <c r="STS10" s="370"/>
      <c r="STT10" s="370"/>
      <c r="STU10" s="370"/>
      <c r="STV10" s="370"/>
      <c r="STW10" s="370"/>
      <c r="STX10" s="370"/>
      <c r="STY10" s="370"/>
      <c r="STZ10" s="370"/>
      <c r="SUA10" s="370"/>
      <c r="SUB10" s="370"/>
      <c r="SUC10" s="370"/>
      <c r="SUD10" s="370"/>
      <c r="SUE10" s="370"/>
      <c r="SUF10" s="370"/>
      <c r="SUG10" s="370"/>
      <c r="SUH10" s="370"/>
      <c r="SUI10" s="370"/>
      <c r="SUJ10" s="370"/>
      <c r="SUK10" s="370"/>
      <c r="SUL10" s="370"/>
      <c r="SUM10" s="370"/>
      <c r="SUN10" s="370"/>
      <c r="SUO10" s="370"/>
      <c r="SUP10" s="370"/>
      <c r="SUQ10" s="370"/>
      <c r="SUR10" s="370"/>
      <c r="SUS10" s="370"/>
      <c r="SUT10" s="370"/>
      <c r="SUU10" s="370"/>
      <c r="SUV10" s="370"/>
      <c r="SUW10" s="370"/>
      <c r="SUX10" s="370"/>
      <c r="SUY10" s="370"/>
      <c r="SUZ10" s="370"/>
      <c r="SVA10" s="370"/>
      <c r="SVB10" s="370"/>
      <c r="SVC10" s="370"/>
      <c r="SVD10" s="370"/>
      <c r="SVE10" s="370"/>
      <c r="SVF10" s="370"/>
      <c r="SVG10" s="370"/>
      <c r="SVH10" s="370"/>
      <c r="SVI10" s="370"/>
      <c r="SVJ10" s="370"/>
      <c r="SVK10" s="370"/>
      <c r="SVL10" s="370"/>
      <c r="SVM10" s="370"/>
      <c r="SVN10" s="370"/>
      <c r="SVO10" s="370"/>
      <c r="SVP10" s="370"/>
      <c r="SVQ10" s="370"/>
      <c r="SVR10" s="370"/>
      <c r="SVS10" s="370"/>
      <c r="SVT10" s="370"/>
      <c r="SVU10" s="370"/>
      <c r="SVV10" s="370"/>
      <c r="SVW10" s="370"/>
      <c r="SVX10" s="370"/>
      <c r="SVY10" s="370"/>
      <c r="SVZ10" s="370"/>
      <c r="SWA10" s="370"/>
      <c r="SWB10" s="370"/>
      <c r="SWC10" s="370"/>
      <c r="SWD10" s="370"/>
      <c r="SWE10" s="370"/>
      <c r="SWF10" s="370"/>
      <c r="SWG10" s="370"/>
      <c r="SWH10" s="370"/>
      <c r="SWI10" s="370"/>
      <c r="SWJ10" s="370"/>
      <c r="SWK10" s="370"/>
      <c r="SWL10" s="370"/>
      <c r="SWM10" s="370"/>
      <c r="SWN10" s="370"/>
      <c r="SWO10" s="370"/>
      <c r="SWP10" s="370"/>
      <c r="SWQ10" s="370"/>
      <c r="SWR10" s="370"/>
      <c r="SWS10" s="370"/>
      <c r="SWT10" s="370"/>
      <c r="SWU10" s="370"/>
      <c r="SWV10" s="370"/>
      <c r="SWW10" s="370"/>
      <c r="SWX10" s="370"/>
      <c r="SWY10" s="370"/>
      <c r="SWZ10" s="370"/>
      <c r="SXA10" s="370"/>
      <c r="SXB10" s="370"/>
      <c r="SXC10" s="370"/>
      <c r="SXD10" s="370"/>
      <c r="SXE10" s="370"/>
      <c r="SXF10" s="370"/>
      <c r="SXG10" s="370"/>
      <c r="SXH10" s="370"/>
      <c r="SXI10" s="370"/>
      <c r="SXJ10" s="370"/>
      <c r="SXK10" s="370"/>
      <c r="SXL10" s="370"/>
      <c r="SXM10" s="370"/>
      <c r="SXN10" s="370"/>
      <c r="SXO10" s="370"/>
      <c r="SXP10" s="370"/>
      <c r="SXQ10" s="370"/>
      <c r="SXR10" s="370"/>
      <c r="SXS10" s="370"/>
      <c r="SXT10" s="370"/>
      <c r="SXU10" s="370"/>
      <c r="SXV10" s="370"/>
      <c r="SXW10" s="370"/>
      <c r="SXX10" s="370"/>
      <c r="SXY10" s="370"/>
      <c r="SXZ10" s="370"/>
      <c r="SYA10" s="370"/>
      <c r="SYB10" s="370"/>
      <c r="SYC10" s="370"/>
      <c r="SYD10" s="370"/>
      <c r="SYE10" s="370"/>
      <c r="SYF10" s="370"/>
      <c r="SYG10" s="370"/>
      <c r="SYH10" s="370"/>
      <c r="SYI10" s="370"/>
      <c r="SYJ10" s="370"/>
      <c r="SYK10" s="370"/>
      <c r="SYL10" s="370"/>
      <c r="SYM10" s="370"/>
      <c r="SYN10" s="370"/>
      <c r="SYO10" s="370"/>
      <c r="SYP10" s="370"/>
      <c r="SYQ10" s="370"/>
      <c r="SYR10" s="370"/>
      <c r="SYS10" s="370"/>
      <c r="SYT10" s="370"/>
      <c r="SYU10" s="370"/>
      <c r="SYV10" s="370"/>
      <c r="SYW10" s="370"/>
      <c r="SYX10" s="370"/>
      <c r="SYY10" s="370"/>
      <c r="SYZ10" s="370"/>
      <c r="SZA10" s="370"/>
      <c r="SZB10" s="370"/>
      <c r="SZC10" s="370"/>
      <c r="SZD10" s="370"/>
      <c r="SZE10" s="370"/>
      <c r="SZF10" s="370"/>
      <c r="SZG10" s="370"/>
      <c r="SZH10" s="370"/>
      <c r="SZI10" s="370"/>
      <c r="SZJ10" s="370"/>
      <c r="SZK10" s="370"/>
      <c r="SZL10" s="370"/>
      <c r="SZM10" s="370"/>
      <c r="SZN10" s="370"/>
      <c r="SZO10" s="370"/>
      <c r="SZP10" s="370"/>
      <c r="SZQ10" s="370"/>
      <c r="SZR10" s="370"/>
      <c r="SZS10" s="370"/>
      <c r="SZT10" s="370"/>
      <c r="SZU10" s="370"/>
      <c r="SZV10" s="370"/>
      <c r="SZW10" s="370"/>
      <c r="SZX10" s="370"/>
      <c r="SZY10" s="370"/>
      <c r="SZZ10" s="370"/>
      <c r="TAA10" s="370"/>
      <c r="TAB10" s="370"/>
      <c r="TAC10" s="370"/>
      <c r="TAD10" s="370"/>
      <c r="TAE10" s="370"/>
      <c r="TAF10" s="370"/>
      <c r="TAG10" s="370"/>
      <c r="TAH10" s="370"/>
      <c r="TAI10" s="370"/>
      <c r="TAJ10" s="370"/>
      <c r="TAK10" s="370"/>
      <c r="TAL10" s="370"/>
      <c r="TAM10" s="370"/>
      <c r="TAN10" s="370"/>
      <c r="TAO10" s="370"/>
      <c r="TAP10" s="370"/>
      <c r="TAQ10" s="370"/>
      <c r="TAR10" s="370"/>
      <c r="TAS10" s="370"/>
      <c r="TAT10" s="370"/>
      <c r="TAU10" s="370"/>
      <c r="TAV10" s="370"/>
      <c r="TAW10" s="370"/>
      <c r="TAX10" s="370"/>
      <c r="TAY10" s="370"/>
      <c r="TAZ10" s="370"/>
      <c r="TBA10" s="370"/>
      <c r="TBB10" s="370"/>
      <c r="TBC10" s="370"/>
      <c r="TBD10" s="370"/>
      <c r="TBE10" s="370"/>
      <c r="TBF10" s="370"/>
      <c r="TBG10" s="370"/>
      <c r="TBH10" s="370"/>
      <c r="TBI10" s="370"/>
      <c r="TBJ10" s="370"/>
      <c r="TBK10" s="370"/>
      <c r="TBL10" s="370"/>
      <c r="TBM10" s="370"/>
      <c r="TBN10" s="370"/>
      <c r="TBO10" s="370"/>
      <c r="TBP10" s="370"/>
      <c r="TBQ10" s="370"/>
      <c r="TBR10" s="370"/>
      <c r="TBS10" s="370"/>
      <c r="TBT10" s="370"/>
      <c r="TBU10" s="370"/>
      <c r="TBV10" s="370"/>
      <c r="TBW10" s="370"/>
      <c r="TBX10" s="370"/>
      <c r="TBY10" s="370"/>
      <c r="TBZ10" s="370"/>
      <c r="TCA10" s="370"/>
      <c r="TCB10" s="370"/>
      <c r="TCC10" s="370"/>
      <c r="TCD10" s="370"/>
      <c r="TCE10" s="370"/>
      <c r="TCF10" s="370"/>
      <c r="TCG10" s="370"/>
      <c r="TCH10" s="370"/>
      <c r="TCI10" s="370"/>
      <c r="TCJ10" s="370"/>
      <c r="TCK10" s="370"/>
      <c r="TCL10" s="370"/>
      <c r="TCM10" s="370"/>
      <c r="TCN10" s="370"/>
      <c r="TCO10" s="370"/>
      <c r="TCP10" s="370"/>
      <c r="TCQ10" s="370"/>
      <c r="TCR10" s="370"/>
      <c r="TCS10" s="370"/>
      <c r="TCT10" s="370"/>
      <c r="TCU10" s="370"/>
      <c r="TCV10" s="370"/>
      <c r="TCW10" s="370"/>
      <c r="TCX10" s="370"/>
      <c r="TCY10" s="370"/>
      <c r="TCZ10" s="370"/>
      <c r="TDA10" s="370"/>
      <c r="TDB10" s="370"/>
      <c r="TDC10" s="370"/>
      <c r="TDD10" s="370"/>
      <c r="TDE10" s="370"/>
      <c r="TDF10" s="370"/>
      <c r="TDG10" s="370"/>
      <c r="TDH10" s="370"/>
      <c r="TDI10" s="370"/>
      <c r="TDJ10" s="370"/>
      <c r="TDK10" s="370"/>
      <c r="TDL10" s="370"/>
      <c r="TDM10" s="370"/>
      <c r="TDN10" s="370"/>
      <c r="TDO10" s="370"/>
      <c r="TDP10" s="370"/>
      <c r="TDQ10" s="370"/>
      <c r="TDR10" s="370"/>
      <c r="TDS10" s="370"/>
      <c r="TDT10" s="370"/>
      <c r="TDU10" s="370"/>
      <c r="TDV10" s="370"/>
      <c r="TDW10" s="370"/>
      <c r="TDX10" s="370"/>
      <c r="TDY10" s="370"/>
      <c r="TDZ10" s="370"/>
      <c r="TEA10" s="370"/>
      <c r="TEB10" s="370"/>
      <c r="TEC10" s="370"/>
      <c r="TED10" s="370"/>
      <c r="TEE10" s="370"/>
      <c r="TEF10" s="370"/>
      <c r="TEG10" s="370"/>
      <c r="TEH10" s="370"/>
      <c r="TEI10" s="370"/>
      <c r="TEJ10" s="370"/>
      <c r="TEK10" s="370"/>
      <c r="TEL10" s="370"/>
      <c r="TEM10" s="370"/>
      <c r="TEN10" s="370"/>
      <c r="TEO10" s="370"/>
      <c r="TEP10" s="370"/>
      <c r="TEQ10" s="370"/>
      <c r="TER10" s="370"/>
      <c r="TES10" s="370"/>
      <c r="TET10" s="370"/>
      <c r="TEU10" s="370"/>
      <c r="TEV10" s="370"/>
      <c r="TEW10" s="370"/>
      <c r="TEX10" s="370"/>
      <c r="TEY10" s="370"/>
      <c r="TEZ10" s="370"/>
      <c r="TFA10" s="370"/>
      <c r="TFB10" s="370"/>
      <c r="TFC10" s="370"/>
      <c r="TFD10" s="370"/>
      <c r="TFE10" s="370"/>
      <c r="TFF10" s="370"/>
      <c r="TFG10" s="370"/>
      <c r="TFH10" s="370"/>
      <c r="TFI10" s="370"/>
      <c r="TFJ10" s="370"/>
      <c r="TFK10" s="370"/>
      <c r="TFL10" s="370"/>
      <c r="TFM10" s="370"/>
      <c r="TFN10" s="370"/>
      <c r="TFO10" s="370"/>
      <c r="TFP10" s="370"/>
      <c r="TFQ10" s="370"/>
      <c r="TFR10" s="370"/>
      <c r="TFS10" s="370"/>
      <c r="TFT10" s="370"/>
      <c r="TFU10" s="370"/>
      <c r="TFV10" s="370"/>
      <c r="TFW10" s="370"/>
      <c r="TFX10" s="370"/>
      <c r="TFY10" s="370"/>
      <c r="TFZ10" s="370"/>
      <c r="TGA10" s="370"/>
      <c r="TGB10" s="370"/>
      <c r="TGC10" s="370"/>
      <c r="TGD10" s="370"/>
      <c r="TGE10" s="370"/>
      <c r="TGF10" s="370"/>
      <c r="TGG10" s="370"/>
      <c r="TGH10" s="370"/>
      <c r="TGI10" s="370"/>
      <c r="TGJ10" s="370"/>
      <c r="TGK10" s="370"/>
      <c r="TGL10" s="370"/>
      <c r="TGM10" s="370"/>
      <c r="TGN10" s="370"/>
      <c r="TGO10" s="370"/>
      <c r="TGP10" s="370"/>
      <c r="TGQ10" s="370"/>
      <c r="TGR10" s="370"/>
      <c r="TGS10" s="370"/>
      <c r="TGT10" s="370"/>
      <c r="TGU10" s="370"/>
      <c r="TGV10" s="370"/>
      <c r="TGW10" s="370"/>
      <c r="TGX10" s="370"/>
      <c r="TGY10" s="370"/>
      <c r="TGZ10" s="370"/>
      <c r="THA10" s="370"/>
      <c r="THB10" s="370"/>
      <c r="THC10" s="370"/>
      <c r="THD10" s="370"/>
      <c r="THE10" s="370"/>
      <c r="THF10" s="370"/>
      <c r="THG10" s="370"/>
      <c r="THH10" s="370"/>
      <c r="THI10" s="370"/>
      <c r="THJ10" s="370"/>
      <c r="THK10" s="370"/>
      <c r="THL10" s="370"/>
      <c r="THM10" s="370"/>
      <c r="THN10" s="370"/>
      <c r="THO10" s="370"/>
      <c r="THP10" s="370"/>
      <c r="THQ10" s="370"/>
      <c r="THR10" s="370"/>
      <c r="THS10" s="370"/>
      <c r="THT10" s="370"/>
      <c r="THU10" s="370"/>
      <c r="THV10" s="370"/>
      <c r="THW10" s="370"/>
      <c r="THX10" s="370"/>
      <c r="THY10" s="370"/>
      <c r="THZ10" s="370"/>
      <c r="TIA10" s="370"/>
      <c r="TIB10" s="370"/>
      <c r="TIC10" s="370"/>
      <c r="TID10" s="370"/>
      <c r="TIE10" s="370"/>
      <c r="TIF10" s="370"/>
      <c r="TIG10" s="370"/>
      <c r="TIH10" s="370"/>
      <c r="TII10" s="370"/>
      <c r="TIJ10" s="370"/>
      <c r="TIK10" s="370"/>
      <c r="TIL10" s="370"/>
      <c r="TIM10" s="370"/>
      <c r="TIN10" s="370"/>
      <c r="TIO10" s="370"/>
      <c r="TIP10" s="370"/>
      <c r="TIQ10" s="370"/>
      <c r="TIR10" s="370"/>
      <c r="TIS10" s="370"/>
      <c r="TIT10" s="370"/>
      <c r="TIU10" s="370"/>
      <c r="TIV10" s="370"/>
      <c r="TIW10" s="370"/>
      <c r="TIX10" s="370"/>
      <c r="TIY10" s="370"/>
      <c r="TIZ10" s="370"/>
      <c r="TJA10" s="370"/>
      <c r="TJB10" s="370"/>
      <c r="TJC10" s="370"/>
      <c r="TJD10" s="370"/>
      <c r="TJE10" s="370"/>
      <c r="TJF10" s="370"/>
      <c r="TJG10" s="370"/>
      <c r="TJH10" s="370"/>
      <c r="TJI10" s="370"/>
      <c r="TJJ10" s="370"/>
      <c r="TJK10" s="370"/>
      <c r="TJL10" s="370"/>
      <c r="TJM10" s="370"/>
      <c r="TJN10" s="370"/>
      <c r="TJO10" s="370"/>
      <c r="TJP10" s="370"/>
      <c r="TJQ10" s="370"/>
      <c r="TJR10" s="370"/>
      <c r="TJS10" s="370"/>
      <c r="TJT10" s="370"/>
      <c r="TJU10" s="370"/>
      <c r="TJV10" s="370"/>
      <c r="TJW10" s="370"/>
      <c r="TJX10" s="370"/>
      <c r="TJY10" s="370"/>
      <c r="TJZ10" s="370"/>
      <c r="TKA10" s="370"/>
      <c r="TKB10" s="370"/>
      <c r="TKC10" s="370"/>
      <c r="TKD10" s="370"/>
      <c r="TKE10" s="370"/>
      <c r="TKF10" s="370"/>
      <c r="TKG10" s="370"/>
      <c r="TKH10" s="370"/>
      <c r="TKI10" s="370"/>
      <c r="TKJ10" s="370"/>
      <c r="TKK10" s="370"/>
      <c r="TKL10" s="370"/>
      <c r="TKM10" s="370"/>
      <c r="TKN10" s="370"/>
      <c r="TKO10" s="370"/>
      <c r="TKP10" s="370"/>
      <c r="TKQ10" s="370"/>
      <c r="TKR10" s="370"/>
      <c r="TKS10" s="370"/>
      <c r="TKT10" s="370"/>
      <c r="TKU10" s="370"/>
      <c r="TKV10" s="370"/>
      <c r="TKW10" s="370"/>
      <c r="TKX10" s="370"/>
      <c r="TKY10" s="370"/>
      <c r="TKZ10" s="370"/>
      <c r="TLA10" s="370"/>
      <c r="TLB10" s="370"/>
      <c r="TLC10" s="370"/>
      <c r="TLD10" s="370"/>
      <c r="TLE10" s="370"/>
      <c r="TLF10" s="370"/>
      <c r="TLG10" s="370"/>
      <c r="TLH10" s="370"/>
      <c r="TLI10" s="370"/>
      <c r="TLJ10" s="370"/>
      <c r="TLK10" s="370"/>
      <c r="TLL10" s="370"/>
      <c r="TLM10" s="370"/>
      <c r="TLN10" s="370"/>
      <c r="TLO10" s="370"/>
      <c r="TLP10" s="370"/>
      <c r="TLQ10" s="370"/>
      <c r="TLR10" s="370"/>
      <c r="TLS10" s="370"/>
      <c r="TLT10" s="370"/>
      <c r="TLU10" s="370"/>
      <c r="TLV10" s="370"/>
      <c r="TLW10" s="370"/>
      <c r="TLX10" s="370"/>
      <c r="TLY10" s="370"/>
      <c r="TLZ10" s="370"/>
      <c r="TMA10" s="370"/>
      <c r="TMB10" s="370"/>
      <c r="TMC10" s="370"/>
      <c r="TMD10" s="370"/>
      <c r="TME10" s="370"/>
      <c r="TMF10" s="370"/>
      <c r="TMG10" s="370"/>
      <c r="TMH10" s="370"/>
      <c r="TMI10" s="370"/>
      <c r="TMJ10" s="370"/>
      <c r="TMK10" s="370"/>
      <c r="TML10" s="370"/>
      <c r="TMM10" s="370"/>
      <c r="TMN10" s="370"/>
      <c r="TMO10" s="370"/>
      <c r="TMP10" s="370"/>
      <c r="TMQ10" s="370"/>
      <c r="TMR10" s="370"/>
      <c r="TMS10" s="370"/>
      <c r="TMT10" s="370"/>
      <c r="TMU10" s="370"/>
      <c r="TMV10" s="370"/>
      <c r="TMW10" s="370"/>
      <c r="TMX10" s="370"/>
      <c r="TMY10" s="370"/>
      <c r="TMZ10" s="370"/>
      <c r="TNA10" s="370"/>
      <c r="TNB10" s="370"/>
      <c r="TNC10" s="370"/>
      <c r="TND10" s="370"/>
      <c r="TNE10" s="370"/>
      <c r="TNF10" s="370"/>
      <c r="TNG10" s="370"/>
      <c r="TNH10" s="370"/>
      <c r="TNI10" s="370"/>
      <c r="TNJ10" s="370"/>
      <c r="TNK10" s="370"/>
      <c r="TNL10" s="370"/>
      <c r="TNM10" s="370"/>
      <c r="TNN10" s="370"/>
      <c r="TNO10" s="370"/>
      <c r="TNP10" s="370"/>
      <c r="TNQ10" s="370"/>
      <c r="TNR10" s="370"/>
      <c r="TNS10" s="370"/>
      <c r="TNT10" s="370"/>
      <c r="TNU10" s="370"/>
      <c r="TNV10" s="370"/>
      <c r="TNW10" s="370"/>
      <c r="TNX10" s="370"/>
      <c r="TNY10" s="370"/>
      <c r="TNZ10" s="370"/>
      <c r="TOA10" s="370"/>
      <c r="TOB10" s="370"/>
      <c r="TOC10" s="370"/>
      <c r="TOD10" s="370"/>
      <c r="TOE10" s="370"/>
      <c r="TOF10" s="370"/>
      <c r="TOG10" s="370"/>
      <c r="TOH10" s="370"/>
      <c r="TOI10" s="370"/>
      <c r="TOJ10" s="370"/>
      <c r="TOK10" s="370"/>
      <c r="TOL10" s="370"/>
      <c r="TOM10" s="370"/>
      <c r="TON10" s="370"/>
      <c r="TOO10" s="370"/>
      <c r="TOP10" s="370"/>
      <c r="TOQ10" s="370"/>
      <c r="TOR10" s="370"/>
      <c r="TOS10" s="370"/>
      <c r="TOT10" s="370"/>
      <c r="TOU10" s="370"/>
      <c r="TOV10" s="370"/>
      <c r="TOW10" s="370"/>
      <c r="TOX10" s="370"/>
      <c r="TOY10" s="370"/>
      <c r="TOZ10" s="370"/>
      <c r="TPA10" s="370"/>
      <c r="TPB10" s="370"/>
      <c r="TPC10" s="370"/>
      <c r="TPD10" s="370"/>
      <c r="TPE10" s="370"/>
      <c r="TPF10" s="370"/>
      <c r="TPG10" s="370"/>
      <c r="TPH10" s="370"/>
      <c r="TPI10" s="370"/>
      <c r="TPJ10" s="370"/>
      <c r="TPK10" s="370"/>
      <c r="TPL10" s="370"/>
      <c r="TPM10" s="370"/>
      <c r="TPN10" s="370"/>
      <c r="TPO10" s="370"/>
      <c r="TPP10" s="370"/>
      <c r="TPQ10" s="370"/>
      <c r="TPR10" s="370"/>
      <c r="TPS10" s="370"/>
      <c r="TPT10" s="370"/>
      <c r="TPU10" s="370"/>
      <c r="TPV10" s="370"/>
      <c r="TPW10" s="370"/>
      <c r="TPX10" s="370"/>
      <c r="TPY10" s="370"/>
      <c r="TPZ10" s="370"/>
      <c r="TQA10" s="370"/>
      <c r="TQB10" s="370"/>
      <c r="TQC10" s="370"/>
      <c r="TQD10" s="370"/>
      <c r="TQE10" s="370"/>
      <c r="TQF10" s="370"/>
      <c r="TQG10" s="370"/>
      <c r="TQH10" s="370"/>
      <c r="TQI10" s="370"/>
      <c r="TQJ10" s="370"/>
      <c r="TQK10" s="370"/>
      <c r="TQL10" s="370"/>
      <c r="TQM10" s="370"/>
      <c r="TQN10" s="370"/>
      <c r="TQO10" s="370"/>
      <c r="TQP10" s="370"/>
      <c r="TQQ10" s="370"/>
      <c r="TQR10" s="370"/>
      <c r="TQS10" s="370"/>
      <c r="TQT10" s="370"/>
      <c r="TQU10" s="370"/>
      <c r="TQV10" s="370"/>
      <c r="TQW10" s="370"/>
      <c r="TQX10" s="370"/>
      <c r="TQY10" s="370"/>
      <c r="TQZ10" s="370"/>
      <c r="TRA10" s="370"/>
      <c r="TRB10" s="370"/>
      <c r="TRC10" s="370"/>
      <c r="TRD10" s="370"/>
      <c r="TRE10" s="370"/>
      <c r="TRF10" s="370"/>
      <c r="TRG10" s="370"/>
      <c r="TRH10" s="370"/>
      <c r="TRI10" s="370"/>
      <c r="TRJ10" s="370"/>
      <c r="TRK10" s="370"/>
      <c r="TRL10" s="370"/>
      <c r="TRM10" s="370"/>
      <c r="TRN10" s="370"/>
      <c r="TRO10" s="370"/>
      <c r="TRP10" s="370"/>
      <c r="TRQ10" s="370"/>
      <c r="TRR10" s="370"/>
      <c r="TRS10" s="370"/>
      <c r="TRT10" s="370"/>
      <c r="TRU10" s="370"/>
      <c r="TRV10" s="370"/>
      <c r="TRW10" s="370"/>
      <c r="TRX10" s="370"/>
      <c r="TRY10" s="370"/>
      <c r="TRZ10" s="370"/>
      <c r="TSA10" s="370"/>
      <c r="TSB10" s="370"/>
      <c r="TSC10" s="370"/>
      <c r="TSD10" s="370"/>
      <c r="TSE10" s="370"/>
      <c r="TSF10" s="370"/>
      <c r="TSG10" s="370"/>
      <c r="TSH10" s="370"/>
      <c r="TSI10" s="370"/>
      <c r="TSJ10" s="370"/>
      <c r="TSK10" s="370"/>
      <c r="TSL10" s="370"/>
      <c r="TSM10" s="370"/>
      <c r="TSN10" s="370"/>
      <c r="TSO10" s="370"/>
      <c r="TSP10" s="370"/>
      <c r="TSQ10" s="370"/>
      <c r="TSR10" s="370"/>
      <c r="TSS10" s="370"/>
      <c r="TST10" s="370"/>
      <c r="TSU10" s="370"/>
      <c r="TSV10" s="370"/>
      <c r="TSW10" s="370"/>
      <c r="TSX10" s="370"/>
      <c r="TSY10" s="370"/>
      <c r="TSZ10" s="370"/>
      <c r="TTA10" s="370"/>
      <c r="TTB10" s="370"/>
      <c r="TTC10" s="370"/>
      <c r="TTD10" s="370"/>
      <c r="TTE10" s="370"/>
      <c r="TTF10" s="370"/>
      <c r="TTG10" s="370"/>
      <c r="TTH10" s="370"/>
      <c r="TTI10" s="370"/>
      <c r="TTJ10" s="370"/>
      <c r="TTK10" s="370"/>
      <c r="TTL10" s="370"/>
      <c r="TTM10" s="370"/>
      <c r="TTN10" s="370"/>
      <c r="TTO10" s="370"/>
      <c r="TTP10" s="370"/>
      <c r="TTQ10" s="370"/>
      <c r="TTR10" s="370"/>
      <c r="TTS10" s="370"/>
      <c r="TTT10" s="370"/>
      <c r="TTU10" s="370"/>
      <c r="TTV10" s="370"/>
      <c r="TTW10" s="370"/>
      <c r="TTX10" s="370"/>
      <c r="TTY10" s="370"/>
      <c r="TTZ10" s="370"/>
      <c r="TUA10" s="370"/>
      <c r="TUB10" s="370"/>
      <c r="TUC10" s="370"/>
      <c r="TUD10" s="370"/>
      <c r="TUE10" s="370"/>
      <c r="TUF10" s="370"/>
      <c r="TUG10" s="370"/>
      <c r="TUH10" s="370"/>
      <c r="TUI10" s="370"/>
      <c r="TUJ10" s="370"/>
      <c r="TUK10" s="370"/>
      <c r="TUL10" s="370"/>
      <c r="TUM10" s="370"/>
      <c r="TUN10" s="370"/>
      <c r="TUO10" s="370"/>
      <c r="TUP10" s="370"/>
      <c r="TUQ10" s="370"/>
      <c r="TUR10" s="370"/>
      <c r="TUS10" s="370"/>
      <c r="TUT10" s="370"/>
      <c r="TUU10" s="370"/>
      <c r="TUV10" s="370"/>
      <c r="TUW10" s="370"/>
      <c r="TUX10" s="370"/>
      <c r="TUY10" s="370"/>
      <c r="TUZ10" s="370"/>
      <c r="TVA10" s="370"/>
      <c r="TVB10" s="370"/>
      <c r="TVC10" s="370"/>
      <c r="TVD10" s="370"/>
      <c r="TVE10" s="370"/>
      <c r="TVF10" s="370"/>
      <c r="TVG10" s="370"/>
      <c r="TVH10" s="370"/>
      <c r="TVI10" s="370"/>
      <c r="TVJ10" s="370"/>
      <c r="TVK10" s="370"/>
      <c r="TVL10" s="370"/>
      <c r="TVM10" s="370"/>
      <c r="TVN10" s="370"/>
      <c r="TVO10" s="370"/>
      <c r="TVP10" s="370"/>
      <c r="TVQ10" s="370"/>
      <c r="TVR10" s="370"/>
      <c r="TVS10" s="370"/>
      <c r="TVT10" s="370"/>
      <c r="TVU10" s="370"/>
      <c r="TVV10" s="370"/>
      <c r="TVW10" s="370"/>
      <c r="TVX10" s="370"/>
      <c r="TVY10" s="370"/>
      <c r="TVZ10" s="370"/>
      <c r="TWA10" s="370"/>
      <c r="TWB10" s="370"/>
      <c r="TWC10" s="370"/>
      <c r="TWD10" s="370"/>
      <c r="TWE10" s="370"/>
      <c r="TWF10" s="370"/>
      <c r="TWG10" s="370"/>
      <c r="TWH10" s="370"/>
      <c r="TWI10" s="370"/>
      <c r="TWJ10" s="370"/>
      <c r="TWK10" s="370"/>
      <c r="TWL10" s="370"/>
      <c r="TWM10" s="370"/>
      <c r="TWN10" s="370"/>
      <c r="TWO10" s="370"/>
      <c r="TWP10" s="370"/>
      <c r="TWQ10" s="370"/>
      <c r="TWR10" s="370"/>
      <c r="TWS10" s="370"/>
      <c r="TWT10" s="370"/>
      <c r="TWU10" s="370"/>
      <c r="TWV10" s="370"/>
      <c r="TWW10" s="370"/>
      <c r="TWX10" s="370"/>
      <c r="TWY10" s="370"/>
      <c r="TWZ10" s="370"/>
      <c r="TXA10" s="370"/>
      <c r="TXB10" s="370"/>
      <c r="TXC10" s="370"/>
      <c r="TXD10" s="370"/>
      <c r="TXE10" s="370"/>
      <c r="TXF10" s="370"/>
      <c r="TXG10" s="370"/>
      <c r="TXH10" s="370"/>
      <c r="TXI10" s="370"/>
      <c r="TXJ10" s="370"/>
      <c r="TXK10" s="370"/>
      <c r="TXL10" s="370"/>
      <c r="TXM10" s="370"/>
      <c r="TXN10" s="370"/>
      <c r="TXO10" s="370"/>
      <c r="TXP10" s="370"/>
      <c r="TXQ10" s="370"/>
      <c r="TXR10" s="370"/>
      <c r="TXS10" s="370"/>
      <c r="TXT10" s="370"/>
      <c r="TXU10" s="370"/>
      <c r="TXV10" s="370"/>
      <c r="TXW10" s="370"/>
      <c r="TXX10" s="370"/>
      <c r="TXY10" s="370"/>
      <c r="TXZ10" s="370"/>
      <c r="TYA10" s="370"/>
      <c r="TYB10" s="370"/>
      <c r="TYC10" s="370"/>
      <c r="TYD10" s="370"/>
      <c r="TYE10" s="370"/>
      <c r="TYF10" s="370"/>
      <c r="TYG10" s="370"/>
      <c r="TYH10" s="370"/>
      <c r="TYI10" s="370"/>
      <c r="TYJ10" s="370"/>
      <c r="TYK10" s="370"/>
      <c r="TYL10" s="370"/>
      <c r="TYM10" s="370"/>
      <c r="TYN10" s="370"/>
      <c r="TYO10" s="370"/>
      <c r="TYP10" s="370"/>
      <c r="TYQ10" s="370"/>
      <c r="TYR10" s="370"/>
      <c r="TYS10" s="370"/>
      <c r="TYT10" s="370"/>
      <c r="TYU10" s="370"/>
      <c r="TYV10" s="370"/>
      <c r="TYW10" s="370"/>
      <c r="TYX10" s="370"/>
      <c r="TYY10" s="370"/>
      <c r="TYZ10" s="370"/>
      <c r="TZA10" s="370"/>
      <c r="TZB10" s="370"/>
      <c r="TZC10" s="370"/>
      <c r="TZD10" s="370"/>
      <c r="TZE10" s="370"/>
      <c r="TZF10" s="370"/>
      <c r="TZG10" s="370"/>
      <c r="TZH10" s="370"/>
      <c r="TZI10" s="370"/>
      <c r="TZJ10" s="370"/>
      <c r="TZK10" s="370"/>
      <c r="TZL10" s="370"/>
      <c r="TZM10" s="370"/>
      <c r="TZN10" s="370"/>
      <c r="TZO10" s="370"/>
      <c r="TZP10" s="370"/>
      <c r="TZQ10" s="370"/>
      <c r="TZR10" s="370"/>
      <c r="TZS10" s="370"/>
      <c r="TZT10" s="370"/>
      <c r="TZU10" s="370"/>
      <c r="TZV10" s="370"/>
      <c r="TZW10" s="370"/>
      <c r="TZX10" s="370"/>
      <c r="TZY10" s="370"/>
      <c r="TZZ10" s="370"/>
      <c r="UAA10" s="370"/>
      <c r="UAB10" s="370"/>
      <c r="UAC10" s="370"/>
      <c r="UAD10" s="370"/>
      <c r="UAE10" s="370"/>
      <c r="UAF10" s="370"/>
      <c r="UAG10" s="370"/>
      <c r="UAH10" s="370"/>
      <c r="UAI10" s="370"/>
      <c r="UAJ10" s="370"/>
      <c r="UAK10" s="370"/>
      <c r="UAL10" s="370"/>
      <c r="UAM10" s="370"/>
      <c r="UAN10" s="370"/>
      <c r="UAO10" s="370"/>
      <c r="UAP10" s="370"/>
      <c r="UAQ10" s="370"/>
      <c r="UAR10" s="370"/>
      <c r="UAS10" s="370"/>
      <c r="UAT10" s="370"/>
      <c r="UAU10" s="370"/>
      <c r="UAV10" s="370"/>
      <c r="UAW10" s="370"/>
      <c r="UAX10" s="370"/>
      <c r="UAY10" s="370"/>
      <c r="UAZ10" s="370"/>
      <c r="UBA10" s="370"/>
      <c r="UBB10" s="370"/>
      <c r="UBC10" s="370"/>
      <c r="UBD10" s="370"/>
      <c r="UBE10" s="370"/>
      <c r="UBF10" s="370"/>
      <c r="UBG10" s="370"/>
      <c r="UBH10" s="370"/>
      <c r="UBI10" s="370"/>
      <c r="UBJ10" s="370"/>
      <c r="UBK10" s="370"/>
      <c r="UBL10" s="370"/>
      <c r="UBM10" s="370"/>
      <c r="UBN10" s="370"/>
      <c r="UBO10" s="370"/>
      <c r="UBP10" s="370"/>
      <c r="UBQ10" s="370"/>
      <c r="UBR10" s="370"/>
      <c r="UBS10" s="370"/>
      <c r="UBT10" s="370"/>
      <c r="UBU10" s="370"/>
      <c r="UBV10" s="370"/>
      <c r="UBW10" s="370"/>
      <c r="UBX10" s="370"/>
      <c r="UBY10" s="370"/>
      <c r="UBZ10" s="370"/>
      <c r="UCA10" s="370"/>
      <c r="UCB10" s="370"/>
      <c r="UCC10" s="370"/>
      <c r="UCD10" s="370"/>
      <c r="UCE10" s="370"/>
      <c r="UCF10" s="370"/>
      <c r="UCG10" s="370"/>
      <c r="UCH10" s="370"/>
      <c r="UCI10" s="370"/>
      <c r="UCJ10" s="370"/>
      <c r="UCK10" s="370"/>
      <c r="UCL10" s="370"/>
      <c r="UCM10" s="370"/>
      <c r="UCN10" s="370"/>
      <c r="UCO10" s="370"/>
      <c r="UCP10" s="370"/>
      <c r="UCQ10" s="370"/>
      <c r="UCR10" s="370"/>
      <c r="UCS10" s="370"/>
      <c r="UCT10" s="370"/>
      <c r="UCU10" s="370"/>
      <c r="UCV10" s="370"/>
      <c r="UCW10" s="370"/>
      <c r="UCX10" s="370"/>
      <c r="UCY10" s="370"/>
      <c r="UCZ10" s="370"/>
      <c r="UDA10" s="370"/>
      <c r="UDB10" s="370"/>
      <c r="UDC10" s="370"/>
      <c r="UDD10" s="370"/>
      <c r="UDE10" s="370"/>
      <c r="UDF10" s="370"/>
      <c r="UDG10" s="370"/>
      <c r="UDH10" s="370"/>
      <c r="UDI10" s="370"/>
      <c r="UDJ10" s="370"/>
      <c r="UDK10" s="370"/>
      <c r="UDL10" s="370"/>
      <c r="UDM10" s="370"/>
      <c r="UDN10" s="370"/>
      <c r="UDO10" s="370"/>
      <c r="UDP10" s="370"/>
      <c r="UDQ10" s="370"/>
      <c r="UDR10" s="370"/>
      <c r="UDS10" s="370"/>
      <c r="UDT10" s="370"/>
      <c r="UDU10" s="370"/>
      <c r="UDV10" s="370"/>
      <c r="UDW10" s="370"/>
      <c r="UDX10" s="370"/>
      <c r="UDY10" s="370"/>
      <c r="UDZ10" s="370"/>
      <c r="UEA10" s="370"/>
      <c r="UEB10" s="370"/>
      <c r="UEC10" s="370"/>
      <c r="UED10" s="370"/>
      <c r="UEE10" s="370"/>
      <c r="UEF10" s="370"/>
      <c r="UEG10" s="370"/>
      <c r="UEH10" s="370"/>
      <c r="UEI10" s="370"/>
      <c r="UEJ10" s="370"/>
      <c r="UEK10" s="370"/>
      <c r="UEL10" s="370"/>
      <c r="UEM10" s="370"/>
      <c r="UEN10" s="370"/>
      <c r="UEO10" s="370"/>
      <c r="UEP10" s="370"/>
      <c r="UEQ10" s="370"/>
      <c r="UER10" s="370"/>
      <c r="UES10" s="370"/>
      <c r="UET10" s="370"/>
      <c r="UEU10" s="370"/>
      <c r="UEV10" s="370"/>
      <c r="UEW10" s="370"/>
      <c r="UEX10" s="370"/>
      <c r="UEY10" s="370"/>
      <c r="UEZ10" s="370"/>
      <c r="UFA10" s="370"/>
      <c r="UFB10" s="370"/>
      <c r="UFC10" s="370"/>
      <c r="UFD10" s="370"/>
      <c r="UFE10" s="370"/>
      <c r="UFF10" s="370"/>
      <c r="UFG10" s="370"/>
      <c r="UFH10" s="370"/>
      <c r="UFI10" s="370"/>
      <c r="UFJ10" s="370"/>
      <c r="UFK10" s="370"/>
      <c r="UFL10" s="370"/>
      <c r="UFM10" s="370"/>
      <c r="UFN10" s="370"/>
      <c r="UFO10" s="370"/>
      <c r="UFP10" s="370"/>
      <c r="UFQ10" s="370"/>
      <c r="UFR10" s="370"/>
      <c r="UFS10" s="370"/>
      <c r="UFT10" s="370"/>
      <c r="UFU10" s="370"/>
      <c r="UFV10" s="370"/>
      <c r="UFW10" s="370"/>
      <c r="UFX10" s="370"/>
      <c r="UFY10" s="370"/>
      <c r="UFZ10" s="370"/>
      <c r="UGA10" s="370"/>
      <c r="UGB10" s="370"/>
      <c r="UGC10" s="370"/>
      <c r="UGD10" s="370"/>
      <c r="UGE10" s="370"/>
      <c r="UGF10" s="370"/>
      <c r="UGG10" s="370"/>
      <c r="UGH10" s="370"/>
      <c r="UGI10" s="370"/>
      <c r="UGJ10" s="370"/>
      <c r="UGK10" s="370"/>
      <c r="UGL10" s="370"/>
      <c r="UGM10" s="370"/>
      <c r="UGN10" s="370"/>
      <c r="UGO10" s="370"/>
      <c r="UGP10" s="370"/>
      <c r="UGQ10" s="370"/>
      <c r="UGR10" s="370"/>
      <c r="UGS10" s="370"/>
      <c r="UGT10" s="370"/>
      <c r="UGU10" s="370"/>
      <c r="UGV10" s="370"/>
      <c r="UGW10" s="370"/>
      <c r="UGX10" s="370"/>
      <c r="UGY10" s="370"/>
      <c r="UGZ10" s="370"/>
      <c r="UHA10" s="370"/>
      <c r="UHB10" s="370"/>
      <c r="UHC10" s="370"/>
      <c r="UHD10" s="370"/>
      <c r="UHE10" s="370"/>
      <c r="UHF10" s="370"/>
      <c r="UHG10" s="370"/>
      <c r="UHH10" s="370"/>
      <c r="UHI10" s="370"/>
      <c r="UHJ10" s="370"/>
      <c r="UHK10" s="370"/>
      <c r="UHL10" s="370"/>
      <c r="UHM10" s="370"/>
      <c r="UHN10" s="370"/>
      <c r="UHO10" s="370"/>
      <c r="UHP10" s="370"/>
      <c r="UHQ10" s="370"/>
      <c r="UHR10" s="370"/>
      <c r="UHS10" s="370"/>
      <c r="UHT10" s="370"/>
      <c r="UHU10" s="370"/>
      <c r="UHV10" s="370"/>
      <c r="UHW10" s="370"/>
      <c r="UHX10" s="370"/>
      <c r="UHY10" s="370"/>
      <c r="UHZ10" s="370"/>
      <c r="UIA10" s="370"/>
      <c r="UIB10" s="370"/>
      <c r="UIC10" s="370"/>
      <c r="UID10" s="370"/>
      <c r="UIE10" s="370"/>
      <c r="UIF10" s="370"/>
      <c r="UIG10" s="370"/>
      <c r="UIH10" s="370"/>
      <c r="UII10" s="370"/>
      <c r="UIJ10" s="370"/>
      <c r="UIK10" s="370"/>
      <c r="UIL10" s="370"/>
      <c r="UIM10" s="370"/>
      <c r="UIN10" s="370"/>
      <c r="UIO10" s="370"/>
      <c r="UIP10" s="370"/>
      <c r="UIQ10" s="370"/>
      <c r="UIR10" s="370"/>
      <c r="UIS10" s="370"/>
      <c r="UIT10" s="370"/>
      <c r="UIU10" s="370"/>
      <c r="UIV10" s="370"/>
      <c r="UIW10" s="370"/>
      <c r="UIX10" s="370"/>
      <c r="UIY10" s="370"/>
      <c r="UIZ10" s="370"/>
      <c r="UJA10" s="370"/>
      <c r="UJB10" s="370"/>
      <c r="UJC10" s="370"/>
      <c r="UJD10" s="370"/>
      <c r="UJE10" s="370"/>
      <c r="UJF10" s="370"/>
      <c r="UJG10" s="370"/>
      <c r="UJH10" s="370"/>
      <c r="UJI10" s="370"/>
      <c r="UJJ10" s="370"/>
      <c r="UJK10" s="370"/>
      <c r="UJL10" s="370"/>
      <c r="UJM10" s="370"/>
      <c r="UJN10" s="370"/>
      <c r="UJO10" s="370"/>
      <c r="UJP10" s="370"/>
      <c r="UJQ10" s="370"/>
      <c r="UJR10" s="370"/>
      <c r="UJS10" s="370"/>
      <c r="UJT10" s="370"/>
      <c r="UJU10" s="370"/>
      <c r="UJV10" s="370"/>
      <c r="UJW10" s="370"/>
      <c r="UJX10" s="370"/>
      <c r="UJY10" s="370"/>
      <c r="UJZ10" s="370"/>
      <c r="UKA10" s="370"/>
      <c r="UKB10" s="370"/>
      <c r="UKC10" s="370"/>
      <c r="UKD10" s="370"/>
      <c r="UKE10" s="370"/>
      <c r="UKF10" s="370"/>
      <c r="UKG10" s="370"/>
      <c r="UKH10" s="370"/>
      <c r="UKI10" s="370"/>
      <c r="UKJ10" s="370"/>
      <c r="UKK10" s="370"/>
      <c r="UKL10" s="370"/>
      <c r="UKM10" s="370"/>
      <c r="UKN10" s="370"/>
      <c r="UKO10" s="370"/>
      <c r="UKP10" s="370"/>
      <c r="UKQ10" s="370"/>
      <c r="UKR10" s="370"/>
      <c r="UKS10" s="370"/>
      <c r="UKT10" s="370"/>
      <c r="UKU10" s="370"/>
      <c r="UKV10" s="370"/>
      <c r="UKW10" s="370"/>
      <c r="UKX10" s="370"/>
      <c r="UKY10" s="370"/>
      <c r="UKZ10" s="370"/>
      <c r="ULA10" s="370"/>
      <c r="ULB10" s="370"/>
      <c r="ULC10" s="370"/>
      <c r="ULD10" s="370"/>
      <c r="ULE10" s="370"/>
      <c r="ULF10" s="370"/>
      <c r="ULG10" s="370"/>
      <c r="ULH10" s="370"/>
      <c r="ULI10" s="370"/>
      <c r="ULJ10" s="370"/>
      <c r="ULK10" s="370"/>
      <c r="ULL10" s="370"/>
      <c r="ULM10" s="370"/>
      <c r="ULN10" s="370"/>
      <c r="ULO10" s="370"/>
      <c r="ULP10" s="370"/>
      <c r="ULQ10" s="370"/>
      <c r="ULR10" s="370"/>
      <c r="ULS10" s="370"/>
      <c r="ULT10" s="370"/>
      <c r="ULU10" s="370"/>
      <c r="ULV10" s="370"/>
      <c r="ULW10" s="370"/>
      <c r="ULX10" s="370"/>
      <c r="ULY10" s="370"/>
      <c r="ULZ10" s="370"/>
      <c r="UMA10" s="370"/>
      <c r="UMB10" s="370"/>
      <c r="UMC10" s="370"/>
      <c r="UMD10" s="370"/>
      <c r="UME10" s="370"/>
      <c r="UMF10" s="370"/>
      <c r="UMG10" s="370"/>
      <c r="UMH10" s="370"/>
      <c r="UMI10" s="370"/>
      <c r="UMJ10" s="370"/>
      <c r="UMK10" s="370"/>
      <c r="UML10" s="370"/>
      <c r="UMM10" s="370"/>
      <c r="UMN10" s="370"/>
      <c r="UMO10" s="370"/>
      <c r="UMP10" s="370"/>
      <c r="UMQ10" s="370"/>
      <c r="UMR10" s="370"/>
      <c r="UMS10" s="370"/>
      <c r="UMT10" s="370"/>
      <c r="UMU10" s="370"/>
      <c r="UMV10" s="370"/>
      <c r="UMW10" s="370"/>
      <c r="UMX10" s="370"/>
      <c r="UMY10" s="370"/>
      <c r="UMZ10" s="370"/>
      <c r="UNA10" s="370"/>
      <c r="UNB10" s="370"/>
      <c r="UNC10" s="370"/>
      <c r="UND10" s="370"/>
      <c r="UNE10" s="370"/>
      <c r="UNF10" s="370"/>
      <c r="UNG10" s="370"/>
      <c r="UNH10" s="370"/>
      <c r="UNI10" s="370"/>
      <c r="UNJ10" s="370"/>
      <c r="UNK10" s="370"/>
      <c r="UNL10" s="370"/>
      <c r="UNM10" s="370"/>
      <c r="UNN10" s="370"/>
      <c r="UNO10" s="370"/>
      <c r="UNP10" s="370"/>
      <c r="UNQ10" s="370"/>
      <c r="UNR10" s="370"/>
      <c r="UNS10" s="370"/>
      <c r="UNT10" s="370"/>
      <c r="UNU10" s="370"/>
      <c r="UNV10" s="370"/>
      <c r="UNW10" s="370"/>
      <c r="UNX10" s="370"/>
      <c r="UNY10" s="370"/>
      <c r="UNZ10" s="370"/>
      <c r="UOA10" s="370"/>
      <c r="UOB10" s="370"/>
      <c r="UOC10" s="370"/>
      <c r="UOD10" s="370"/>
      <c r="UOE10" s="370"/>
      <c r="UOF10" s="370"/>
      <c r="UOG10" s="370"/>
      <c r="UOH10" s="370"/>
      <c r="UOI10" s="370"/>
      <c r="UOJ10" s="370"/>
      <c r="UOK10" s="370"/>
      <c r="UOL10" s="370"/>
      <c r="UOM10" s="370"/>
      <c r="UON10" s="370"/>
      <c r="UOO10" s="370"/>
      <c r="UOP10" s="370"/>
      <c r="UOQ10" s="370"/>
      <c r="UOR10" s="370"/>
      <c r="UOS10" s="370"/>
      <c r="UOT10" s="370"/>
      <c r="UOU10" s="370"/>
      <c r="UOV10" s="370"/>
      <c r="UOW10" s="370"/>
      <c r="UOX10" s="370"/>
      <c r="UOY10" s="370"/>
      <c r="UOZ10" s="370"/>
      <c r="UPA10" s="370"/>
      <c r="UPB10" s="370"/>
      <c r="UPC10" s="370"/>
      <c r="UPD10" s="370"/>
      <c r="UPE10" s="370"/>
      <c r="UPF10" s="370"/>
      <c r="UPG10" s="370"/>
      <c r="UPH10" s="370"/>
      <c r="UPI10" s="370"/>
      <c r="UPJ10" s="370"/>
      <c r="UPK10" s="370"/>
      <c r="UPL10" s="370"/>
      <c r="UPM10" s="370"/>
      <c r="UPN10" s="370"/>
      <c r="UPO10" s="370"/>
      <c r="UPP10" s="370"/>
      <c r="UPQ10" s="370"/>
      <c r="UPR10" s="370"/>
      <c r="UPS10" s="370"/>
      <c r="UPT10" s="370"/>
      <c r="UPU10" s="370"/>
      <c r="UPV10" s="370"/>
      <c r="UPW10" s="370"/>
      <c r="UPX10" s="370"/>
      <c r="UPY10" s="370"/>
      <c r="UPZ10" s="370"/>
      <c r="UQA10" s="370"/>
      <c r="UQB10" s="370"/>
      <c r="UQC10" s="370"/>
      <c r="UQD10" s="370"/>
      <c r="UQE10" s="370"/>
      <c r="UQF10" s="370"/>
      <c r="UQG10" s="370"/>
      <c r="UQH10" s="370"/>
      <c r="UQI10" s="370"/>
      <c r="UQJ10" s="370"/>
      <c r="UQK10" s="370"/>
      <c r="UQL10" s="370"/>
      <c r="UQM10" s="370"/>
      <c r="UQN10" s="370"/>
      <c r="UQO10" s="370"/>
      <c r="UQP10" s="370"/>
      <c r="UQQ10" s="370"/>
      <c r="UQR10" s="370"/>
      <c r="UQS10" s="370"/>
      <c r="UQT10" s="370"/>
      <c r="UQU10" s="370"/>
      <c r="UQV10" s="370"/>
      <c r="UQW10" s="370"/>
      <c r="UQX10" s="370"/>
      <c r="UQY10" s="370"/>
      <c r="UQZ10" s="370"/>
      <c r="URA10" s="370"/>
      <c r="URB10" s="370"/>
      <c r="URC10" s="370"/>
      <c r="URD10" s="370"/>
      <c r="URE10" s="370"/>
      <c r="URF10" s="370"/>
      <c r="URG10" s="370"/>
      <c r="URH10" s="370"/>
      <c r="URI10" s="370"/>
      <c r="URJ10" s="370"/>
      <c r="URK10" s="370"/>
      <c r="URL10" s="370"/>
      <c r="URM10" s="370"/>
      <c r="URN10" s="370"/>
      <c r="URO10" s="370"/>
      <c r="URP10" s="370"/>
      <c r="URQ10" s="370"/>
      <c r="URR10" s="370"/>
      <c r="URS10" s="370"/>
      <c r="URT10" s="370"/>
      <c r="URU10" s="370"/>
      <c r="URV10" s="370"/>
      <c r="URW10" s="370"/>
      <c r="URX10" s="370"/>
      <c r="URY10" s="370"/>
      <c r="URZ10" s="370"/>
      <c r="USA10" s="370"/>
      <c r="USB10" s="370"/>
      <c r="USC10" s="370"/>
      <c r="USD10" s="370"/>
      <c r="USE10" s="370"/>
      <c r="USF10" s="370"/>
      <c r="USG10" s="370"/>
      <c r="USH10" s="370"/>
      <c r="USI10" s="370"/>
      <c r="USJ10" s="370"/>
      <c r="USK10" s="370"/>
      <c r="USL10" s="370"/>
      <c r="USM10" s="370"/>
      <c r="USN10" s="370"/>
      <c r="USO10" s="370"/>
      <c r="USP10" s="370"/>
      <c r="USQ10" s="370"/>
      <c r="USR10" s="370"/>
      <c r="USS10" s="370"/>
      <c r="UST10" s="370"/>
      <c r="USU10" s="370"/>
      <c r="USV10" s="370"/>
      <c r="USW10" s="370"/>
      <c r="USX10" s="370"/>
      <c r="USY10" s="370"/>
      <c r="USZ10" s="370"/>
      <c r="UTA10" s="370"/>
      <c r="UTB10" s="370"/>
      <c r="UTC10" s="370"/>
      <c r="UTD10" s="370"/>
      <c r="UTE10" s="370"/>
      <c r="UTF10" s="370"/>
      <c r="UTG10" s="370"/>
      <c r="UTH10" s="370"/>
      <c r="UTI10" s="370"/>
      <c r="UTJ10" s="370"/>
      <c r="UTK10" s="370"/>
      <c r="UTL10" s="370"/>
      <c r="UTM10" s="370"/>
      <c r="UTN10" s="370"/>
      <c r="UTO10" s="370"/>
      <c r="UTP10" s="370"/>
      <c r="UTQ10" s="370"/>
      <c r="UTR10" s="370"/>
      <c r="UTS10" s="370"/>
      <c r="UTT10" s="370"/>
      <c r="UTU10" s="370"/>
      <c r="UTV10" s="370"/>
      <c r="UTW10" s="370"/>
      <c r="UTX10" s="370"/>
      <c r="UTY10" s="370"/>
      <c r="UTZ10" s="370"/>
      <c r="UUA10" s="370"/>
      <c r="UUB10" s="370"/>
      <c r="UUC10" s="370"/>
      <c r="UUD10" s="370"/>
      <c r="UUE10" s="370"/>
      <c r="UUF10" s="370"/>
      <c r="UUG10" s="370"/>
      <c r="UUH10" s="370"/>
      <c r="UUI10" s="370"/>
      <c r="UUJ10" s="370"/>
      <c r="UUK10" s="370"/>
      <c r="UUL10" s="370"/>
      <c r="UUM10" s="370"/>
      <c r="UUN10" s="370"/>
      <c r="UUO10" s="370"/>
      <c r="UUP10" s="370"/>
      <c r="UUQ10" s="370"/>
      <c r="UUR10" s="370"/>
      <c r="UUS10" s="370"/>
      <c r="UUT10" s="370"/>
      <c r="UUU10" s="370"/>
      <c r="UUV10" s="370"/>
      <c r="UUW10" s="370"/>
      <c r="UUX10" s="370"/>
      <c r="UUY10" s="370"/>
      <c r="UUZ10" s="370"/>
      <c r="UVA10" s="370"/>
      <c r="UVB10" s="370"/>
      <c r="UVC10" s="370"/>
      <c r="UVD10" s="370"/>
      <c r="UVE10" s="370"/>
      <c r="UVF10" s="370"/>
      <c r="UVG10" s="370"/>
      <c r="UVH10" s="370"/>
      <c r="UVI10" s="370"/>
      <c r="UVJ10" s="370"/>
      <c r="UVK10" s="370"/>
      <c r="UVL10" s="370"/>
      <c r="UVM10" s="370"/>
      <c r="UVN10" s="370"/>
      <c r="UVO10" s="370"/>
      <c r="UVP10" s="370"/>
      <c r="UVQ10" s="370"/>
      <c r="UVR10" s="370"/>
      <c r="UVS10" s="370"/>
      <c r="UVT10" s="370"/>
      <c r="UVU10" s="370"/>
      <c r="UVV10" s="370"/>
      <c r="UVW10" s="370"/>
      <c r="UVX10" s="370"/>
      <c r="UVY10" s="370"/>
      <c r="UVZ10" s="370"/>
      <c r="UWA10" s="370"/>
      <c r="UWB10" s="370"/>
      <c r="UWC10" s="370"/>
      <c r="UWD10" s="370"/>
      <c r="UWE10" s="370"/>
      <c r="UWF10" s="370"/>
      <c r="UWG10" s="370"/>
      <c r="UWH10" s="370"/>
      <c r="UWI10" s="370"/>
      <c r="UWJ10" s="370"/>
      <c r="UWK10" s="370"/>
      <c r="UWL10" s="370"/>
      <c r="UWM10" s="370"/>
      <c r="UWN10" s="370"/>
      <c r="UWO10" s="370"/>
      <c r="UWP10" s="370"/>
      <c r="UWQ10" s="370"/>
      <c r="UWR10" s="370"/>
      <c r="UWS10" s="370"/>
      <c r="UWT10" s="370"/>
      <c r="UWU10" s="370"/>
      <c r="UWV10" s="370"/>
      <c r="UWW10" s="370"/>
      <c r="UWX10" s="370"/>
      <c r="UWY10" s="370"/>
      <c r="UWZ10" s="370"/>
      <c r="UXA10" s="370"/>
      <c r="UXB10" s="370"/>
      <c r="UXC10" s="370"/>
      <c r="UXD10" s="370"/>
      <c r="UXE10" s="370"/>
      <c r="UXF10" s="370"/>
      <c r="UXG10" s="370"/>
      <c r="UXH10" s="370"/>
      <c r="UXI10" s="370"/>
      <c r="UXJ10" s="370"/>
      <c r="UXK10" s="370"/>
      <c r="UXL10" s="370"/>
      <c r="UXM10" s="370"/>
      <c r="UXN10" s="370"/>
      <c r="UXO10" s="370"/>
      <c r="UXP10" s="370"/>
      <c r="UXQ10" s="370"/>
      <c r="UXR10" s="370"/>
      <c r="UXS10" s="370"/>
      <c r="UXT10" s="370"/>
      <c r="UXU10" s="370"/>
      <c r="UXV10" s="370"/>
      <c r="UXW10" s="370"/>
      <c r="UXX10" s="370"/>
      <c r="UXY10" s="370"/>
      <c r="UXZ10" s="370"/>
      <c r="UYA10" s="370"/>
      <c r="UYB10" s="370"/>
      <c r="UYC10" s="370"/>
      <c r="UYD10" s="370"/>
      <c r="UYE10" s="370"/>
      <c r="UYF10" s="370"/>
      <c r="UYG10" s="370"/>
      <c r="UYH10" s="370"/>
      <c r="UYI10" s="370"/>
      <c r="UYJ10" s="370"/>
      <c r="UYK10" s="370"/>
      <c r="UYL10" s="370"/>
      <c r="UYM10" s="370"/>
      <c r="UYN10" s="370"/>
      <c r="UYO10" s="370"/>
      <c r="UYP10" s="370"/>
      <c r="UYQ10" s="370"/>
      <c r="UYR10" s="370"/>
      <c r="UYS10" s="370"/>
      <c r="UYT10" s="370"/>
      <c r="UYU10" s="370"/>
      <c r="UYV10" s="370"/>
      <c r="UYW10" s="370"/>
      <c r="UYX10" s="370"/>
      <c r="UYY10" s="370"/>
      <c r="UYZ10" s="370"/>
      <c r="UZA10" s="370"/>
      <c r="UZB10" s="370"/>
      <c r="UZC10" s="370"/>
      <c r="UZD10" s="370"/>
      <c r="UZE10" s="370"/>
      <c r="UZF10" s="370"/>
      <c r="UZG10" s="370"/>
      <c r="UZH10" s="370"/>
      <c r="UZI10" s="370"/>
      <c r="UZJ10" s="370"/>
      <c r="UZK10" s="370"/>
      <c r="UZL10" s="370"/>
      <c r="UZM10" s="370"/>
      <c r="UZN10" s="370"/>
      <c r="UZO10" s="370"/>
      <c r="UZP10" s="370"/>
      <c r="UZQ10" s="370"/>
      <c r="UZR10" s="370"/>
      <c r="UZS10" s="370"/>
      <c r="UZT10" s="370"/>
      <c r="UZU10" s="370"/>
      <c r="UZV10" s="370"/>
      <c r="UZW10" s="370"/>
      <c r="UZX10" s="370"/>
      <c r="UZY10" s="370"/>
      <c r="UZZ10" s="370"/>
      <c r="VAA10" s="370"/>
      <c r="VAB10" s="370"/>
      <c r="VAC10" s="370"/>
      <c r="VAD10" s="370"/>
      <c r="VAE10" s="370"/>
      <c r="VAF10" s="370"/>
      <c r="VAG10" s="370"/>
      <c r="VAH10" s="370"/>
      <c r="VAI10" s="370"/>
      <c r="VAJ10" s="370"/>
      <c r="VAK10" s="370"/>
      <c r="VAL10" s="370"/>
      <c r="VAM10" s="370"/>
      <c r="VAN10" s="370"/>
      <c r="VAO10" s="370"/>
      <c r="VAP10" s="370"/>
      <c r="VAQ10" s="370"/>
      <c r="VAR10" s="370"/>
      <c r="VAS10" s="370"/>
      <c r="VAT10" s="370"/>
      <c r="VAU10" s="370"/>
      <c r="VAV10" s="370"/>
      <c r="VAW10" s="370"/>
      <c r="VAX10" s="370"/>
      <c r="VAY10" s="370"/>
      <c r="VAZ10" s="370"/>
      <c r="VBA10" s="370"/>
      <c r="VBB10" s="370"/>
      <c r="VBC10" s="370"/>
      <c r="VBD10" s="370"/>
      <c r="VBE10" s="370"/>
      <c r="VBF10" s="370"/>
      <c r="VBG10" s="370"/>
      <c r="VBH10" s="370"/>
      <c r="VBI10" s="370"/>
      <c r="VBJ10" s="370"/>
      <c r="VBK10" s="370"/>
      <c r="VBL10" s="370"/>
      <c r="VBM10" s="370"/>
      <c r="VBN10" s="370"/>
      <c r="VBO10" s="370"/>
      <c r="VBP10" s="370"/>
      <c r="VBQ10" s="370"/>
      <c r="VBR10" s="370"/>
      <c r="VBS10" s="370"/>
      <c r="VBT10" s="370"/>
      <c r="VBU10" s="370"/>
      <c r="VBV10" s="370"/>
      <c r="VBW10" s="370"/>
      <c r="VBX10" s="370"/>
      <c r="VBY10" s="370"/>
      <c r="VBZ10" s="370"/>
      <c r="VCA10" s="370"/>
      <c r="VCB10" s="370"/>
      <c r="VCC10" s="370"/>
      <c r="VCD10" s="370"/>
      <c r="VCE10" s="370"/>
      <c r="VCF10" s="370"/>
      <c r="VCG10" s="370"/>
      <c r="VCH10" s="370"/>
      <c r="VCI10" s="370"/>
      <c r="VCJ10" s="370"/>
      <c r="VCK10" s="370"/>
      <c r="VCL10" s="370"/>
      <c r="VCM10" s="370"/>
      <c r="VCN10" s="370"/>
      <c r="VCO10" s="370"/>
      <c r="VCP10" s="370"/>
      <c r="VCQ10" s="370"/>
      <c r="VCR10" s="370"/>
      <c r="VCS10" s="370"/>
      <c r="VCT10" s="370"/>
      <c r="VCU10" s="370"/>
      <c r="VCV10" s="370"/>
      <c r="VCW10" s="370"/>
      <c r="VCX10" s="370"/>
      <c r="VCY10" s="370"/>
      <c r="VCZ10" s="370"/>
      <c r="VDA10" s="370"/>
      <c r="VDB10" s="370"/>
      <c r="VDC10" s="370"/>
      <c r="VDD10" s="370"/>
      <c r="VDE10" s="370"/>
      <c r="VDF10" s="370"/>
      <c r="VDG10" s="370"/>
      <c r="VDH10" s="370"/>
      <c r="VDI10" s="370"/>
      <c r="VDJ10" s="370"/>
      <c r="VDK10" s="370"/>
      <c r="VDL10" s="370"/>
      <c r="VDM10" s="370"/>
      <c r="VDN10" s="370"/>
      <c r="VDO10" s="370"/>
      <c r="VDP10" s="370"/>
      <c r="VDQ10" s="370"/>
      <c r="VDR10" s="370"/>
      <c r="VDS10" s="370"/>
      <c r="VDT10" s="370"/>
      <c r="VDU10" s="370"/>
      <c r="VDV10" s="370"/>
      <c r="VDW10" s="370"/>
      <c r="VDX10" s="370"/>
      <c r="VDY10" s="370"/>
      <c r="VDZ10" s="370"/>
      <c r="VEA10" s="370"/>
      <c r="VEB10" s="370"/>
      <c r="VEC10" s="370"/>
      <c r="VED10" s="370"/>
      <c r="VEE10" s="370"/>
      <c r="VEF10" s="370"/>
      <c r="VEG10" s="370"/>
      <c r="VEH10" s="370"/>
      <c r="VEI10" s="370"/>
      <c r="VEJ10" s="370"/>
      <c r="VEK10" s="370"/>
      <c r="VEL10" s="370"/>
      <c r="VEM10" s="370"/>
      <c r="VEN10" s="370"/>
      <c r="VEO10" s="370"/>
      <c r="VEP10" s="370"/>
      <c r="VEQ10" s="370"/>
      <c r="VER10" s="370"/>
      <c r="VES10" s="370"/>
      <c r="VET10" s="370"/>
      <c r="VEU10" s="370"/>
      <c r="VEV10" s="370"/>
      <c r="VEW10" s="370"/>
      <c r="VEX10" s="370"/>
      <c r="VEY10" s="370"/>
      <c r="VEZ10" s="370"/>
      <c r="VFA10" s="370"/>
      <c r="VFB10" s="370"/>
      <c r="VFC10" s="370"/>
      <c r="VFD10" s="370"/>
      <c r="VFE10" s="370"/>
      <c r="VFF10" s="370"/>
      <c r="VFG10" s="370"/>
      <c r="VFH10" s="370"/>
      <c r="VFI10" s="370"/>
      <c r="VFJ10" s="370"/>
      <c r="VFK10" s="370"/>
      <c r="VFL10" s="370"/>
      <c r="VFM10" s="370"/>
      <c r="VFN10" s="370"/>
      <c r="VFO10" s="370"/>
      <c r="VFP10" s="370"/>
      <c r="VFQ10" s="370"/>
      <c r="VFR10" s="370"/>
      <c r="VFS10" s="370"/>
      <c r="VFT10" s="370"/>
      <c r="VFU10" s="370"/>
      <c r="VFV10" s="370"/>
      <c r="VFW10" s="370"/>
      <c r="VFX10" s="370"/>
      <c r="VFY10" s="370"/>
      <c r="VFZ10" s="370"/>
      <c r="VGA10" s="370"/>
      <c r="VGB10" s="370"/>
      <c r="VGC10" s="370"/>
      <c r="VGD10" s="370"/>
      <c r="VGE10" s="370"/>
      <c r="VGF10" s="370"/>
      <c r="VGG10" s="370"/>
      <c r="VGH10" s="370"/>
      <c r="VGI10" s="370"/>
      <c r="VGJ10" s="370"/>
      <c r="VGK10" s="370"/>
      <c r="VGL10" s="370"/>
      <c r="VGM10" s="370"/>
      <c r="VGN10" s="370"/>
      <c r="VGO10" s="370"/>
      <c r="VGP10" s="370"/>
      <c r="VGQ10" s="370"/>
      <c r="VGR10" s="370"/>
      <c r="VGS10" s="370"/>
      <c r="VGT10" s="370"/>
      <c r="VGU10" s="370"/>
      <c r="VGV10" s="370"/>
      <c r="VGW10" s="370"/>
      <c r="VGX10" s="370"/>
      <c r="VGY10" s="370"/>
      <c r="VGZ10" s="370"/>
      <c r="VHA10" s="370"/>
      <c r="VHB10" s="370"/>
      <c r="VHC10" s="370"/>
      <c r="VHD10" s="370"/>
      <c r="VHE10" s="370"/>
      <c r="VHF10" s="370"/>
      <c r="VHG10" s="370"/>
      <c r="VHH10" s="370"/>
      <c r="VHI10" s="370"/>
      <c r="VHJ10" s="370"/>
      <c r="VHK10" s="370"/>
      <c r="VHL10" s="370"/>
      <c r="VHM10" s="370"/>
      <c r="VHN10" s="370"/>
      <c r="VHO10" s="370"/>
      <c r="VHP10" s="370"/>
      <c r="VHQ10" s="370"/>
      <c r="VHR10" s="370"/>
      <c r="VHS10" s="370"/>
      <c r="VHT10" s="370"/>
      <c r="VHU10" s="370"/>
      <c r="VHV10" s="370"/>
      <c r="VHW10" s="370"/>
      <c r="VHX10" s="370"/>
      <c r="VHY10" s="370"/>
      <c r="VHZ10" s="370"/>
      <c r="VIA10" s="370"/>
      <c r="VIB10" s="370"/>
      <c r="VIC10" s="370"/>
      <c r="VID10" s="370"/>
      <c r="VIE10" s="370"/>
      <c r="VIF10" s="370"/>
      <c r="VIG10" s="370"/>
      <c r="VIH10" s="370"/>
      <c r="VII10" s="370"/>
      <c r="VIJ10" s="370"/>
      <c r="VIK10" s="370"/>
      <c r="VIL10" s="370"/>
      <c r="VIM10" s="370"/>
      <c r="VIN10" s="370"/>
      <c r="VIO10" s="370"/>
      <c r="VIP10" s="370"/>
      <c r="VIQ10" s="370"/>
      <c r="VIR10" s="370"/>
      <c r="VIS10" s="370"/>
      <c r="VIT10" s="370"/>
      <c r="VIU10" s="370"/>
      <c r="VIV10" s="370"/>
      <c r="VIW10" s="370"/>
      <c r="VIX10" s="370"/>
      <c r="VIY10" s="370"/>
      <c r="VIZ10" s="370"/>
      <c r="VJA10" s="370"/>
      <c r="VJB10" s="370"/>
      <c r="VJC10" s="370"/>
      <c r="VJD10" s="370"/>
      <c r="VJE10" s="370"/>
      <c r="VJF10" s="370"/>
      <c r="VJG10" s="370"/>
      <c r="VJH10" s="370"/>
      <c r="VJI10" s="370"/>
      <c r="VJJ10" s="370"/>
      <c r="VJK10" s="370"/>
      <c r="VJL10" s="370"/>
      <c r="VJM10" s="370"/>
      <c r="VJN10" s="370"/>
      <c r="VJO10" s="370"/>
      <c r="VJP10" s="370"/>
      <c r="VJQ10" s="370"/>
      <c r="VJR10" s="370"/>
      <c r="VJS10" s="370"/>
      <c r="VJT10" s="370"/>
      <c r="VJU10" s="370"/>
      <c r="VJV10" s="370"/>
      <c r="VJW10" s="370"/>
      <c r="VJX10" s="370"/>
      <c r="VJY10" s="370"/>
      <c r="VJZ10" s="370"/>
      <c r="VKA10" s="370"/>
      <c r="VKB10" s="370"/>
      <c r="VKC10" s="370"/>
      <c r="VKD10" s="370"/>
      <c r="VKE10" s="370"/>
      <c r="VKF10" s="370"/>
      <c r="VKG10" s="370"/>
      <c r="VKH10" s="370"/>
      <c r="VKI10" s="370"/>
      <c r="VKJ10" s="370"/>
      <c r="VKK10" s="370"/>
      <c r="VKL10" s="370"/>
      <c r="VKM10" s="370"/>
      <c r="VKN10" s="370"/>
      <c r="VKO10" s="370"/>
      <c r="VKP10" s="370"/>
      <c r="VKQ10" s="370"/>
      <c r="VKR10" s="370"/>
      <c r="VKS10" s="370"/>
      <c r="VKT10" s="370"/>
      <c r="VKU10" s="370"/>
      <c r="VKV10" s="370"/>
      <c r="VKW10" s="370"/>
      <c r="VKX10" s="370"/>
      <c r="VKY10" s="370"/>
      <c r="VKZ10" s="370"/>
      <c r="VLA10" s="370"/>
      <c r="VLB10" s="370"/>
      <c r="VLC10" s="370"/>
      <c r="VLD10" s="370"/>
      <c r="VLE10" s="370"/>
      <c r="VLF10" s="370"/>
      <c r="VLG10" s="370"/>
      <c r="VLH10" s="370"/>
      <c r="VLI10" s="370"/>
      <c r="VLJ10" s="370"/>
      <c r="VLK10" s="370"/>
      <c r="VLL10" s="370"/>
      <c r="VLM10" s="370"/>
      <c r="VLN10" s="370"/>
      <c r="VLO10" s="370"/>
      <c r="VLP10" s="370"/>
      <c r="VLQ10" s="370"/>
      <c r="VLR10" s="370"/>
      <c r="VLS10" s="370"/>
      <c r="VLT10" s="370"/>
      <c r="VLU10" s="370"/>
      <c r="VLV10" s="370"/>
      <c r="VLW10" s="370"/>
      <c r="VLX10" s="370"/>
      <c r="VLY10" s="370"/>
      <c r="VLZ10" s="370"/>
      <c r="VMA10" s="370"/>
      <c r="VMB10" s="370"/>
      <c r="VMC10" s="370"/>
      <c r="VMD10" s="370"/>
      <c r="VME10" s="370"/>
      <c r="VMF10" s="370"/>
      <c r="VMG10" s="370"/>
      <c r="VMH10" s="370"/>
      <c r="VMI10" s="370"/>
      <c r="VMJ10" s="370"/>
      <c r="VMK10" s="370"/>
      <c r="VML10" s="370"/>
      <c r="VMM10" s="370"/>
      <c r="VMN10" s="370"/>
      <c r="VMO10" s="370"/>
      <c r="VMP10" s="370"/>
      <c r="VMQ10" s="370"/>
      <c r="VMR10" s="370"/>
      <c r="VMS10" s="370"/>
      <c r="VMT10" s="370"/>
      <c r="VMU10" s="370"/>
      <c r="VMV10" s="370"/>
      <c r="VMW10" s="370"/>
      <c r="VMX10" s="370"/>
      <c r="VMY10" s="370"/>
      <c r="VMZ10" s="370"/>
      <c r="VNA10" s="370"/>
      <c r="VNB10" s="370"/>
      <c r="VNC10" s="370"/>
      <c r="VND10" s="370"/>
      <c r="VNE10" s="370"/>
      <c r="VNF10" s="370"/>
      <c r="VNG10" s="370"/>
      <c r="VNH10" s="370"/>
      <c r="VNI10" s="370"/>
      <c r="VNJ10" s="370"/>
      <c r="VNK10" s="370"/>
      <c r="VNL10" s="370"/>
      <c r="VNM10" s="370"/>
      <c r="VNN10" s="370"/>
      <c r="VNO10" s="370"/>
      <c r="VNP10" s="370"/>
      <c r="VNQ10" s="370"/>
      <c r="VNR10" s="370"/>
      <c r="VNS10" s="370"/>
      <c r="VNT10" s="370"/>
      <c r="VNU10" s="370"/>
      <c r="VNV10" s="370"/>
      <c r="VNW10" s="370"/>
      <c r="VNX10" s="370"/>
      <c r="VNY10" s="370"/>
      <c r="VNZ10" s="370"/>
      <c r="VOA10" s="370"/>
      <c r="VOB10" s="370"/>
      <c r="VOC10" s="370"/>
      <c r="VOD10" s="370"/>
      <c r="VOE10" s="370"/>
      <c r="VOF10" s="370"/>
      <c r="VOG10" s="370"/>
      <c r="VOH10" s="370"/>
      <c r="VOI10" s="370"/>
      <c r="VOJ10" s="370"/>
      <c r="VOK10" s="370"/>
      <c r="VOL10" s="370"/>
      <c r="VOM10" s="370"/>
      <c r="VON10" s="370"/>
      <c r="VOO10" s="370"/>
      <c r="VOP10" s="370"/>
      <c r="VOQ10" s="370"/>
      <c r="VOR10" s="370"/>
      <c r="VOS10" s="370"/>
      <c r="VOT10" s="370"/>
      <c r="VOU10" s="370"/>
      <c r="VOV10" s="370"/>
      <c r="VOW10" s="370"/>
      <c r="VOX10" s="370"/>
      <c r="VOY10" s="370"/>
      <c r="VOZ10" s="370"/>
      <c r="VPA10" s="370"/>
      <c r="VPB10" s="370"/>
      <c r="VPC10" s="370"/>
      <c r="VPD10" s="370"/>
      <c r="VPE10" s="370"/>
      <c r="VPF10" s="370"/>
      <c r="VPG10" s="370"/>
      <c r="VPH10" s="370"/>
      <c r="VPI10" s="370"/>
      <c r="VPJ10" s="370"/>
      <c r="VPK10" s="370"/>
      <c r="VPL10" s="370"/>
      <c r="VPM10" s="370"/>
      <c r="VPN10" s="370"/>
      <c r="VPO10" s="370"/>
      <c r="VPP10" s="370"/>
      <c r="VPQ10" s="370"/>
      <c r="VPR10" s="370"/>
      <c r="VPS10" s="370"/>
      <c r="VPT10" s="370"/>
      <c r="VPU10" s="370"/>
      <c r="VPV10" s="370"/>
      <c r="VPW10" s="370"/>
      <c r="VPX10" s="370"/>
      <c r="VPY10" s="370"/>
      <c r="VPZ10" s="370"/>
      <c r="VQA10" s="370"/>
      <c r="VQB10" s="370"/>
      <c r="VQC10" s="370"/>
      <c r="VQD10" s="370"/>
      <c r="VQE10" s="370"/>
      <c r="VQF10" s="370"/>
      <c r="VQG10" s="370"/>
      <c r="VQH10" s="370"/>
      <c r="VQI10" s="370"/>
      <c r="VQJ10" s="370"/>
      <c r="VQK10" s="370"/>
      <c r="VQL10" s="370"/>
      <c r="VQM10" s="370"/>
      <c r="VQN10" s="370"/>
      <c r="VQO10" s="370"/>
      <c r="VQP10" s="370"/>
      <c r="VQQ10" s="370"/>
      <c r="VQR10" s="370"/>
      <c r="VQS10" s="370"/>
      <c r="VQT10" s="370"/>
      <c r="VQU10" s="370"/>
      <c r="VQV10" s="370"/>
      <c r="VQW10" s="370"/>
      <c r="VQX10" s="370"/>
      <c r="VQY10" s="370"/>
      <c r="VQZ10" s="370"/>
      <c r="VRA10" s="370"/>
      <c r="VRB10" s="370"/>
      <c r="VRC10" s="370"/>
      <c r="VRD10" s="370"/>
      <c r="VRE10" s="370"/>
      <c r="VRF10" s="370"/>
      <c r="VRG10" s="370"/>
      <c r="VRH10" s="370"/>
      <c r="VRI10" s="370"/>
      <c r="VRJ10" s="370"/>
      <c r="VRK10" s="370"/>
      <c r="VRL10" s="370"/>
      <c r="VRM10" s="370"/>
      <c r="VRN10" s="370"/>
      <c r="VRO10" s="370"/>
      <c r="VRP10" s="370"/>
      <c r="VRQ10" s="370"/>
      <c r="VRR10" s="370"/>
      <c r="VRS10" s="370"/>
      <c r="VRT10" s="370"/>
      <c r="VRU10" s="370"/>
      <c r="VRV10" s="370"/>
      <c r="VRW10" s="370"/>
      <c r="VRX10" s="370"/>
      <c r="VRY10" s="370"/>
      <c r="VRZ10" s="370"/>
      <c r="VSA10" s="370"/>
      <c r="VSB10" s="370"/>
      <c r="VSC10" s="370"/>
      <c r="VSD10" s="370"/>
      <c r="VSE10" s="370"/>
      <c r="VSF10" s="370"/>
      <c r="VSG10" s="370"/>
      <c r="VSH10" s="370"/>
      <c r="VSI10" s="370"/>
      <c r="VSJ10" s="370"/>
      <c r="VSK10" s="370"/>
      <c r="VSL10" s="370"/>
      <c r="VSM10" s="370"/>
      <c r="VSN10" s="370"/>
      <c r="VSO10" s="370"/>
      <c r="VSP10" s="370"/>
      <c r="VSQ10" s="370"/>
      <c r="VSR10" s="370"/>
      <c r="VSS10" s="370"/>
      <c r="VST10" s="370"/>
      <c r="VSU10" s="370"/>
      <c r="VSV10" s="370"/>
      <c r="VSW10" s="370"/>
      <c r="VSX10" s="370"/>
      <c r="VSY10" s="370"/>
      <c r="VSZ10" s="370"/>
      <c r="VTA10" s="370"/>
      <c r="VTB10" s="370"/>
      <c r="VTC10" s="370"/>
      <c r="VTD10" s="370"/>
      <c r="VTE10" s="370"/>
      <c r="VTF10" s="370"/>
      <c r="VTG10" s="370"/>
      <c r="VTH10" s="370"/>
      <c r="VTI10" s="370"/>
      <c r="VTJ10" s="370"/>
      <c r="VTK10" s="370"/>
      <c r="VTL10" s="370"/>
      <c r="VTM10" s="370"/>
      <c r="VTN10" s="370"/>
      <c r="VTO10" s="370"/>
      <c r="VTP10" s="370"/>
      <c r="VTQ10" s="370"/>
      <c r="VTR10" s="370"/>
      <c r="VTS10" s="370"/>
      <c r="VTT10" s="370"/>
      <c r="VTU10" s="370"/>
      <c r="VTV10" s="370"/>
      <c r="VTW10" s="370"/>
      <c r="VTX10" s="370"/>
      <c r="VTY10" s="370"/>
      <c r="VTZ10" s="370"/>
      <c r="VUA10" s="370"/>
      <c r="VUB10" s="370"/>
      <c r="VUC10" s="370"/>
      <c r="VUD10" s="370"/>
      <c r="VUE10" s="370"/>
      <c r="VUF10" s="370"/>
      <c r="VUG10" s="370"/>
      <c r="VUH10" s="370"/>
      <c r="VUI10" s="370"/>
      <c r="VUJ10" s="370"/>
      <c r="VUK10" s="370"/>
      <c r="VUL10" s="370"/>
      <c r="VUM10" s="370"/>
      <c r="VUN10" s="370"/>
      <c r="VUO10" s="370"/>
      <c r="VUP10" s="370"/>
      <c r="VUQ10" s="370"/>
      <c r="VUR10" s="370"/>
      <c r="VUS10" s="370"/>
      <c r="VUT10" s="370"/>
      <c r="VUU10" s="370"/>
      <c r="VUV10" s="370"/>
      <c r="VUW10" s="370"/>
      <c r="VUX10" s="370"/>
      <c r="VUY10" s="370"/>
      <c r="VUZ10" s="370"/>
      <c r="VVA10" s="370"/>
      <c r="VVB10" s="370"/>
      <c r="VVC10" s="370"/>
      <c r="VVD10" s="370"/>
      <c r="VVE10" s="370"/>
      <c r="VVF10" s="370"/>
      <c r="VVG10" s="370"/>
      <c r="VVH10" s="370"/>
      <c r="VVI10" s="370"/>
      <c r="VVJ10" s="370"/>
      <c r="VVK10" s="370"/>
      <c r="VVL10" s="370"/>
      <c r="VVM10" s="370"/>
      <c r="VVN10" s="370"/>
      <c r="VVO10" s="370"/>
      <c r="VVP10" s="370"/>
      <c r="VVQ10" s="370"/>
      <c r="VVR10" s="370"/>
      <c r="VVS10" s="370"/>
      <c r="VVT10" s="370"/>
      <c r="VVU10" s="370"/>
      <c r="VVV10" s="370"/>
      <c r="VVW10" s="370"/>
      <c r="VVX10" s="370"/>
      <c r="VVY10" s="370"/>
      <c r="VVZ10" s="370"/>
      <c r="VWA10" s="370"/>
      <c r="VWB10" s="370"/>
      <c r="VWC10" s="370"/>
      <c r="VWD10" s="370"/>
      <c r="VWE10" s="370"/>
      <c r="VWF10" s="370"/>
      <c r="VWG10" s="370"/>
      <c r="VWH10" s="370"/>
      <c r="VWI10" s="370"/>
      <c r="VWJ10" s="370"/>
      <c r="VWK10" s="370"/>
      <c r="VWL10" s="370"/>
      <c r="VWM10" s="370"/>
      <c r="VWN10" s="370"/>
      <c r="VWO10" s="370"/>
      <c r="VWP10" s="370"/>
      <c r="VWQ10" s="370"/>
      <c r="VWR10" s="370"/>
      <c r="VWS10" s="370"/>
      <c r="VWT10" s="370"/>
      <c r="VWU10" s="370"/>
      <c r="VWV10" s="370"/>
      <c r="VWW10" s="370"/>
      <c r="VWX10" s="370"/>
      <c r="VWY10" s="370"/>
      <c r="VWZ10" s="370"/>
      <c r="VXA10" s="370"/>
      <c r="VXB10" s="370"/>
      <c r="VXC10" s="370"/>
      <c r="VXD10" s="370"/>
      <c r="VXE10" s="370"/>
      <c r="VXF10" s="370"/>
      <c r="VXG10" s="370"/>
      <c r="VXH10" s="370"/>
      <c r="VXI10" s="370"/>
      <c r="VXJ10" s="370"/>
      <c r="VXK10" s="370"/>
      <c r="VXL10" s="370"/>
      <c r="VXM10" s="370"/>
      <c r="VXN10" s="370"/>
      <c r="VXO10" s="370"/>
      <c r="VXP10" s="370"/>
      <c r="VXQ10" s="370"/>
      <c r="VXR10" s="370"/>
      <c r="VXS10" s="370"/>
      <c r="VXT10" s="370"/>
      <c r="VXU10" s="370"/>
      <c r="VXV10" s="370"/>
      <c r="VXW10" s="370"/>
      <c r="VXX10" s="370"/>
      <c r="VXY10" s="370"/>
      <c r="VXZ10" s="370"/>
      <c r="VYA10" s="370"/>
      <c r="VYB10" s="370"/>
      <c r="VYC10" s="370"/>
      <c r="VYD10" s="370"/>
      <c r="VYE10" s="370"/>
      <c r="VYF10" s="370"/>
      <c r="VYG10" s="370"/>
      <c r="VYH10" s="370"/>
      <c r="VYI10" s="370"/>
      <c r="VYJ10" s="370"/>
      <c r="VYK10" s="370"/>
      <c r="VYL10" s="370"/>
      <c r="VYM10" s="370"/>
      <c r="VYN10" s="370"/>
      <c r="VYO10" s="370"/>
      <c r="VYP10" s="370"/>
      <c r="VYQ10" s="370"/>
      <c r="VYR10" s="370"/>
      <c r="VYS10" s="370"/>
      <c r="VYT10" s="370"/>
      <c r="VYU10" s="370"/>
      <c r="VYV10" s="370"/>
      <c r="VYW10" s="370"/>
      <c r="VYX10" s="370"/>
      <c r="VYY10" s="370"/>
      <c r="VYZ10" s="370"/>
      <c r="VZA10" s="370"/>
      <c r="VZB10" s="370"/>
      <c r="VZC10" s="370"/>
      <c r="VZD10" s="370"/>
      <c r="VZE10" s="370"/>
      <c r="VZF10" s="370"/>
      <c r="VZG10" s="370"/>
      <c r="VZH10" s="370"/>
      <c r="VZI10" s="370"/>
      <c r="VZJ10" s="370"/>
      <c r="VZK10" s="370"/>
      <c r="VZL10" s="370"/>
      <c r="VZM10" s="370"/>
      <c r="VZN10" s="370"/>
      <c r="VZO10" s="370"/>
      <c r="VZP10" s="370"/>
      <c r="VZQ10" s="370"/>
      <c r="VZR10" s="370"/>
      <c r="VZS10" s="370"/>
      <c r="VZT10" s="370"/>
      <c r="VZU10" s="370"/>
      <c r="VZV10" s="370"/>
      <c r="VZW10" s="370"/>
      <c r="VZX10" s="370"/>
      <c r="VZY10" s="370"/>
      <c r="VZZ10" s="370"/>
      <c r="WAA10" s="370"/>
      <c r="WAB10" s="370"/>
      <c r="WAC10" s="370"/>
      <c r="WAD10" s="370"/>
      <c r="WAE10" s="370"/>
      <c r="WAF10" s="370"/>
      <c r="WAG10" s="370"/>
      <c r="WAH10" s="370"/>
      <c r="WAI10" s="370"/>
      <c r="WAJ10" s="370"/>
      <c r="WAK10" s="370"/>
      <c r="WAL10" s="370"/>
      <c r="WAM10" s="370"/>
      <c r="WAN10" s="370"/>
      <c r="WAO10" s="370"/>
      <c r="WAP10" s="370"/>
      <c r="WAQ10" s="370"/>
      <c r="WAR10" s="370"/>
      <c r="WAS10" s="370"/>
      <c r="WAT10" s="370"/>
      <c r="WAU10" s="370"/>
      <c r="WAV10" s="370"/>
      <c r="WAW10" s="370"/>
      <c r="WAX10" s="370"/>
      <c r="WAY10" s="370"/>
      <c r="WAZ10" s="370"/>
      <c r="WBA10" s="370"/>
      <c r="WBB10" s="370"/>
      <c r="WBC10" s="370"/>
      <c r="WBD10" s="370"/>
      <c r="WBE10" s="370"/>
      <c r="WBF10" s="370"/>
      <c r="WBG10" s="370"/>
      <c r="WBH10" s="370"/>
      <c r="WBI10" s="370"/>
      <c r="WBJ10" s="370"/>
      <c r="WBK10" s="370"/>
      <c r="WBL10" s="370"/>
      <c r="WBM10" s="370"/>
      <c r="WBN10" s="370"/>
      <c r="WBO10" s="370"/>
      <c r="WBP10" s="370"/>
      <c r="WBQ10" s="370"/>
      <c r="WBR10" s="370"/>
      <c r="WBS10" s="370"/>
      <c r="WBT10" s="370"/>
      <c r="WBU10" s="370"/>
      <c r="WBV10" s="370"/>
      <c r="WBW10" s="370"/>
      <c r="WBX10" s="370"/>
      <c r="WBY10" s="370"/>
      <c r="WBZ10" s="370"/>
      <c r="WCA10" s="370"/>
      <c r="WCB10" s="370"/>
      <c r="WCC10" s="370"/>
      <c r="WCD10" s="370"/>
      <c r="WCE10" s="370"/>
      <c r="WCF10" s="370"/>
      <c r="WCG10" s="370"/>
      <c r="WCH10" s="370"/>
      <c r="WCI10" s="370"/>
      <c r="WCJ10" s="370"/>
      <c r="WCK10" s="370"/>
      <c r="WCL10" s="370"/>
      <c r="WCM10" s="370"/>
      <c r="WCN10" s="370"/>
      <c r="WCO10" s="370"/>
      <c r="WCP10" s="370"/>
      <c r="WCQ10" s="370"/>
      <c r="WCR10" s="370"/>
      <c r="WCS10" s="370"/>
      <c r="WCT10" s="370"/>
      <c r="WCU10" s="370"/>
      <c r="WCV10" s="370"/>
      <c r="WCW10" s="370"/>
      <c r="WCX10" s="370"/>
      <c r="WCY10" s="370"/>
      <c r="WCZ10" s="370"/>
      <c r="WDA10" s="370"/>
      <c r="WDB10" s="370"/>
      <c r="WDC10" s="370"/>
      <c r="WDD10" s="370"/>
      <c r="WDE10" s="370"/>
      <c r="WDF10" s="370"/>
      <c r="WDG10" s="370"/>
      <c r="WDH10" s="370"/>
      <c r="WDI10" s="370"/>
      <c r="WDJ10" s="370"/>
      <c r="WDK10" s="370"/>
      <c r="WDL10" s="370"/>
      <c r="WDM10" s="370"/>
      <c r="WDN10" s="370"/>
      <c r="WDO10" s="370"/>
      <c r="WDP10" s="370"/>
      <c r="WDQ10" s="370"/>
      <c r="WDR10" s="370"/>
      <c r="WDS10" s="370"/>
      <c r="WDT10" s="370"/>
      <c r="WDU10" s="370"/>
      <c r="WDV10" s="370"/>
      <c r="WDW10" s="370"/>
      <c r="WDX10" s="370"/>
      <c r="WDY10" s="370"/>
      <c r="WDZ10" s="370"/>
      <c r="WEA10" s="370"/>
      <c r="WEB10" s="370"/>
      <c r="WEC10" s="370"/>
      <c r="WED10" s="370"/>
      <c r="WEE10" s="370"/>
      <c r="WEF10" s="370"/>
      <c r="WEG10" s="370"/>
      <c r="WEH10" s="370"/>
      <c r="WEI10" s="370"/>
      <c r="WEJ10" s="370"/>
      <c r="WEK10" s="370"/>
      <c r="WEL10" s="370"/>
      <c r="WEM10" s="370"/>
      <c r="WEN10" s="370"/>
      <c r="WEO10" s="370"/>
      <c r="WEP10" s="370"/>
      <c r="WEQ10" s="370"/>
      <c r="WER10" s="370"/>
      <c r="WES10" s="370"/>
      <c r="WET10" s="370"/>
      <c r="WEU10" s="370"/>
      <c r="WEV10" s="370"/>
      <c r="WEW10" s="370"/>
      <c r="WEX10" s="370"/>
      <c r="WEY10" s="370"/>
      <c r="WEZ10" s="370"/>
      <c r="WFA10" s="370"/>
      <c r="WFB10" s="370"/>
      <c r="WFC10" s="370"/>
      <c r="WFD10" s="370"/>
      <c r="WFE10" s="370"/>
      <c r="WFF10" s="370"/>
      <c r="WFG10" s="370"/>
      <c r="WFH10" s="370"/>
      <c r="WFI10" s="370"/>
      <c r="WFJ10" s="370"/>
      <c r="WFK10" s="370"/>
      <c r="WFL10" s="370"/>
      <c r="WFM10" s="370"/>
      <c r="WFN10" s="370"/>
      <c r="WFO10" s="370"/>
      <c r="WFP10" s="370"/>
      <c r="WFQ10" s="370"/>
      <c r="WFR10" s="370"/>
      <c r="WFS10" s="370"/>
      <c r="WFT10" s="370"/>
      <c r="WFU10" s="370"/>
      <c r="WFV10" s="370"/>
      <c r="WFW10" s="370"/>
      <c r="WFX10" s="370"/>
      <c r="WFY10" s="370"/>
      <c r="WFZ10" s="370"/>
      <c r="WGA10" s="370"/>
      <c r="WGB10" s="370"/>
      <c r="WGC10" s="370"/>
      <c r="WGD10" s="370"/>
      <c r="WGE10" s="370"/>
      <c r="WGF10" s="370"/>
      <c r="WGG10" s="370"/>
      <c r="WGH10" s="370"/>
      <c r="WGI10" s="370"/>
      <c r="WGJ10" s="370"/>
      <c r="WGK10" s="370"/>
      <c r="WGL10" s="370"/>
      <c r="WGM10" s="370"/>
      <c r="WGN10" s="370"/>
      <c r="WGO10" s="370"/>
      <c r="WGP10" s="370"/>
      <c r="WGQ10" s="370"/>
      <c r="WGR10" s="370"/>
      <c r="WGS10" s="370"/>
      <c r="WGT10" s="370"/>
      <c r="WGU10" s="370"/>
      <c r="WGV10" s="370"/>
      <c r="WGW10" s="370"/>
      <c r="WGX10" s="370"/>
      <c r="WGY10" s="370"/>
      <c r="WGZ10" s="370"/>
      <c r="WHA10" s="370"/>
      <c r="WHB10" s="370"/>
      <c r="WHC10" s="370"/>
      <c r="WHD10" s="370"/>
      <c r="WHE10" s="370"/>
      <c r="WHF10" s="370"/>
      <c r="WHG10" s="370"/>
      <c r="WHH10" s="370"/>
      <c r="WHI10" s="370"/>
      <c r="WHJ10" s="370"/>
      <c r="WHK10" s="370"/>
      <c r="WHL10" s="370"/>
      <c r="WHM10" s="370"/>
      <c r="WHN10" s="370"/>
      <c r="WHO10" s="370"/>
      <c r="WHP10" s="370"/>
      <c r="WHQ10" s="370"/>
      <c r="WHR10" s="370"/>
      <c r="WHS10" s="370"/>
      <c r="WHT10" s="370"/>
      <c r="WHU10" s="370"/>
      <c r="WHV10" s="370"/>
      <c r="WHW10" s="370"/>
      <c r="WHX10" s="370"/>
      <c r="WHY10" s="370"/>
      <c r="WHZ10" s="370"/>
      <c r="WIA10" s="370"/>
      <c r="WIB10" s="370"/>
      <c r="WIC10" s="370"/>
      <c r="WID10" s="370"/>
      <c r="WIE10" s="370"/>
      <c r="WIF10" s="370"/>
      <c r="WIG10" s="370"/>
      <c r="WIH10" s="370"/>
      <c r="WII10" s="370"/>
      <c r="WIJ10" s="370"/>
      <c r="WIK10" s="370"/>
      <c r="WIL10" s="370"/>
      <c r="WIM10" s="370"/>
      <c r="WIN10" s="370"/>
      <c r="WIO10" s="370"/>
      <c r="WIP10" s="370"/>
      <c r="WIQ10" s="370"/>
      <c r="WIR10" s="370"/>
      <c r="WIS10" s="370"/>
      <c r="WIT10" s="370"/>
      <c r="WIU10" s="370"/>
      <c r="WIV10" s="370"/>
      <c r="WIW10" s="370"/>
      <c r="WIX10" s="370"/>
      <c r="WIY10" s="370"/>
      <c r="WIZ10" s="370"/>
      <c r="WJA10" s="370"/>
      <c r="WJB10" s="370"/>
      <c r="WJC10" s="370"/>
      <c r="WJD10" s="370"/>
      <c r="WJE10" s="370"/>
      <c r="WJF10" s="370"/>
      <c r="WJG10" s="370"/>
      <c r="WJH10" s="370"/>
      <c r="WJI10" s="370"/>
      <c r="WJJ10" s="370"/>
      <c r="WJK10" s="370"/>
      <c r="WJL10" s="370"/>
      <c r="WJM10" s="370"/>
      <c r="WJN10" s="370"/>
      <c r="WJO10" s="370"/>
      <c r="WJP10" s="370"/>
      <c r="WJQ10" s="370"/>
      <c r="WJR10" s="370"/>
      <c r="WJS10" s="370"/>
      <c r="WJT10" s="370"/>
      <c r="WJU10" s="370"/>
      <c r="WJV10" s="370"/>
      <c r="WJW10" s="370"/>
      <c r="WJX10" s="370"/>
      <c r="WJY10" s="370"/>
      <c r="WJZ10" s="370"/>
      <c r="WKA10" s="370"/>
      <c r="WKB10" s="370"/>
      <c r="WKC10" s="370"/>
      <c r="WKD10" s="370"/>
      <c r="WKE10" s="370"/>
      <c r="WKF10" s="370"/>
      <c r="WKG10" s="370"/>
      <c r="WKH10" s="370"/>
      <c r="WKI10" s="370"/>
      <c r="WKJ10" s="370"/>
      <c r="WKK10" s="370"/>
      <c r="WKL10" s="370"/>
      <c r="WKM10" s="370"/>
      <c r="WKN10" s="370"/>
      <c r="WKO10" s="370"/>
      <c r="WKP10" s="370"/>
      <c r="WKQ10" s="370"/>
      <c r="WKR10" s="370"/>
      <c r="WKS10" s="370"/>
      <c r="WKT10" s="370"/>
      <c r="WKU10" s="370"/>
      <c r="WKV10" s="370"/>
      <c r="WKW10" s="370"/>
      <c r="WKX10" s="370"/>
      <c r="WKY10" s="370"/>
      <c r="WKZ10" s="370"/>
      <c r="WLA10" s="370"/>
      <c r="WLB10" s="370"/>
      <c r="WLC10" s="370"/>
      <c r="WLD10" s="370"/>
      <c r="WLE10" s="370"/>
      <c r="WLF10" s="370"/>
      <c r="WLG10" s="370"/>
      <c r="WLH10" s="370"/>
      <c r="WLI10" s="370"/>
      <c r="WLJ10" s="370"/>
      <c r="WLK10" s="370"/>
      <c r="WLL10" s="370"/>
      <c r="WLM10" s="370"/>
      <c r="WLN10" s="370"/>
      <c r="WLO10" s="370"/>
      <c r="WLP10" s="370"/>
      <c r="WLQ10" s="370"/>
      <c r="WLR10" s="370"/>
      <c r="WLS10" s="370"/>
      <c r="WLT10" s="370"/>
      <c r="WLU10" s="370"/>
      <c r="WLV10" s="370"/>
      <c r="WLW10" s="370"/>
      <c r="WLX10" s="370"/>
      <c r="WLY10" s="370"/>
      <c r="WLZ10" s="370"/>
      <c r="WMA10" s="370"/>
      <c r="WMB10" s="370"/>
      <c r="WMC10" s="370"/>
      <c r="WMD10" s="370"/>
      <c r="WME10" s="370"/>
      <c r="WMF10" s="370"/>
      <c r="WMG10" s="370"/>
      <c r="WMH10" s="370"/>
      <c r="WMI10" s="370"/>
      <c r="WMJ10" s="370"/>
      <c r="WMK10" s="370"/>
      <c r="WML10" s="370"/>
      <c r="WMM10" s="370"/>
      <c r="WMN10" s="370"/>
      <c r="WMO10" s="370"/>
      <c r="WMP10" s="370"/>
      <c r="WMQ10" s="370"/>
      <c r="WMR10" s="370"/>
      <c r="WMS10" s="370"/>
      <c r="WMT10" s="370"/>
      <c r="WMU10" s="370"/>
      <c r="WMV10" s="370"/>
      <c r="WMW10" s="370"/>
      <c r="WMX10" s="370"/>
      <c r="WMY10" s="370"/>
      <c r="WMZ10" s="370"/>
      <c r="WNA10" s="370"/>
      <c r="WNB10" s="370"/>
      <c r="WNC10" s="370"/>
      <c r="WND10" s="370"/>
      <c r="WNE10" s="370"/>
      <c r="WNF10" s="370"/>
      <c r="WNG10" s="370"/>
      <c r="WNH10" s="370"/>
      <c r="WNI10" s="370"/>
      <c r="WNJ10" s="370"/>
      <c r="WNK10" s="370"/>
      <c r="WNL10" s="370"/>
      <c r="WNM10" s="370"/>
      <c r="WNN10" s="370"/>
      <c r="WNO10" s="370"/>
      <c r="WNP10" s="370"/>
      <c r="WNQ10" s="370"/>
      <c r="WNR10" s="370"/>
      <c r="WNS10" s="370"/>
      <c r="WNT10" s="370"/>
      <c r="WNU10" s="370"/>
      <c r="WNV10" s="370"/>
      <c r="WNW10" s="370"/>
      <c r="WNX10" s="370"/>
      <c r="WNY10" s="370"/>
      <c r="WNZ10" s="370"/>
      <c r="WOA10" s="370"/>
      <c r="WOB10" s="370"/>
      <c r="WOC10" s="370"/>
      <c r="WOD10" s="370"/>
      <c r="WOE10" s="370"/>
      <c r="WOF10" s="370"/>
      <c r="WOG10" s="370"/>
      <c r="WOH10" s="370"/>
      <c r="WOI10" s="370"/>
      <c r="WOJ10" s="370"/>
      <c r="WOK10" s="370"/>
      <c r="WOL10" s="370"/>
      <c r="WOM10" s="370"/>
      <c r="WON10" s="370"/>
      <c r="WOO10" s="370"/>
      <c r="WOP10" s="370"/>
      <c r="WOQ10" s="370"/>
      <c r="WOR10" s="370"/>
      <c r="WOS10" s="370"/>
      <c r="WOT10" s="370"/>
      <c r="WOU10" s="370"/>
      <c r="WOV10" s="370"/>
      <c r="WOW10" s="370"/>
      <c r="WOX10" s="370"/>
      <c r="WOY10" s="370"/>
      <c r="WOZ10" s="370"/>
      <c r="WPA10" s="370"/>
      <c r="WPB10" s="370"/>
      <c r="WPC10" s="370"/>
      <c r="WPD10" s="370"/>
      <c r="WPE10" s="370"/>
      <c r="WPF10" s="370"/>
      <c r="WPG10" s="370"/>
      <c r="WPH10" s="370"/>
      <c r="WPI10" s="370"/>
      <c r="WPJ10" s="370"/>
      <c r="WPK10" s="370"/>
      <c r="WPL10" s="370"/>
      <c r="WPM10" s="370"/>
      <c r="WPN10" s="370"/>
      <c r="WPO10" s="370"/>
      <c r="WPP10" s="370"/>
      <c r="WPQ10" s="370"/>
      <c r="WPR10" s="370"/>
      <c r="WPS10" s="370"/>
      <c r="WPT10" s="370"/>
      <c r="WPU10" s="370"/>
      <c r="WPV10" s="370"/>
      <c r="WPW10" s="370"/>
      <c r="WPX10" s="370"/>
      <c r="WPY10" s="370"/>
      <c r="WPZ10" s="370"/>
      <c r="WQA10" s="370"/>
      <c r="WQB10" s="370"/>
      <c r="WQC10" s="370"/>
      <c r="WQD10" s="370"/>
      <c r="WQE10" s="370"/>
      <c r="WQF10" s="370"/>
      <c r="WQG10" s="370"/>
      <c r="WQH10" s="370"/>
      <c r="WQI10" s="370"/>
      <c r="WQJ10" s="370"/>
      <c r="WQK10" s="370"/>
      <c r="WQL10" s="370"/>
      <c r="WQM10" s="370"/>
      <c r="WQN10" s="370"/>
      <c r="WQO10" s="370"/>
      <c r="WQP10" s="370"/>
      <c r="WQQ10" s="370"/>
      <c r="WQR10" s="370"/>
      <c r="WQS10" s="370"/>
      <c r="WQT10" s="370"/>
      <c r="WQU10" s="370"/>
      <c r="WQV10" s="370"/>
      <c r="WQW10" s="370"/>
      <c r="WQX10" s="370"/>
      <c r="WQY10" s="370"/>
      <c r="WQZ10" s="370"/>
      <c r="WRA10" s="370"/>
      <c r="WRB10" s="370"/>
      <c r="WRC10" s="370"/>
      <c r="WRD10" s="370"/>
      <c r="WRE10" s="370"/>
      <c r="WRF10" s="370"/>
      <c r="WRG10" s="370"/>
      <c r="WRH10" s="370"/>
      <c r="WRI10" s="370"/>
      <c r="WRJ10" s="370"/>
      <c r="WRK10" s="370"/>
      <c r="WRL10" s="370"/>
      <c r="WRM10" s="370"/>
      <c r="WRN10" s="370"/>
      <c r="WRO10" s="370"/>
      <c r="WRP10" s="370"/>
      <c r="WRQ10" s="370"/>
      <c r="WRR10" s="370"/>
      <c r="WRS10" s="370"/>
      <c r="WRT10" s="370"/>
      <c r="WRU10" s="370"/>
      <c r="WRV10" s="370"/>
      <c r="WRW10" s="370"/>
      <c r="WRX10" s="370"/>
      <c r="WRY10" s="370"/>
      <c r="WRZ10" s="370"/>
      <c r="WSA10" s="370"/>
      <c r="WSB10" s="370"/>
      <c r="WSC10" s="370"/>
      <c r="WSD10" s="370"/>
      <c r="WSE10" s="370"/>
      <c r="WSF10" s="370"/>
      <c r="WSG10" s="370"/>
      <c r="WSH10" s="370"/>
      <c r="WSI10" s="370"/>
      <c r="WSJ10" s="370"/>
      <c r="WSK10" s="370"/>
      <c r="WSL10" s="370"/>
      <c r="WSM10" s="370"/>
      <c r="WSN10" s="370"/>
      <c r="WSO10" s="370"/>
      <c r="WSP10" s="370"/>
      <c r="WSQ10" s="370"/>
      <c r="WSR10" s="370"/>
      <c r="WSS10" s="370"/>
      <c r="WST10" s="370"/>
      <c r="WSU10" s="370"/>
      <c r="WSV10" s="370"/>
      <c r="WSW10" s="370"/>
      <c r="WSX10" s="370"/>
      <c r="WSY10" s="370"/>
      <c r="WSZ10" s="370"/>
      <c r="WTA10" s="370"/>
      <c r="WTB10" s="370"/>
      <c r="WTC10" s="370"/>
      <c r="WTD10" s="370"/>
      <c r="WTE10" s="370"/>
      <c r="WTF10" s="370"/>
      <c r="WTG10" s="370"/>
      <c r="WTH10" s="370"/>
      <c r="WTI10" s="370"/>
      <c r="WTJ10" s="370"/>
      <c r="WTK10" s="370"/>
      <c r="WTL10" s="370"/>
      <c r="WTM10" s="370"/>
      <c r="WTN10" s="370"/>
      <c r="WTO10" s="370"/>
      <c r="WTP10" s="370"/>
      <c r="WTQ10" s="370"/>
      <c r="WTR10" s="370"/>
      <c r="WTS10" s="370"/>
      <c r="WTT10" s="370"/>
      <c r="WTU10" s="370"/>
      <c r="WTV10" s="370"/>
      <c r="WTW10" s="370"/>
      <c r="WTX10" s="370"/>
      <c r="WTY10" s="370"/>
      <c r="WTZ10" s="370"/>
      <c r="WUA10" s="370"/>
      <c r="WUB10" s="370"/>
      <c r="WUC10" s="370"/>
      <c r="WUD10" s="370"/>
      <c r="WUE10" s="370"/>
      <c r="WUF10" s="370"/>
      <c r="WUG10" s="370"/>
      <c r="WUH10" s="370"/>
      <c r="WUI10" s="370"/>
      <c r="WUJ10" s="370"/>
      <c r="WUK10" s="370"/>
      <c r="WUL10" s="370"/>
      <c r="WUM10" s="370"/>
      <c r="WUN10" s="370"/>
      <c r="WUO10" s="370"/>
      <c r="WUP10" s="370"/>
      <c r="WUQ10" s="370"/>
      <c r="WUR10" s="370"/>
      <c r="WUS10" s="370"/>
      <c r="WUT10" s="370"/>
      <c r="WUU10" s="370"/>
      <c r="WUV10" s="370"/>
      <c r="WUW10" s="370"/>
      <c r="WUX10" s="370"/>
      <c r="WUY10" s="370"/>
      <c r="WUZ10" s="370"/>
      <c r="WVA10" s="370"/>
      <c r="WVB10" s="370"/>
      <c r="WVC10" s="370"/>
      <c r="WVD10" s="370"/>
      <c r="WVE10" s="370"/>
      <c r="WVF10" s="370"/>
      <c r="WVG10" s="370"/>
      <c r="WVH10" s="370"/>
      <c r="WVI10" s="370"/>
      <c r="WVJ10" s="370"/>
      <c r="WVK10" s="370"/>
      <c r="WVL10" s="370"/>
      <c r="WVM10" s="370"/>
      <c r="WVN10" s="370"/>
      <c r="WVO10" s="370"/>
      <c r="WVP10" s="370"/>
      <c r="WVQ10" s="370"/>
      <c r="WVR10" s="370"/>
      <c r="WVS10" s="370"/>
      <c r="WVT10" s="370"/>
      <c r="WVU10" s="370"/>
      <c r="WVV10" s="370"/>
      <c r="WVW10" s="370"/>
      <c r="WVX10" s="370"/>
      <c r="WVY10" s="370"/>
      <c r="WVZ10" s="370"/>
      <c r="WWA10" s="370"/>
      <c r="WWB10" s="370"/>
      <c r="WWC10" s="370"/>
      <c r="WWD10" s="370"/>
      <c r="WWE10" s="370"/>
      <c r="WWF10" s="370"/>
      <c r="WWG10" s="370"/>
      <c r="WWH10" s="370"/>
      <c r="WWI10" s="370"/>
      <c r="WWJ10" s="370"/>
      <c r="WWK10" s="370"/>
      <c r="WWL10" s="370"/>
      <c r="WWM10" s="370"/>
      <c r="WWN10" s="370"/>
      <c r="WWO10" s="370"/>
      <c r="WWP10" s="370"/>
      <c r="WWQ10" s="370"/>
      <c r="WWR10" s="370"/>
      <c r="WWS10" s="370"/>
      <c r="WWT10" s="370"/>
      <c r="WWU10" s="370"/>
      <c r="WWV10" s="370"/>
      <c r="WWW10" s="370"/>
      <c r="WWX10" s="370"/>
      <c r="WWY10" s="370"/>
      <c r="WWZ10" s="370"/>
      <c r="WXA10" s="370"/>
      <c r="WXB10" s="370"/>
      <c r="WXC10" s="370"/>
      <c r="WXD10" s="370"/>
      <c r="WXE10" s="370"/>
      <c r="WXF10" s="370"/>
      <c r="WXG10" s="370"/>
      <c r="WXH10" s="370"/>
      <c r="WXI10" s="370"/>
      <c r="WXJ10" s="370"/>
      <c r="WXK10" s="370"/>
      <c r="WXL10" s="370"/>
      <c r="WXM10" s="370"/>
      <c r="WXN10" s="370"/>
      <c r="WXO10" s="370"/>
      <c r="WXP10" s="370"/>
      <c r="WXQ10" s="370"/>
      <c r="WXR10" s="370"/>
      <c r="WXS10" s="370"/>
      <c r="WXT10" s="370"/>
      <c r="WXU10" s="370"/>
      <c r="WXV10" s="370"/>
      <c r="WXW10" s="370"/>
      <c r="WXX10" s="370"/>
      <c r="WXY10" s="370"/>
      <c r="WXZ10" s="370"/>
      <c r="WYA10" s="370"/>
      <c r="WYB10" s="370"/>
      <c r="WYC10" s="370"/>
      <c r="WYD10" s="370"/>
      <c r="WYE10" s="370"/>
      <c r="WYF10" s="370"/>
      <c r="WYG10" s="370"/>
      <c r="WYH10" s="370"/>
      <c r="WYI10" s="370"/>
      <c r="WYJ10" s="370"/>
      <c r="WYK10" s="370"/>
      <c r="WYL10" s="370"/>
      <c r="WYM10" s="370"/>
      <c r="WYN10" s="370"/>
      <c r="WYO10" s="370"/>
      <c r="WYP10" s="370"/>
      <c r="WYQ10" s="370"/>
      <c r="WYR10" s="370"/>
      <c r="WYS10" s="370"/>
      <c r="WYT10" s="370"/>
      <c r="WYU10" s="370"/>
      <c r="WYV10" s="370"/>
      <c r="WYW10" s="370"/>
      <c r="WYX10" s="370"/>
      <c r="WYY10" s="370"/>
      <c r="WYZ10" s="370"/>
      <c r="WZA10" s="370"/>
      <c r="WZB10" s="370"/>
      <c r="WZC10" s="370"/>
      <c r="WZD10" s="370"/>
      <c r="WZE10" s="370"/>
      <c r="WZF10" s="370"/>
      <c r="WZG10" s="370"/>
      <c r="WZH10" s="370"/>
      <c r="WZI10" s="370"/>
      <c r="WZJ10" s="370"/>
      <c r="WZK10" s="370"/>
      <c r="WZL10" s="370"/>
      <c r="WZM10" s="370"/>
      <c r="WZN10" s="370"/>
      <c r="WZO10" s="370"/>
      <c r="WZP10" s="370"/>
      <c r="WZQ10" s="370"/>
      <c r="WZR10" s="370"/>
      <c r="WZS10" s="370"/>
      <c r="WZT10" s="370"/>
      <c r="WZU10" s="370"/>
      <c r="WZV10" s="370"/>
      <c r="WZW10" s="370"/>
      <c r="WZX10" s="370"/>
      <c r="WZY10" s="370"/>
      <c r="WZZ10" s="370"/>
      <c r="XAA10" s="370"/>
      <c r="XAB10" s="370"/>
      <c r="XAC10" s="370"/>
      <c r="XAD10" s="370"/>
      <c r="XAE10" s="370"/>
      <c r="XAF10" s="370"/>
      <c r="XAG10" s="370"/>
      <c r="XAH10" s="370"/>
      <c r="XAI10" s="370"/>
      <c r="XAJ10" s="370"/>
      <c r="XAK10" s="370"/>
      <c r="XAL10" s="370"/>
      <c r="XAM10" s="370"/>
      <c r="XAN10" s="370"/>
      <c r="XAO10" s="370"/>
      <c r="XAP10" s="370"/>
      <c r="XAQ10" s="370"/>
      <c r="XAR10" s="370"/>
      <c r="XAS10" s="370"/>
      <c r="XAT10" s="370"/>
      <c r="XAU10" s="370"/>
      <c r="XAV10" s="370"/>
      <c r="XAW10" s="370"/>
      <c r="XAX10" s="370"/>
      <c r="XAY10" s="370"/>
      <c r="XAZ10" s="370"/>
      <c r="XBA10" s="370"/>
      <c r="XBB10" s="370"/>
      <c r="XBC10" s="370"/>
      <c r="XBD10" s="370"/>
      <c r="XBE10" s="370"/>
      <c r="XBF10" s="370"/>
      <c r="XBG10" s="370"/>
      <c r="XBH10" s="370"/>
      <c r="XBI10" s="370"/>
      <c r="XBJ10" s="370"/>
      <c r="XBK10" s="370"/>
      <c r="XBL10" s="370"/>
      <c r="XBM10" s="370"/>
      <c r="XBN10" s="370"/>
      <c r="XBO10" s="370"/>
      <c r="XBP10" s="370"/>
      <c r="XBQ10" s="370"/>
      <c r="XBR10" s="370"/>
      <c r="XBS10" s="370"/>
      <c r="XBT10" s="370"/>
      <c r="XBU10" s="370"/>
      <c r="XBV10" s="370"/>
      <c r="XBW10" s="370"/>
      <c r="XBX10" s="370"/>
      <c r="XBY10" s="370"/>
      <c r="XBZ10" s="370"/>
      <c r="XCA10" s="370"/>
      <c r="XCB10" s="370"/>
      <c r="XCC10" s="370"/>
      <c r="XCD10" s="370"/>
      <c r="XCE10" s="370"/>
      <c r="XCF10" s="370"/>
      <c r="XCG10" s="370"/>
      <c r="XCH10" s="370"/>
      <c r="XCI10" s="370"/>
      <c r="XCJ10" s="370"/>
      <c r="XCK10" s="370"/>
      <c r="XCL10" s="370"/>
      <c r="XCM10" s="370"/>
      <c r="XCN10" s="370"/>
      <c r="XCO10" s="370"/>
      <c r="XCP10" s="370"/>
      <c r="XCQ10" s="370"/>
      <c r="XCR10" s="370"/>
      <c r="XCS10" s="370"/>
      <c r="XCT10" s="370"/>
      <c r="XCU10" s="370"/>
      <c r="XCV10" s="370"/>
      <c r="XCW10" s="370"/>
      <c r="XCX10" s="370"/>
      <c r="XCY10" s="370"/>
      <c r="XCZ10" s="370"/>
      <c r="XDA10" s="370"/>
      <c r="XDB10" s="370"/>
      <c r="XDC10" s="370"/>
      <c r="XDD10" s="370"/>
      <c r="XDE10" s="370"/>
      <c r="XDF10" s="370"/>
      <c r="XDG10" s="370"/>
      <c r="XDH10" s="370"/>
      <c r="XDI10" s="370"/>
      <c r="XDJ10" s="370"/>
      <c r="XDK10" s="370"/>
      <c r="XDL10" s="370"/>
      <c r="XDM10" s="370"/>
      <c r="XDN10" s="370"/>
      <c r="XDO10" s="370"/>
      <c r="XDP10" s="370"/>
      <c r="XDQ10" s="370"/>
      <c r="XDR10" s="370"/>
      <c r="XDS10" s="370"/>
      <c r="XDT10" s="370"/>
      <c r="XDU10" s="370"/>
      <c r="XDV10" s="370"/>
      <c r="XDW10" s="370"/>
      <c r="XDX10" s="370"/>
      <c r="XDY10" s="370"/>
      <c r="XDZ10" s="370"/>
      <c r="XEA10" s="370"/>
      <c r="XEB10" s="370"/>
      <c r="XEC10" s="370"/>
      <c r="XED10" s="370"/>
      <c r="XEE10" s="370"/>
      <c r="XEF10" s="370"/>
      <c r="XEG10" s="370"/>
      <c r="XEH10" s="370"/>
      <c r="XEI10" s="370"/>
      <c r="XEJ10" s="370"/>
      <c r="XEK10" s="370"/>
      <c r="XEL10" s="370"/>
      <c r="XEM10" s="370"/>
      <c r="XEN10" s="370"/>
      <c r="XEO10" s="370"/>
      <c r="XEP10" s="370"/>
      <c r="XEQ10" s="370"/>
      <c r="XER10" s="370"/>
      <c r="XES10" s="370"/>
      <c r="XET10" s="370"/>
      <c r="XEU10" s="370"/>
      <c r="XEV10" s="370"/>
      <c r="XEW10" s="370"/>
      <c r="XEX10" s="370"/>
      <c r="XEY10" s="370"/>
      <c r="XEZ10" s="370"/>
      <c r="XFA10" s="370"/>
      <c r="XFB10" s="370"/>
      <c r="XFC10" s="370"/>
      <c r="XFD10" s="370"/>
    </row>
    <row r="11" spans="1:16384" s="370" customFormat="1" ht="40.799999999999997" x14ac:dyDescent="0.3">
      <c r="A11" s="335">
        <v>3</v>
      </c>
      <c r="B11" s="372" t="s">
        <v>2281</v>
      </c>
      <c r="C11" s="358" t="s">
        <v>2290</v>
      </c>
      <c r="D11" s="359" t="s">
        <v>2289</v>
      </c>
      <c r="E11" s="373" t="s">
        <v>2291</v>
      </c>
      <c r="F11" s="358"/>
      <c r="G11" s="361"/>
      <c r="H11" s="361" t="s">
        <v>364</v>
      </c>
      <c r="I11" s="361" t="s">
        <v>364</v>
      </c>
      <c r="J11" s="361" t="s">
        <v>364</v>
      </c>
      <c r="K11" s="361" t="s">
        <v>364</v>
      </c>
      <c r="L11" s="361" t="s">
        <v>364</v>
      </c>
      <c r="M11" s="365"/>
      <c r="N11" s="365">
        <v>8</v>
      </c>
      <c r="O11" s="374">
        <v>1</v>
      </c>
      <c r="P11" s="365">
        <v>2</v>
      </c>
      <c r="Q11" s="365">
        <v>2</v>
      </c>
      <c r="R11" s="364">
        <f t="shared" si="0"/>
        <v>40</v>
      </c>
      <c r="S11" s="356"/>
      <c r="T11" s="375" t="s">
        <v>2292</v>
      </c>
      <c r="U11" s="376" t="s">
        <v>2293</v>
      </c>
      <c r="V11" s="365"/>
      <c r="W11" s="365"/>
      <c r="X11" s="365">
        <v>5</v>
      </c>
      <c r="Y11" s="374">
        <v>1</v>
      </c>
      <c r="Z11" s="365">
        <v>1</v>
      </c>
      <c r="AA11" s="365">
        <v>1</v>
      </c>
      <c r="AB11" s="356">
        <f t="shared" si="1"/>
        <v>15</v>
      </c>
      <c r="AC11" s="349" t="s">
        <v>2287</v>
      </c>
      <c r="AD11" s="349"/>
      <c r="AE11" s="365"/>
      <c r="AF11" s="356"/>
      <c r="AG11" s="356"/>
      <c r="AH11" s="356"/>
      <c r="AI11" s="356"/>
      <c r="AJ11" s="356"/>
      <c r="AK11" s="356"/>
      <c r="AL11" s="356"/>
      <c r="AM11" s="356"/>
      <c r="AN11" s="356"/>
      <c r="AO11" s="356"/>
      <c r="AP11" s="356" t="s">
        <v>2294</v>
      </c>
      <c r="AQ11" s="365"/>
      <c r="AR11" s="356"/>
      <c r="AS11" s="376" t="s">
        <v>2293</v>
      </c>
      <c r="AT11" s="377"/>
      <c r="AU11" s="365"/>
      <c r="AV11" s="365">
        <v>5</v>
      </c>
      <c r="AW11" s="374">
        <v>1</v>
      </c>
      <c r="AX11" s="365">
        <v>1</v>
      </c>
      <c r="AY11" s="365">
        <v>1</v>
      </c>
      <c r="AZ11" s="356">
        <f t="shared" si="2"/>
        <v>15</v>
      </c>
      <c r="BA11" s="349" t="s">
        <v>2287</v>
      </c>
      <c r="BB11" s="365"/>
      <c r="BC11" s="349"/>
      <c r="BD11" s="365"/>
      <c r="BE11" s="356"/>
      <c r="BF11" s="356"/>
      <c r="BG11" s="356"/>
      <c r="BH11" s="356"/>
      <c r="BI11" s="356"/>
      <c r="BJ11" s="356"/>
      <c r="BK11" s="356"/>
      <c r="BL11" s="356"/>
      <c r="BM11" s="356"/>
      <c r="BN11" s="356"/>
      <c r="BO11" s="356"/>
      <c r="BP11" s="365"/>
      <c r="BQ11" s="356"/>
      <c r="BR11" s="365"/>
      <c r="BS11" s="369"/>
      <c r="BT11" s="361"/>
      <c r="BU11" s="361"/>
      <c r="BV11" s="361"/>
      <c r="BW11" s="361"/>
    </row>
    <row r="12" spans="1:16384" s="370" customFormat="1" ht="132.6" x14ac:dyDescent="0.3">
      <c r="A12" s="356">
        <v>4</v>
      </c>
      <c r="B12" s="372" t="s">
        <v>2281</v>
      </c>
      <c r="C12" s="358" t="s">
        <v>2290</v>
      </c>
      <c r="D12" s="359" t="s">
        <v>2289</v>
      </c>
      <c r="E12" s="339" t="s">
        <v>2295</v>
      </c>
      <c r="F12" s="358"/>
      <c r="G12" s="361"/>
      <c r="H12" s="361" t="s">
        <v>364</v>
      </c>
      <c r="I12" s="361"/>
      <c r="J12" s="361" t="s">
        <v>364</v>
      </c>
      <c r="K12" s="361" t="s">
        <v>364</v>
      </c>
      <c r="L12" s="361"/>
      <c r="M12" s="365"/>
      <c r="N12" s="365">
        <v>7</v>
      </c>
      <c r="O12" s="374">
        <v>1</v>
      </c>
      <c r="P12" s="365">
        <v>3</v>
      </c>
      <c r="Q12" s="365">
        <v>2</v>
      </c>
      <c r="R12" s="364">
        <f t="shared" si="0"/>
        <v>42</v>
      </c>
      <c r="S12" s="356"/>
      <c r="T12" s="375" t="s">
        <v>2292</v>
      </c>
      <c r="U12" s="376" t="s">
        <v>2296</v>
      </c>
      <c r="V12" s="365"/>
      <c r="W12" s="365"/>
      <c r="X12" s="335">
        <v>7</v>
      </c>
      <c r="Y12" s="378">
        <v>1</v>
      </c>
      <c r="Z12" s="335">
        <v>1</v>
      </c>
      <c r="AA12" s="335">
        <v>1</v>
      </c>
      <c r="AB12" s="335">
        <f t="shared" si="1"/>
        <v>21</v>
      </c>
      <c r="AC12" s="349"/>
      <c r="AD12" s="349"/>
      <c r="AE12" s="365"/>
      <c r="AF12" s="356"/>
      <c r="AG12" s="356"/>
      <c r="AH12" s="356"/>
      <c r="AI12" s="356"/>
      <c r="AJ12" s="356"/>
      <c r="AK12" s="356"/>
      <c r="AL12" s="356"/>
      <c r="AM12" s="356"/>
      <c r="AN12" s="356"/>
      <c r="AO12" s="356"/>
      <c r="AP12" s="356"/>
      <c r="AQ12" s="365"/>
      <c r="AR12" s="356"/>
      <c r="AS12" s="376" t="s">
        <v>2296</v>
      </c>
      <c r="AT12" s="377"/>
      <c r="AU12" s="365"/>
      <c r="AV12" s="335">
        <v>7</v>
      </c>
      <c r="AW12" s="335">
        <v>1</v>
      </c>
      <c r="AX12" s="335">
        <v>1</v>
      </c>
      <c r="AY12" s="335">
        <v>1</v>
      </c>
      <c r="AZ12" s="335">
        <f t="shared" si="2"/>
        <v>21</v>
      </c>
      <c r="BA12" s="365"/>
      <c r="BB12" s="365"/>
      <c r="BC12" s="349"/>
      <c r="BD12" s="365"/>
      <c r="BE12" s="356"/>
      <c r="BF12" s="356"/>
      <c r="BG12" s="356"/>
      <c r="BH12" s="356"/>
      <c r="BI12" s="356"/>
      <c r="BJ12" s="356"/>
      <c r="BK12" s="356"/>
      <c r="BL12" s="356"/>
      <c r="BM12" s="356"/>
      <c r="BN12" s="356"/>
      <c r="BO12" s="356"/>
      <c r="BP12" s="365"/>
      <c r="BQ12" s="356"/>
      <c r="BR12" s="365"/>
      <c r="BS12" s="369"/>
      <c r="BT12" s="361"/>
      <c r="BU12" s="361"/>
      <c r="BV12" s="361"/>
      <c r="BW12" s="361"/>
    </row>
    <row r="13" spans="1:16384" s="370" customFormat="1" ht="40.799999999999997" x14ac:dyDescent="0.3">
      <c r="A13" s="335">
        <v>5</v>
      </c>
      <c r="B13" s="372" t="s">
        <v>2281</v>
      </c>
      <c r="C13" s="341" t="s">
        <v>2297</v>
      </c>
      <c r="D13" s="359" t="s">
        <v>2298</v>
      </c>
      <c r="E13" s="339" t="s">
        <v>2299</v>
      </c>
      <c r="F13" s="358"/>
      <c r="G13" s="361"/>
      <c r="H13" s="361" t="s">
        <v>364</v>
      </c>
      <c r="I13" s="361"/>
      <c r="J13" s="361" t="s">
        <v>364</v>
      </c>
      <c r="K13" s="361" t="s">
        <v>364</v>
      </c>
      <c r="L13" s="361"/>
      <c r="M13" s="365"/>
      <c r="N13" s="365">
        <v>8</v>
      </c>
      <c r="O13" s="374">
        <v>1</v>
      </c>
      <c r="P13" s="365">
        <v>3</v>
      </c>
      <c r="Q13" s="365">
        <v>2</v>
      </c>
      <c r="R13" s="364">
        <f t="shared" si="0"/>
        <v>48</v>
      </c>
      <c r="S13" s="356"/>
      <c r="T13" s="375" t="s">
        <v>2292</v>
      </c>
      <c r="U13" s="335" t="s">
        <v>2300</v>
      </c>
      <c r="V13" s="365"/>
      <c r="W13" s="365"/>
      <c r="X13" s="335">
        <v>8</v>
      </c>
      <c r="Y13" s="378">
        <v>1</v>
      </c>
      <c r="Z13" s="335">
        <v>1</v>
      </c>
      <c r="AA13" s="335">
        <v>1</v>
      </c>
      <c r="AB13" s="335">
        <f t="shared" si="1"/>
        <v>24</v>
      </c>
      <c r="AC13" s="349"/>
      <c r="AD13" s="349"/>
      <c r="AE13" s="365"/>
      <c r="AF13" s="356"/>
      <c r="AG13" s="356"/>
      <c r="AH13" s="356"/>
      <c r="AI13" s="356"/>
      <c r="AJ13" s="356"/>
      <c r="AK13" s="356"/>
      <c r="AL13" s="356"/>
      <c r="AM13" s="356"/>
      <c r="AN13" s="356"/>
      <c r="AO13" s="356"/>
      <c r="AP13" s="356" t="s">
        <v>2294</v>
      </c>
      <c r="AQ13" s="365"/>
      <c r="AR13" s="356"/>
      <c r="AS13" s="335" t="s">
        <v>2300</v>
      </c>
      <c r="AT13" s="377"/>
      <c r="AU13" s="365"/>
      <c r="AV13" s="335">
        <v>8</v>
      </c>
      <c r="AW13" s="335">
        <v>1</v>
      </c>
      <c r="AX13" s="335">
        <v>1</v>
      </c>
      <c r="AY13" s="335">
        <v>1</v>
      </c>
      <c r="AZ13" s="335">
        <f t="shared" si="2"/>
        <v>24</v>
      </c>
      <c r="BA13" s="365"/>
      <c r="BB13" s="365"/>
      <c r="BC13" s="349"/>
      <c r="BD13" s="365"/>
      <c r="BE13" s="356"/>
      <c r="BF13" s="356"/>
      <c r="BG13" s="356"/>
      <c r="BH13" s="356"/>
      <c r="BI13" s="356"/>
      <c r="BJ13" s="356"/>
      <c r="BK13" s="356"/>
      <c r="BL13" s="356"/>
      <c r="BM13" s="356"/>
      <c r="BN13" s="356"/>
      <c r="BO13" s="356"/>
      <c r="BP13" s="365"/>
      <c r="BQ13" s="356"/>
      <c r="BR13" s="365"/>
      <c r="BS13" s="369"/>
      <c r="BT13" s="361"/>
      <c r="BU13" s="361"/>
      <c r="BV13" s="361"/>
      <c r="BW13" s="361"/>
    </row>
    <row r="14" spans="1:16384" s="370" customFormat="1" ht="71.400000000000006" x14ac:dyDescent="0.3">
      <c r="A14" s="356">
        <v>6</v>
      </c>
      <c r="B14" s="379" t="s">
        <v>2281</v>
      </c>
      <c r="C14" s="358" t="s">
        <v>2290</v>
      </c>
      <c r="D14" s="359" t="s">
        <v>2301</v>
      </c>
      <c r="E14" s="339" t="s">
        <v>2302</v>
      </c>
      <c r="F14" s="358"/>
      <c r="G14" s="361"/>
      <c r="H14" s="361" t="s">
        <v>364</v>
      </c>
      <c r="I14" s="361"/>
      <c r="J14" s="361" t="s">
        <v>364</v>
      </c>
      <c r="K14" s="361" t="s">
        <v>364</v>
      </c>
      <c r="L14" s="361"/>
      <c r="M14" s="365"/>
      <c r="N14" s="335">
        <v>8</v>
      </c>
      <c r="O14" s="378">
        <v>1</v>
      </c>
      <c r="P14" s="335">
        <v>3</v>
      </c>
      <c r="Q14" s="335">
        <v>2</v>
      </c>
      <c r="R14" s="335">
        <f t="shared" si="0"/>
        <v>48</v>
      </c>
      <c r="S14" s="356"/>
      <c r="T14" s="375" t="s">
        <v>2292</v>
      </c>
      <c r="U14" s="335" t="s">
        <v>2303</v>
      </c>
      <c r="V14" s="365"/>
      <c r="W14" s="365"/>
      <c r="X14" s="335">
        <v>8</v>
      </c>
      <c r="Y14" s="378">
        <v>1</v>
      </c>
      <c r="Z14" s="335">
        <v>1</v>
      </c>
      <c r="AA14" s="335">
        <v>1</v>
      </c>
      <c r="AB14" s="335">
        <f t="shared" si="1"/>
        <v>24</v>
      </c>
      <c r="AC14" s="349"/>
      <c r="AD14" s="349"/>
      <c r="AE14" s="365"/>
      <c r="AF14" s="356"/>
      <c r="AG14" s="356"/>
      <c r="AH14" s="356"/>
      <c r="AI14" s="356"/>
      <c r="AJ14" s="356"/>
      <c r="AK14" s="356"/>
      <c r="AL14" s="356"/>
      <c r="AM14" s="356"/>
      <c r="AN14" s="356"/>
      <c r="AO14" s="356"/>
      <c r="AP14" s="356"/>
      <c r="AQ14" s="365"/>
      <c r="AR14" s="356"/>
      <c r="AS14" s="335" t="s">
        <v>2303</v>
      </c>
      <c r="AT14" s="365"/>
      <c r="AU14" s="365"/>
      <c r="AV14" s="335">
        <v>8</v>
      </c>
      <c r="AW14" s="335">
        <v>1</v>
      </c>
      <c r="AX14" s="335">
        <v>1</v>
      </c>
      <c r="AY14" s="335">
        <v>1</v>
      </c>
      <c r="AZ14" s="335">
        <f t="shared" si="2"/>
        <v>24</v>
      </c>
      <c r="BA14" s="365"/>
      <c r="BB14" s="365"/>
      <c r="BC14" s="349"/>
      <c r="BD14" s="365"/>
      <c r="BE14" s="356"/>
      <c r="BF14" s="356"/>
      <c r="BG14" s="356"/>
      <c r="BH14" s="356"/>
      <c r="BI14" s="356"/>
      <c r="BJ14" s="356"/>
      <c r="BK14" s="356"/>
      <c r="BL14" s="356"/>
      <c r="BM14" s="356"/>
      <c r="BN14" s="356"/>
      <c r="BO14" s="356"/>
      <c r="BP14" s="365"/>
      <c r="BQ14" s="356"/>
      <c r="BR14" s="365"/>
      <c r="BS14" s="369"/>
      <c r="BT14" s="361"/>
      <c r="BU14" s="361"/>
      <c r="BV14" s="361"/>
      <c r="BW14" s="361"/>
    </row>
    <row r="15" spans="1:16384" s="370" customFormat="1" ht="40.799999999999997" x14ac:dyDescent="0.3">
      <c r="A15" s="335">
        <v>7</v>
      </c>
      <c r="B15" s="379" t="s">
        <v>2281</v>
      </c>
      <c r="C15" s="358" t="s">
        <v>2290</v>
      </c>
      <c r="D15" s="359" t="s">
        <v>2289</v>
      </c>
      <c r="E15" s="339" t="s">
        <v>2304</v>
      </c>
      <c r="F15" s="358"/>
      <c r="G15" s="361"/>
      <c r="H15" s="361" t="s">
        <v>364</v>
      </c>
      <c r="I15" s="361"/>
      <c r="J15" s="361" t="s">
        <v>364</v>
      </c>
      <c r="K15" s="361" t="s">
        <v>364</v>
      </c>
      <c r="L15" s="361"/>
      <c r="M15" s="365"/>
      <c r="N15" s="365">
        <v>7</v>
      </c>
      <c r="O15" s="374">
        <v>1</v>
      </c>
      <c r="P15" s="365">
        <v>3</v>
      </c>
      <c r="Q15" s="365">
        <v>2</v>
      </c>
      <c r="R15" s="364">
        <f t="shared" si="0"/>
        <v>42</v>
      </c>
      <c r="S15" s="356"/>
      <c r="T15" s="375" t="s">
        <v>2292</v>
      </c>
      <c r="U15" s="376" t="s">
        <v>2305</v>
      </c>
      <c r="V15" s="365"/>
      <c r="W15" s="365"/>
      <c r="X15" s="335">
        <v>7</v>
      </c>
      <c r="Y15" s="378">
        <v>1</v>
      </c>
      <c r="Z15" s="335">
        <v>1</v>
      </c>
      <c r="AA15" s="335">
        <v>1</v>
      </c>
      <c r="AB15" s="335">
        <f t="shared" si="1"/>
        <v>21</v>
      </c>
      <c r="AC15" s="349"/>
      <c r="AD15" s="349"/>
      <c r="AE15" s="365"/>
      <c r="AF15" s="356"/>
      <c r="AG15" s="356"/>
      <c r="AH15" s="356"/>
      <c r="AI15" s="356"/>
      <c r="AJ15" s="356"/>
      <c r="AK15" s="356"/>
      <c r="AL15" s="356"/>
      <c r="AM15" s="356"/>
      <c r="AN15" s="356"/>
      <c r="AO15" s="356"/>
      <c r="AP15" s="356"/>
      <c r="AQ15" s="365"/>
      <c r="AR15" s="356"/>
      <c r="AS15" s="376" t="s">
        <v>2305</v>
      </c>
      <c r="AT15" s="377"/>
      <c r="AU15" s="365"/>
      <c r="AV15" s="335">
        <v>7</v>
      </c>
      <c r="AW15" s="335">
        <v>1</v>
      </c>
      <c r="AX15" s="335">
        <v>1</v>
      </c>
      <c r="AY15" s="335">
        <v>1</v>
      </c>
      <c r="AZ15" s="335">
        <f t="shared" si="2"/>
        <v>21</v>
      </c>
      <c r="BA15" s="365"/>
      <c r="BB15" s="365"/>
      <c r="BC15" s="349"/>
      <c r="BD15" s="365"/>
      <c r="BE15" s="356"/>
      <c r="BF15" s="356"/>
      <c r="BG15" s="356"/>
      <c r="BH15" s="356"/>
      <c r="BI15" s="356"/>
      <c r="BJ15" s="356"/>
      <c r="BK15" s="356"/>
      <c r="BL15" s="356"/>
      <c r="BM15" s="356"/>
      <c r="BN15" s="356"/>
      <c r="BO15" s="356"/>
      <c r="BP15" s="365"/>
      <c r="BQ15" s="356"/>
      <c r="BR15" s="365"/>
      <c r="BS15" s="369"/>
      <c r="BT15" s="361"/>
      <c r="BU15" s="361"/>
      <c r="BV15" s="361"/>
      <c r="BW15" s="361"/>
    </row>
    <row r="16" spans="1:16384" s="370" customFormat="1" ht="51" x14ac:dyDescent="0.3">
      <c r="A16" s="356">
        <v>8</v>
      </c>
      <c r="B16" s="379" t="s">
        <v>2306</v>
      </c>
      <c r="C16" s="358" t="s">
        <v>2290</v>
      </c>
      <c r="D16" s="359" t="s">
        <v>2307</v>
      </c>
      <c r="E16" s="339" t="s">
        <v>2308</v>
      </c>
      <c r="F16" s="358"/>
      <c r="G16" s="361"/>
      <c r="H16" s="361"/>
      <c r="I16" s="361" t="s">
        <v>364</v>
      </c>
      <c r="J16" s="361"/>
      <c r="K16" s="361"/>
      <c r="L16" s="361"/>
      <c r="M16" s="365"/>
      <c r="N16" s="335">
        <v>9</v>
      </c>
      <c r="O16" s="378">
        <v>1</v>
      </c>
      <c r="P16" s="335">
        <v>3</v>
      </c>
      <c r="Q16" s="335">
        <v>3</v>
      </c>
      <c r="R16" s="335">
        <f t="shared" si="0"/>
        <v>63</v>
      </c>
      <c r="S16" s="356"/>
      <c r="T16" s="375" t="s">
        <v>2292</v>
      </c>
      <c r="U16" s="335" t="s">
        <v>2309</v>
      </c>
      <c r="V16" s="365"/>
      <c r="W16" s="365"/>
      <c r="X16" s="335">
        <v>9</v>
      </c>
      <c r="Y16" s="378">
        <v>1</v>
      </c>
      <c r="Z16" s="335">
        <v>1</v>
      </c>
      <c r="AA16" s="335">
        <v>1</v>
      </c>
      <c r="AB16" s="335">
        <f t="shared" si="1"/>
        <v>27</v>
      </c>
      <c r="AC16" s="380" t="s">
        <v>2310</v>
      </c>
      <c r="AD16" s="349"/>
      <c r="AE16" s="365"/>
      <c r="AF16" s="356"/>
      <c r="AG16" s="356"/>
      <c r="AH16" s="356"/>
      <c r="AI16" s="356"/>
      <c r="AJ16" s="356"/>
      <c r="AK16" s="356"/>
      <c r="AL16" s="356"/>
      <c r="AM16" s="356"/>
      <c r="AN16" s="356"/>
      <c r="AO16" s="356"/>
      <c r="AP16" s="356"/>
      <c r="AQ16" s="365"/>
      <c r="AR16" s="356"/>
      <c r="AS16" s="335" t="s">
        <v>2309</v>
      </c>
      <c r="AT16" s="365"/>
      <c r="AU16" s="365"/>
      <c r="AV16" s="335">
        <v>9</v>
      </c>
      <c r="AW16" s="335">
        <v>1</v>
      </c>
      <c r="AX16" s="335">
        <v>1</v>
      </c>
      <c r="AY16" s="335">
        <v>1</v>
      </c>
      <c r="AZ16" s="335">
        <f t="shared" si="2"/>
        <v>27</v>
      </c>
      <c r="BA16" s="380" t="s">
        <v>2310</v>
      </c>
      <c r="BB16" s="365"/>
      <c r="BC16" s="349"/>
      <c r="BD16" s="365"/>
      <c r="BE16" s="356"/>
      <c r="BF16" s="356"/>
      <c r="BG16" s="356"/>
      <c r="BH16" s="356"/>
      <c r="BI16" s="356"/>
      <c r="BJ16" s="356"/>
      <c r="BK16" s="356"/>
      <c r="BL16" s="356"/>
      <c r="BM16" s="356"/>
      <c r="BN16" s="356"/>
      <c r="BO16" s="356"/>
      <c r="BP16" s="365"/>
      <c r="BQ16" s="356"/>
      <c r="BR16" s="365"/>
      <c r="BS16" s="369"/>
      <c r="BT16" s="361"/>
      <c r="BU16" s="361"/>
      <c r="BV16" s="361"/>
      <c r="BW16" s="361"/>
    </row>
    <row r="17" spans="1:77" s="370" customFormat="1" ht="30.6" x14ac:dyDescent="0.3">
      <c r="A17" s="335">
        <v>9</v>
      </c>
      <c r="B17" s="381" t="s">
        <v>2306</v>
      </c>
      <c r="C17" s="358" t="s">
        <v>2290</v>
      </c>
      <c r="D17" s="359" t="s">
        <v>2307</v>
      </c>
      <c r="E17" s="341" t="s">
        <v>2311</v>
      </c>
      <c r="F17" s="358"/>
      <c r="G17" s="361"/>
      <c r="H17" s="361"/>
      <c r="I17" s="361" t="s">
        <v>364</v>
      </c>
      <c r="J17" s="361"/>
      <c r="K17" s="361"/>
      <c r="L17" s="361"/>
      <c r="M17" s="365"/>
      <c r="N17" s="335">
        <v>7</v>
      </c>
      <c r="O17" s="335">
        <v>1</v>
      </c>
      <c r="P17" s="335">
        <v>3</v>
      </c>
      <c r="Q17" s="335">
        <v>3</v>
      </c>
      <c r="R17" s="335">
        <f t="shared" si="0"/>
        <v>49</v>
      </c>
      <c r="S17" s="356"/>
      <c r="T17" s="375" t="s">
        <v>2292</v>
      </c>
      <c r="U17" s="335" t="s">
        <v>2312</v>
      </c>
      <c r="V17" s="365"/>
      <c r="W17" s="365"/>
      <c r="X17" s="335">
        <v>7</v>
      </c>
      <c r="Y17" s="335">
        <v>1</v>
      </c>
      <c r="Z17" s="335">
        <v>1</v>
      </c>
      <c r="AA17" s="335">
        <v>1</v>
      </c>
      <c r="AB17" s="335">
        <f t="shared" si="1"/>
        <v>21</v>
      </c>
      <c r="AC17" s="349"/>
      <c r="AD17" s="349"/>
      <c r="AE17" s="365"/>
      <c r="AF17" s="356"/>
      <c r="AG17" s="356"/>
      <c r="AH17" s="356"/>
      <c r="AI17" s="356"/>
      <c r="AJ17" s="356"/>
      <c r="AK17" s="356"/>
      <c r="AL17" s="356"/>
      <c r="AM17" s="356"/>
      <c r="AN17" s="356"/>
      <c r="AO17" s="356"/>
      <c r="AP17" s="382" t="s">
        <v>2313</v>
      </c>
      <c r="AQ17" s="365"/>
      <c r="AR17" s="356"/>
      <c r="AS17" s="335" t="s">
        <v>2312</v>
      </c>
      <c r="AT17" s="365"/>
      <c r="AU17" s="365"/>
      <c r="AV17" s="335">
        <v>7</v>
      </c>
      <c r="AW17" s="335">
        <v>1</v>
      </c>
      <c r="AX17" s="335">
        <v>1</v>
      </c>
      <c r="AY17" s="335">
        <v>1</v>
      </c>
      <c r="AZ17" s="335">
        <f t="shared" si="2"/>
        <v>21</v>
      </c>
      <c r="BA17" s="365"/>
      <c r="BB17" s="365"/>
      <c r="BC17" s="349"/>
      <c r="BD17" s="365"/>
      <c r="BE17" s="356"/>
      <c r="BF17" s="356"/>
      <c r="BG17" s="356"/>
      <c r="BH17" s="356"/>
      <c r="BI17" s="356"/>
      <c r="BJ17" s="356"/>
      <c r="BK17" s="356"/>
      <c r="BL17" s="356"/>
      <c r="BM17" s="356"/>
      <c r="BN17" s="356"/>
      <c r="BO17" s="356"/>
      <c r="BP17" s="365"/>
      <c r="BQ17" s="356"/>
      <c r="BR17" s="365"/>
      <c r="BS17" s="369"/>
      <c r="BT17" s="361"/>
      <c r="BU17" s="361"/>
      <c r="BV17" s="361"/>
      <c r="BW17" s="361"/>
    </row>
    <row r="18" spans="1:77" s="370" customFormat="1" ht="40.799999999999997" x14ac:dyDescent="0.3">
      <c r="A18" s="356">
        <v>10</v>
      </c>
      <c r="B18" s="372" t="s">
        <v>2281</v>
      </c>
      <c r="C18" s="358" t="s">
        <v>2314</v>
      </c>
      <c r="D18" s="359" t="s">
        <v>2289</v>
      </c>
      <c r="E18" s="339" t="s">
        <v>2315</v>
      </c>
      <c r="F18" s="358"/>
      <c r="G18" s="361"/>
      <c r="H18" s="361" t="s">
        <v>364</v>
      </c>
      <c r="I18" s="361" t="s">
        <v>364</v>
      </c>
      <c r="J18" s="361" t="s">
        <v>364</v>
      </c>
      <c r="K18" s="361" t="s">
        <v>364</v>
      </c>
      <c r="L18" s="341" t="s">
        <v>364</v>
      </c>
      <c r="M18" s="365"/>
      <c r="N18" s="365">
        <v>5</v>
      </c>
      <c r="O18" s="374">
        <v>1</v>
      </c>
      <c r="P18" s="365">
        <v>3</v>
      </c>
      <c r="Q18" s="365">
        <v>2</v>
      </c>
      <c r="R18" s="364">
        <f t="shared" si="0"/>
        <v>30</v>
      </c>
      <c r="S18" s="356"/>
      <c r="T18" s="383" t="s">
        <v>2316</v>
      </c>
      <c r="U18" s="376" t="s">
        <v>2317</v>
      </c>
      <c r="V18" s="365"/>
      <c r="W18" s="365"/>
      <c r="X18" s="365">
        <v>6</v>
      </c>
      <c r="Y18" s="374">
        <v>1</v>
      </c>
      <c r="Z18" s="365">
        <v>1</v>
      </c>
      <c r="AA18" s="365">
        <v>2</v>
      </c>
      <c r="AB18" s="356">
        <f t="shared" si="1"/>
        <v>24</v>
      </c>
      <c r="AC18" s="349"/>
      <c r="AD18" s="349" t="s">
        <v>364</v>
      </c>
      <c r="AE18" s="365"/>
      <c r="AF18" s="356"/>
      <c r="AG18" s="356"/>
      <c r="AH18" s="356"/>
      <c r="AI18" s="356"/>
      <c r="AJ18" s="356"/>
      <c r="AK18" s="356"/>
      <c r="AL18" s="349" t="s">
        <v>364</v>
      </c>
      <c r="AM18" s="349" t="s">
        <v>364</v>
      </c>
      <c r="AN18" s="356"/>
      <c r="AO18" s="356"/>
      <c r="AP18" s="356"/>
      <c r="AQ18" s="365"/>
      <c r="AR18" s="356"/>
      <c r="AS18" s="376" t="s">
        <v>2317</v>
      </c>
      <c r="AT18" s="365"/>
      <c r="AU18" s="365"/>
      <c r="AV18" s="365">
        <v>6</v>
      </c>
      <c r="AW18" s="374">
        <v>1</v>
      </c>
      <c r="AX18" s="365">
        <v>1</v>
      </c>
      <c r="AY18" s="365">
        <v>2</v>
      </c>
      <c r="AZ18" s="356">
        <f t="shared" si="2"/>
        <v>24</v>
      </c>
      <c r="BA18" s="365"/>
      <c r="BB18" s="365"/>
      <c r="BC18" s="349"/>
      <c r="BD18" s="365"/>
      <c r="BE18" s="356"/>
      <c r="BF18" s="356"/>
      <c r="BG18" s="356"/>
      <c r="BH18" s="356"/>
      <c r="BI18" s="356"/>
      <c r="BJ18" s="356"/>
      <c r="BK18" s="356"/>
      <c r="BL18" s="356"/>
      <c r="BM18" s="356"/>
      <c r="BN18" s="356"/>
      <c r="BO18" s="356"/>
      <c r="BP18" s="365"/>
      <c r="BQ18" s="356"/>
      <c r="BR18" s="365"/>
      <c r="BS18" s="369"/>
      <c r="BT18" s="361"/>
      <c r="BU18" s="361"/>
      <c r="BV18" s="361"/>
      <c r="BW18" s="361"/>
    </row>
    <row r="19" spans="1:77" s="370" customFormat="1" ht="40.799999999999997" x14ac:dyDescent="0.3">
      <c r="A19" s="335">
        <v>11</v>
      </c>
      <c r="B19" s="372" t="s">
        <v>2281</v>
      </c>
      <c r="C19" s="358" t="s">
        <v>2318</v>
      </c>
      <c r="D19" s="359" t="s">
        <v>2289</v>
      </c>
      <c r="E19" s="339" t="s">
        <v>2319</v>
      </c>
      <c r="F19" s="358"/>
      <c r="G19" s="361"/>
      <c r="H19" s="361" t="s">
        <v>364</v>
      </c>
      <c r="I19" s="361" t="s">
        <v>364</v>
      </c>
      <c r="J19" s="361" t="s">
        <v>364</v>
      </c>
      <c r="K19" s="361" t="s">
        <v>364</v>
      </c>
      <c r="L19" s="341" t="s">
        <v>364</v>
      </c>
      <c r="M19" s="365"/>
      <c r="N19" s="365">
        <v>5</v>
      </c>
      <c r="O19" s="374">
        <v>1</v>
      </c>
      <c r="P19" s="365">
        <v>3</v>
      </c>
      <c r="Q19" s="365">
        <v>2</v>
      </c>
      <c r="R19" s="364">
        <f t="shared" si="0"/>
        <v>30</v>
      </c>
      <c r="S19" s="356"/>
      <c r="T19" s="383" t="s">
        <v>2316</v>
      </c>
      <c r="U19" s="376" t="s">
        <v>2317</v>
      </c>
      <c r="V19" s="365"/>
      <c r="W19" s="365"/>
      <c r="X19" s="365">
        <v>6</v>
      </c>
      <c r="Y19" s="374">
        <v>1</v>
      </c>
      <c r="Z19" s="365">
        <v>1</v>
      </c>
      <c r="AA19" s="365">
        <v>2</v>
      </c>
      <c r="AB19" s="356">
        <f t="shared" si="1"/>
        <v>24</v>
      </c>
      <c r="AC19" s="349"/>
      <c r="AD19" s="349" t="s">
        <v>364</v>
      </c>
      <c r="AE19" s="365"/>
      <c r="AF19" s="356"/>
      <c r="AG19" s="356"/>
      <c r="AH19" s="356"/>
      <c r="AI19" s="356"/>
      <c r="AJ19" s="356"/>
      <c r="AK19" s="356"/>
      <c r="AL19" s="349" t="s">
        <v>364</v>
      </c>
      <c r="AM19" s="349" t="s">
        <v>364</v>
      </c>
      <c r="AN19" s="356"/>
      <c r="AO19" s="356"/>
      <c r="AP19" s="356"/>
      <c r="AQ19" s="365"/>
      <c r="AR19" s="356"/>
      <c r="AS19" s="365"/>
      <c r="AT19" s="377"/>
      <c r="AU19" s="365"/>
      <c r="AV19" s="365"/>
      <c r="AW19" s="365"/>
      <c r="AX19" s="365"/>
      <c r="AY19" s="365"/>
      <c r="AZ19" s="365"/>
      <c r="BA19" s="365"/>
      <c r="BB19" s="365"/>
      <c r="BC19" s="349"/>
      <c r="BD19" s="365"/>
      <c r="BE19" s="356"/>
      <c r="BF19" s="356"/>
      <c r="BG19" s="356"/>
      <c r="BH19" s="356"/>
      <c r="BI19" s="356"/>
      <c r="BJ19" s="356"/>
      <c r="BK19" s="356"/>
      <c r="BL19" s="356"/>
      <c r="BM19" s="356"/>
      <c r="BN19" s="356"/>
      <c r="BO19" s="356"/>
      <c r="BP19" s="365"/>
      <c r="BQ19" s="356"/>
      <c r="BR19" s="365"/>
      <c r="BS19" s="369"/>
      <c r="BT19" s="361"/>
      <c r="BU19" s="361"/>
      <c r="BV19" s="361"/>
      <c r="BW19" s="361"/>
    </row>
    <row r="20" spans="1:77" s="370" customFormat="1" ht="71.400000000000006" x14ac:dyDescent="0.3">
      <c r="A20" s="356">
        <v>12</v>
      </c>
      <c r="B20" s="372" t="s">
        <v>2281</v>
      </c>
      <c r="C20" s="358" t="s">
        <v>2320</v>
      </c>
      <c r="D20" s="359" t="s">
        <v>2289</v>
      </c>
      <c r="E20" s="339" t="s">
        <v>2321</v>
      </c>
      <c r="F20" s="358"/>
      <c r="G20" s="361"/>
      <c r="H20" s="361" t="s">
        <v>364</v>
      </c>
      <c r="I20" s="361" t="s">
        <v>364</v>
      </c>
      <c r="J20" s="361" t="s">
        <v>364</v>
      </c>
      <c r="K20" s="361" t="s">
        <v>364</v>
      </c>
      <c r="L20" s="361"/>
      <c r="M20" s="365"/>
      <c r="N20" s="365">
        <v>5</v>
      </c>
      <c r="O20" s="374">
        <v>1</v>
      </c>
      <c r="P20" s="365">
        <v>3</v>
      </c>
      <c r="Q20" s="365">
        <v>2</v>
      </c>
      <c r="R20" s="364">
        <f t="shared" si="0"/>
        <v>30</v>
      </c>
      <c r="S20" s="356"/>
      <c r="T20" s="383" t="s">
        <v>2316</v>
      </c>
      <c r="U20" s="376" t="s">
        <v>2322</v>
      </c>
      <c r="V20" s="365"/>
      <c r="W20" s="365"/>
      <c r="X20" s="365">
        <v>6</v>
      </c>
      <c r="Y20" s="374">
        <v>1</v>
      </c>
      <c r="Z20" s="365">
        <v>1</v>
      </c>
      <c r="AA20" s="365">
        <v>2</v>
      </c>
      <c r="AB20" s="356">
        <f t="shared" si="1"/>
        <v>24</v>
      </c>
      <c r="AC20" s="349"/>
      <c r="AD20" s="349"/>
      <c r="AE20" s="365"/>
      <c r="AF20" s="356"/>
      <c r="AG20" s="356"/>
      <c r="AH20" s="356"/>
      <c r="AI20" s="356"/>
      <c r="AJ20" s="356"/>
      <c r="AK20" s="356"/>
      <c r="AL20" s="349" t="s">
        <v>364</v>
      </c>
      <c r="AM20" s="349" t="s">
        <v>364</v>
      </c>
      <c r="AN20" s="356"/>
      <c r="AO20" s="356"/>
      <c r="AP20" s="356"/>
      <c r="AQ20" s="365"/>
      <c r="AR20" s="356"/>
      <c r="AS20" s="365"/>
      <c r="AT20" s="377"/>
      <c r="AU20" s="365"/>
      <c r="AV20" s="365"/>
      <c r="AW20" s="365"/>
      <c r="AX20" s="365"/>
      <c r="AY20" s="365"/>
      <c r="AZ20" s="365"/>
      <c r="BA20" s="365"/>
      <c r="BB20" s="365"/>
      <c r="BC20" s="349"/>
      <c r="BD20" s="365"/>
      <c r="BE20" s="356"/>
      <c r="BF20" s="356"/>
      <c r="BG20" s="356"/>
      <c r="BH20" s="356"/>
      <c r="BI20" s="356"/>
      <c r="BJ20" s="356"/>
      <c r="BK20" s="356"/>
      <c r="BL20" s="356"/>
      <c r="BM20" s="356"/>
      <c r="BN20" s="356"/>
      <c r="BO20" s="356"/>
      <c r="BP20" s="365"/>
      <c r="BQ20" s="356"/>
      <c r="BR20" s="365"/>
      <c r="BS20" s="369"/>
      <c r="BT20" s="361"/>
      <c r="BU20" s="361"/>
      <c r="BV20" s="361"/>
      <c r="BW20" s="361"/>
    </row>
    <row r="21" spans="1:77" s="384" customFormat="1" ht="40.799999999999997" x14ac:dyDescent="0.3">
      <c r="A21" s="335">
        <v>13</v>
      </c>
      <c r="B21" s="357" t="s">
        <v>2323</v>
      </c>
      <c r="C21" s="358" t="s">
        <v>2290</v>
      </c>
      <c r="D21" s="359" t="s">
        <v>2324</v>
      </c>
      <c r="E21" s="373" t="s">
        <v>2325</v>
      </c>
      <c r="F21" s="360"/>
      <c r="G21" s="361"/>
      <c r="H21" s="361" t="s">
        <v>364</v>
      </c>
      <c r="I21" s="361" t="s">
        <v>364</v>
      </c>
      <c r="J21" s="361" t="s">
        <v>364</v>
      </c>
      <c r="K21" s="361" t="s">
        <v>364</v>
      </c>
      <c r="L21" s="341" t="s">
        <v>364</v>
      </c>
      <c r="M21" s="362"/>
      <c r="N21" s="362">
        <v>4</v>
      </c>
      <c r="O21" s="363">
        <v>1</v>
      </c>
      <c r="P21" s="362">
        <v>3</v>
      </c>
      <c r="Q21" s="362">
        <v>2</v>
      </c>
      <c r="R21" s="364">
        <f t="shared" si="0"/>
        <v>24</v>
      </c>
      <c r="S21" s="356"/>
      <c r="T21" s="383" t="s">
        <v>2326</v>
      </c>
      <c r="U21" s="376" t="s">
        <v>2327</v>
      </c>
      <c r="V21" s="365"/>
      <c r="W21" s="365"/>
      <c r="X21" s="365">
        <v>6</v>
      </c>
      <c r="Y21" s="363">
        <v>1</v>
      </c>
      <c r="Z21" s="365">
        <v>1</v>
      </c>
      <c r="AA21" s="365">
        <v>2</v>
      </c>
      <c r="AB21" s="356">
        <f t="shared" si="1"/>
        <v>24</v>
      </c>
      <c r="AC21" s="356"/>
      <c r="AD21" s="349" t="s">
        <v>364</v>
      </c>
      <c r="AE21" s="368"/>
      <c r="AF21" s="356"/>
      <c r="AG21" s="356"/>
      <c r="AH21" s="356"/>
      <c r="AI21" s="356"/>
      <c r="AJ21" s="356"/>
      <c r="AK21" s="349" t="s">
        <v>364</v>
      </c>
      <c r="AL21" s="349"/>
      <c r="AM21" s="349"/>
      <c r="AN21" s="356"/>
      <c r="AO21" s="356"/>
      <c r="AP21" s="356"/>
      <c r="AQ21" s="365"/>
      <c r="AR21" s="356"/>
      <c r="AS21" s="365"/>
      <c r="AT21" s="377"/>
      <c r="AU21" s="368"/>
      <c r="AV21" s="368"/>
      <c r="AW21" s="356"/>
      <c r="AX21" s="356"/>
      <c r="AY21" s="356"/>
      <c r="AZ21" s="356"/>
      <c r="BA21" s="356"/>
      <c r="BB21" s="356">
        <v>0</v>
      </c>
      <c r="BC21" s="356"/>
      <c r="BD21" s="368"/>
      <c r="BE21" s="356"/>
      <c r="BF21" s="356"/>
      <c r="BG21" s="356"/>
      <c r="BH21" s="356"/>
      <c r="BI21" s="356"/>
      <c r="BJ21" s="356"/>
      <c r="BK21" s="356"/>
      <c r="BL21" s="356"/>
      <c r="BM21" s="356"/>
      <c r="BN21" s="356"/>
      <c r="BO21" s="356"/>
      <c r="BP21" s="361"/>
      <c r="BQ21" s="361"/>
      <c r="BR21" s="365"/>
      <c r="BS21" s="369"/>
      <c r="BT21" s="361"/>
      <c r="BU21" s="361"/>
      <c r="BV21" s="361"/>
      <c r="BW21" s="361"/>
    </row>
    <row r="22" spans="1:77" s="370" customFormat="1" ht="40.799999999999997" x14ac:dyDescent="0.3">
      <c r="A22" s="356">
        <v>14</v>
      </c>
      <c r="B22" s="372" t="s">
        <v>2328</v>
      </c>
      <c r="C22" s="358" t="s">
        <v>2329</v>
      </c>
      <c r="D22" s="385" t="s">
        <v>2330</v>
      </c>
      <c r="E22" s="373" t="s">
        <v>2331</v>
      </c>
      <c r="F22" s="358"/>
      <c r="G22" s="361"/>
      <c r="H22" s="361" t="s">
        <v>364</v>
      </c>
      <c r="I22" s="361" t="s">
        <v>364</v>
      </c>
      <c r="J22" s="361" t="s">
        <v>364</v>
      </c>
      <c r="K22" s="361" t="s">
        <v>364</v>
      </c>
      <c r="L22" s="361" t="s">
        <v>364</v>
      </c>
      <c r="M22" s="365"/>
      <c r="N22" s="365">
        <v>8</v>
      </c>
      <c r="O22" s="374">
        <v>1</v>
      </c>
      <c r="P22" s="365">
        <v>2</v>
      </c>
      <c r="Q22" s="365">
        <v>2</v>
      </c>
      <c r="R22" s="364">
        <f t="shared" si="0"/>
        <v>40</v>
      </c>
      <c r="S22" s="356"/>
      <c r="T22" s="383" t="s">
        <v>2316</v>
      </c>
      <c r="U22" s="376" t="s">
        <v>2332</v>
      </c>
      <c r="V22" s="365"/>
      <c r="W22" s="365"/>
      <c r="X22" s="365">
        <v>8</v>
      </c>
      <c r="Y22" s="374">
        <v>1</v>
      </c>
      <c r="Z22" s="365">
        <v>1</v>
      </c>
      <c r="AA22" s="365">
        <v>1</v>
      </c>
      <c r="AB22" s="356">
        <f t="shared" si="1"/>
        <v>24</v>
      </c>
      <c r="AC22" s="349"/>
      <c r="AD22" s="349" t="s">
        <v>364</v>
      </c>
      <c r="AE22" s="365"/>
      <c r="AF22" s="356"/>
      <c r="AG22" s="356"/>
      <c r="AH22" s="356"/>
      <c r="AI22" s="356"/>
      <c r="AJ22" s="356"/>
      <c r="AK22" s="356"/>
      <c r="AL22" s="349"/>
      <c r="AM22" s="349"/>
      <c r="AN22" s="356"/>
      <c r="AO22" s="356"/>
      <c r="AP22" s="356"/>
      <c r="AQ22" s="365"/>
      <c r="AR22" s="356"/>
      <c r="AS22" s="365"/>
      <c r="AT22" s="377"/>
      <c r="AU22" s="365"/>
      <c r="AV22" s="365"/>
      <c r="AW22" s="365"/>
      <c r="AX22" s="365"/>
      <c r="AY22" s="365"/>
      <c r="AZ22" s="365"/>
      <c r="BA22" s="365"/>
      <c r="BB22" s="365"/>
      <c r="BC22" s="349"/>
      <c r="BD22" s="365"/>
      <c r="BE22" s="356"/>
      <c r="BF22" s="356"/>
      <c r="BG22" s="356"/>
      <c r="BH22" s="356"/>
      <c r="BI22" s="356"/>
      <c r="BJ22" s="356"/>
      <c r="BK22" s="356"/>
      <c r="BL22" s="356"/>
      <c r="BM22" s="356"/>
      <c r="BN22" s="356"/>
      <c r="BO22" s="356"/>
      <c r="BP22" s="365"/>
      <c r="BQ22" s="356"/>
      <c r="BR22" s="365"/>
      <c r="BS22" s="369"/>
      <c r="BT22" s="361"/>
      <c r="BU22" s="361"/>
      <c r="BV22" s="361"/>
      <c r="BW22" s="361"/>
    </row>
    <row r="23" spans="1:77" s="370" customFormat="1" ht="132.6" x14ac:dyDescent="0.3">
      <c r="A23" s="335">
        <v>15</v>
      </c>
      <c r="B23" s="372" t="s">
        <v>2328</v>
      </c>
      <c r="C23" s="358" t="s">
        <v>2333</v>
      </c>
      <c r="D23" s="385" t="s">
        <v>2330</v>
      </c>
      <c r="E23" s="373" t="s">
        <v>2334</v>
      </c>
      <c r="F23" s="358"/>
      <c r="G23" s="361"/>
      <c r="H23" s="361" t="s">
        <v>364</v>
      </c>
      <c r="I23" s="361" t="s">
        <v>364</v>
      </c>
      <c r="J23" s="361" t="s">
        <v>364</v>
      </c>
      <c r="K23" s="361" t="s">
        <v>364</v>
      </c>
      <c r="L23" s="361" t="s">
        <v>364</v>
      </c>
      <c r="M23" s="365"/>
      <c r="N23" s="365">
        <v>9</v>
      </c>
      <c r="O23" s="374">
        <v>1</v>
      </c>
      <c r="P23" s="365">
        <v>2</v>
      </c>
      <c r="Q23" s="365">
        <v>2</v>
      </c>
      <c r="R23" s="364">
        <f t="shared" si="0"/>
        <v>45</v>
      </c>
      <c r="S23" s="356"/>
      <c r="T23" s="383" t="s">
        <v>2316</v>
      </c>
      <c r="U23" s="376" t="s">
        <v>2335</v>
      </c>
      <c r="V23" s="365"/>
      <c r="W23" s="365"/>
      <c r="X23" s="365">
        <v>8</v>
      </c>
      <c r="Y23" s="374">
        <v>1</v>
      </c>
      <c r="Z23" s="365">
        <v>1</v>
      </c>
      <c r="AA23" s="365">
        <v>1</v>
      </c>
      <c r="AB23" s="356">
        <f t="shared" si="1"/>
        <v>24</v>
      </c>
      <c r="AC23" s="349"/>
      <c r="AD23" s="349" t="s">
        <v>364</v>
      </c>
      <c r="AE23" s="365"/>
      <c r="AF23" s="356"/>
      <c r="AG23" s="356"/>
      <c r="AH23" s="356"/>
      <c r="AI23" s="356"/>
      <c r="AJ23" s="356"/>
      <c r="AK23" s="356"/>
      <c r="AL23" s="349" t="s">
        <v>364</v>
      </c>
      <c r="AM23" s="349" t="s">
        <v>364</v>
      </c>
      <c r="AN23" s="356"/>
      <c r="AO23" s="356"/>
      <c r="AP23" s="356"/>
      <c r="AQ23" s="365"/>
      <c r="AR23" s="356"/>
      <c r="AS23" s="365"/>
      <c r="AT23" s="377"/>
      <c r="AU23" s="365"/>
      <c r="AV23" s="365"/>
      <c r="AW23" s="365"/>
      <c r="AX23" s="365"/>
      <c r="AY23" s="365"/>
      <c r="AZ23" s="365"/>
      <c r="BA23" s="365"/>
      <c r="BB23" s="365"/>
      <c r="BC23" s="349"/>
      <c r="BD23" s="365"/>
      <c r="BE23" s="356"/>
      <c r="BF23" s="356"/>
      <c r="BG23" s="356"/>
      <c r="BH23" s="356"/>
      <c r="BI23" s="356"/>
      <c r="BJ23" s="356"/>
      <c r="BK23" s="356"/>
      <c r="BL23" s="356"/>
      <c r="BM23" s="356"/>
      <c r="BN23" s="356"/>
      <c r="BO23" s="356"/>
      <c r="BP23" s="365"/>
      <c r="BQ23" s="356"/>
      <c r="BR23" s="365"/>
      <c r="BS23" s="369"/>
      <c r="BT23" s="361"/>
      <c r="BU23" s="361"/>
      <c r="BV23" s="361"/>
      <c r="BW23" s="361"/>
    </row>
    <row r="24" spans="1:77" s="370" customFormat="1" ht="132.6" x14ac:dyDescent="0.3">
      <c r="A24" s="356">
        <v>16</v>
      </c>
      <c r="B24" s="372" t="s">
        <v>2328</v>
      </c>
      <c r="C24" s="358" t="s">
        <v>2333</v>
      </c>
      <c r="D24" s="385" t="s">
        <v>2330</v>
      </c>
      <c r="E24" s="373" t="s">
        <v>2336</v>
      </c>
      <c r="F24" s="358"/>
      <c r="G24" s="361"/>
      <c r="H24" s="361" t="s">
        <v>364</v>
      </c>
      <c r="I24" s="361" t="s">
        <v>364</v>
      </c>
      <c r="J24" s="361" t="s">
        <v>364</v>
      </c>
      <c r="K24" s="361" t="s">
        <v>364</v>
      </c>
      <c r="L24" s="361" t="s">
        <v>364</v>
      </c>
      <c r="M24" s="365"/>
      <c r="N24" s="365">
        <v>9</v>
      </c>
      <c r="O24" s="374">
        <v>1</v>
      </c>
      <c r="P24" s="365">
        <v>2</v>
      </c>
      <c r="Q24" s="365">
        <v>2</v>
      </c>
      <c r="R24" s="364">
        <f t="shared" si="0"/>
        <v>45</v>
      </c>
      <c r="S24" s="356"/>
      <c r="T24" s="383" t="s">
        <v>2316</v>
      </c>
      <c r="U24" s="376" t="s">
        <v>2335</v>
      </c>
      <c r="V24" s="365"/>
      <c r="W24" s="365"/>
      <c r="X24" s="365">
        <v>8</v>
      </c>
      <c r="Y24" s="374">
        <v>1</v>
      </c>
      <c r="Z24" s="365">
        <v>1</v>
      </c>
      <c r="AA24" s="365">
        <v>1</v>
      </c>
      <c r="AB24" s="356">
        <f t="shared" si="1"/>
        <v>24</v>
      </c>
      <c r="AC24" s="349"/>
      <c r="AD24" s="349" t="s">
        <v>364</v>
      </c>
      <c r="AE24" s="365"/>
      <c r="AF24" s="356"/>
      <c r="AG24" s="356"/>
      <c r="AH24" s="356"/>
      <c r="AI24" s="356"/>
      <c r="AJ24" s="356"/>
      <c r="AK24" s="356"/>
      <c r="AL24" s="349" t="s">
        <v>364</v>
      </c>
      <c r="AM24" s="349" t="s">
        <v>364</v>
      </c>
      <c r="AN24" s="356"/>
      <c r="AO24" s="356"/>
      <c r="AP24" s="356"/>
      <c r="AQ24" s="365"/>
      <c r="AR24" s="356"/>
      <c r="AS24" s="365"/>
      <c r="AT24" s="377"/>
      <c r="AU24" s="365"/>
      <c r="AV24" s="365"/>
      <c r="AW24" s="365"/>
      <c r="AX24" s="365"/>
      <c r="AY24" s="365"/>
      <c r="AZ24" s="365"/>
      <c r="BA24" s="365"/>
      <c r="BB24" s="365"/>
      <c r="BC24" s="349"/>
      <c r="BD24" s="365"/>
      <c r="BE24" s="356"/>
      <c r="BF24" s="356"/>
      <c r="BG24" s="356"/>
      <c r="BH24" s="356"/>
      <c r="BI24" s="356"/>
      <c r="BJ24" s="356"/>
      <c r="BK24" s="356"/>
      <c r="BL24" s="356"/>
      <c r="BM24" s="356"/>
      <c r="BN24" s="356"/>
      <c r="BO24" s="356"/>
      <c r="BP24" s="365"/>
      <c r="BQ24" s="356"/>
      <c r="BR24" s="365"/>
      <c r="BS24" s="369"/>
      <c r="BT24" s="361"/>
      <c r="BU24" s="361"/>
      <c r="BV24" s="361"/>
      <c r="BW24" s="361"/>
    </row>
    <row r="25" spans="1:77" s="371" customFormat="1" ht="91.8" outlineLevel="1" x14ac:dyDescent="0.3">
      <c r="A25" s="335">
        <v>17</v>
      </c>
      <c r="B25" s="372" t="s">
        <v>2328</v>
      </c>
      <c r="C25" s="358" t="s">
        <v>2337</v>
      </c>
      <c r="D25" s="385" t="s">
        <v>2330</v>
      </c>
      <c r="E25" s="373" t="s">
        <v>2331</v>
      </c>
      <c r="F25" s="358"/>
      <c r="G25" s="361"/>
      <c r="H25" s="361" t="s">
        <v>364</v>
      </c>
      <c r="I25" s="361" t="s">
        <v>364</v>
      </c>
      <c r="J25" s="361" t="s">
        <v>364</v>
      </c>
      <c r="K25" s="361" t="s">
        <v>364</v>
      </c>
      <c r="L25" s="361" t="s">
        <v>364</v>
      </c>
      <c r="M25" s="365"/>
      <c r="N25" s="365">
        <v>8</v>
      </c>
      <c r="O25" s="374">
        <v>1</v>
      </c>
      <c r="P25" s="365">
        <v>2</v>
      </c>
      <c r="Q25" s="365">
        <v>2</v>
      </c>
      <c r="R25" s="364">
        <f t="shared" si="0"/>
        <v>40</v>
      </c>
      <c r="S25" s="356"/>
      <c r="T25" s="383" t="s">
        <v>2316</v>
      </c>
      <c r="U25" s="376" t="s">
        <v>2338</v>
      </c>
      <c r="V25" s="365"/>
      <c r="W25" s="365"/>
      <c r="X25" s="365">
        <v>8</v>
      </c>
      <c r="Y25" s="374">
        <v>1</v>
      </c>
      <c r="Z25" s="365">
        <v>1</v>
      </c>
      <c r="AA25" s="365">
        <v>1</v>
      </c>
      <c r="AB25" s="356">
        <f t="shared" si="1"/>
        <v>24</v>
      </c>
      <c r="AC25" s="349"/>
      <c r="AD25" s="349" t="s">
        <v>364</v>
      </c>
      <c r="AE25" s="365"/>
      <c r="AF25" s="356"/>
      <c r="AG25" s="356"/>
      <c r="AH25" s="356"/>
      <c r="AI25" s="356"/>
      <c r="AJ25" s="356"/>
      <c r="AK25" s="356"/>
      <c r="AL25" s="349"/>
      <c r="AM25" s="349"/>
      <c r="AN25" s="356"/>
      <c r="AO25" s="356"/>
      <c r="AP25" s="356"/>
      <c r="AQ25" s="365"/>
      <c r="AR25" s="356"/>
      <c r="AS25" s="365"/>
      <c r="AT25" s="369"/>
      <c r="AU25" s="365"/>
      <c r="AV25" s="365"/>
      <c r="AW25" s="365"/>
      <c r="AX25" s="365"/>
      <c r="AY25" s="365"/>
      <c r="AZ25" s="365"/>
      <c r="BA25" s="365"/>
      <c r="BB25" s="356"/>
      <c r="BC25" s="349"/>
      <c r="BD25" s="365"/>
      <c r="BE25" s="356"/>
      <c r="BF25" s="356"/>
      <c r="BG25" s="356"/>
      <c r="BH25" s="356"/>
      <c r="BI25" s="356"/>
      <c r="BJ25" s="356"/>
      <c r="BK25" s="356"/>
      <c r="BL25" s="356"/>
      <c r="BM25" s="356"/>
      <c r="BN25" s="356"/>
      <c r="BO25" s="356"/>
      <c r="BP25" s="365"/>
      <c r="BQ25" s="356"/>
      <c r="BR25" s="365"/>
      <c r="BS25" s="369"/>
      <c r="BT25" s="361"/>
      <c r="BU25" s="361"/>
      <c r="BV25" s="361"/>
      <c r="BW25" s="361"/>
      <c r="BX25" s="386"/>
      <c r="BY25" s="370"/>
    </row>
    <row r="26" spans="1:77" s="371" customFormat="1" ht="81.599999999999994" outlineLevel="1" x14ac:dyDescent="0.3">
      <c r="A26" s="356">
        <v>18</v>
      </c>
      <c r="B26" s="372" t="s">
        <v>2328</v>
      </c>
      <c r="C26" s="358" t="s">
        <v>2337</v>
      </c>
      <c r="D26" s="385" t="s">
        <v>2330</v>
      </c>
      <c r="E26" s="373" t="s">
        <v>2339</v>
      </c>
      <c r="F26" s="358"/>
      <c r="G26" s="361"/>
      <c r="H26" s="361" t="s">
        <v>364</v>
      </c>
      <c r="I26" s="361" t="s">
        <v>364</v>
      </c>
      <c r="J26" s="361" t="s">
        <v>364</v>
      </c>
      <c r="K26" s="361" t="s">
        <v>364</v>
      </c>
      <c r="L26" s="361" t="s">
        <v>364</v>
      </c>
      <c r="M26" s="365"/>
      <c r="N26" s="365">
        <v>8</v>
      </c>
      <c r="O26" s="374">
        <v>1</v>
      </c>
      <c r="P26" s="365">
        <v>2</v>
      </c>
      <c r="Q26" s="365">
        <v>2</v>
      </c>
      <c r="R26" s="364">
        <f t="shared" si="0"/>
        <v>40</v>
      </c>
      <c r="S26" s="356"/>
      <c r="T26" s="383" t="s">
        <v>2316</v>
      </c>
      <c r="U26" s="376" t="s">
        <v>2340</v>
      </c>
      <c r="V26" s="365"/>
      <c r="W26" s="365"/>
      <c r="X26" s="365">
        <v>8</v>
      </c>
      <c r="Y26" s="374">
        <v>1</v>
      </c>
      <c r="Z26" s="365">
        <v>1</v>
      </c>
      <c r="AA26" s="365">
        <v>1</v>
      </c>
      <c r="AB26" s="356">
        <f t="shared" si="1"/>
        <v>24</v>
      </c>
      <c r="AC26" s="349"/>
      <c r="AD26" s="349" t="s">
        <v>364</v>
      </c>
      <c r="AE26" s="365"/>
      <c r="AF26" s="356"/>
      <c r="AG26" s="356"/>
      <c r="AH26" s="356"/>
      <c r="AI26" s="356"/>
      <c r="AJ26" s="356"/>
      <c r="AK26" s="356"/>
      <c r="AL26" s="356"/>
      <c r="AM26" s="356"/>
      <c r="AN26" s="356"/>
      <c r="AO26" s="356"/>
      <c r="AP26" s="356"/>
      <c r="AQ26" s="365"/>
      <c r="AR26" s="356"/>
      <c r="AS26" s="365"/>
      <c r="AT26" s="369"/>
      <c r="AU26" s="365"/>
      <c r="AV26" s="365"/>
      <c r="AW26" s="365"/>
      <c r="AX26" s="365"/>
      <c r="AY26" s="365"/>
      <c r="AZ26" s="365"/>
      <c r="BA26" s="365"/>
      <c r="BB26" s="356"/>
      <c r="BC26" s="349"/>
      <c r="BD26" s="365"/>
      <c r="BE26" s="356"/>
      <c r="BF26" s="356"/>
      <c r="BG26" s="356"/>
      <c r="BH26" s="356"/>
      <c r="BI26" s="356"/>
      <c r="BJ26" s="356"/>
      <c r="BK26" s="356"/>
      <c r="BL26" s="356"/>
      <c r="BM26" s="356"/>
      <c r="BN26" s="356"/>
      <c r="BO26" s="356"/>
      <c r="BP26" s="365"/>
      <c r="BQ26" s="356"/>
      <c r="BR26" s="365"/>
      <c r="BS26" s="369"/>
      <c r="BT26" s="361"/>
      <c r="BU26" s="361"/>
      <c r="BV26" s="361"/>
      <c r="BW26" s="361"/>
      <c r="BX26" s="386"/>
      <c r="BY26" s="370"/>
    </row>
    <row r="27" spans="1:77" s="370" customFormat="1" ht="51" x14ac:dyDescent="0.3">
      <c r="A27" s="335">
        <v>19</v>
      </c>
      <c r="B27" s="372" t="s">
        <v>2341</v>
      </c>
      <c r="C27" s="358" t="s">
        <v>2342</v>
      </c>
      <c r="D27" s="359" t="s">
        <v>2343</v>
      </c>
      <c r="E27" s="339" t="s">
        <v>2344</v>
      </c>
      <c r="F27" s="358"/>
      <c r="G27" s="361"/>
      <c r="H27" s="361" t="s">
        <v>364</v>
      </c>
      <c r="I27" s="361" t="s">
        <v>364</v>
      </c>
      <c r="J27" s="361" t="s">
        <v>364</v>
      </c>
      <c r="K27" s="361" t="s">
        <v>364</v>
      </c>
      <c r="L27" s="361"/>
      <c r="M27" s="365"/>
      <c r="N27" s="365">
        <v>5</v>
      </c>
      <c r="O27" s="374">
        <v>1</v>
      </c>
      <c r="P27" s="365">
        <v>3</v>
      </c>
      <c r="Q27" s="365">
        <v>2</v>
      </c>
      <c r="R27" s="364">
        <f t="shared" si="0"/>
        <v>30</v>
      </c>
      <c r="S27" s="356"/>
      <c r="T27" s="383" t="s">
        <v>2316</v>
      </c>
      <c r="U27" s="376" t="s">
        <v>2345</v>
      </c>
      <c r="V27" s="365"/>
      <c r="W27" s="365"/>
      <c r="X27" s="365">
        <v>4</v>
      </c>
      <c r="Y27" s="374">
        <v>1</v>
      </c>
      <c r="Z27" s="365">
        <v>1</v>
      </c>
      <c r="AA27" s="365">
        <v>2</v>
      </c>
      <c r="AB27" s="356">
        <f t="shared" si="1"/>
        <v>16</v>
      </c>
      <c r="AC27" s="349" t="s">
        <v>2346</v>
      </c>
      <c r="AD27" s="349" t="s">
        <v>364</v>
      </c>
      <c r="AE27" s="365"/>
      <c r="AF27" s="356"/>
      <c r="AG27" s="356"/>
      <c r="AH27" s="356"/>
      <c r="AI27" s="356"/>
      <c r="AJ27" s="356"/>
      <c r="AK27" s="356"/>
      <c r="AL27" s="349" t="s">
        <v>364</v>
      </c>
      <c r="AM27" s="349" t="s">
        <v>364</v>
      </c>
      <c r="AN27" s="356"/>
      <c r="AO27" s="356"/>
      <c r="AP27" s="356"/>
      <c r="AQ27" s="365"/>
      <c r="AR27" s="356"/>
      <c r="AS27" s="365"/>
      <c r="AT27" s="377"/>
      <c r="AU27" s="365"/>
      <c r="AV27" s="365"/>
      <c r="AW27" s="365"/>
      <c r="AX27" s="365"/>
      <c r="AY27" s="365"/>
      <c r="AZ27" s="365"/>
      <c r="BA27" s="365"/>
      <c r="BB27" s="365"/>
      <c r="BC27" s="349"/>
      <c r="BD27" s="365"/>
      <c r="BE27" s="356"/>
      <c r="BF27" s="356"/>
      <c r="BG27" s="356"/>
      <c r="BH27" s="356"/>
      <c r="BI27" s="356"/>
      <c r="BJ27" s="356"/>
      <c r="BK27" s="356"/>
      <c r="BL27" s="356"/>
      <c r="BM27" s="356"/>
      <c r="BN27" s="356"/>
      <c r="BO27" s="356"/>
      <c r="BP27" s="365"/>
      <c r="BQ27" s="356"/>
      <c r="BR27" s="365"/>
      <c r="BS27" s="369"/>
      <c r="BT27" s="361"/>
      <c r="BU27" s="361"/>
      <c r="BV27" s="361"/>
      <c r="BW27" s="361"/>
    </row>
    <row r="28" spans="1:77" s="370" customFormat="1" ht="163.19999999999999" x14ac:dyDescent="0.3">
      <c r="A28" s="356">
        <v>20</v>
      </c>
      <c r="B28" s="372" t="s">
        <v>2347</v>
      </c>
      <c r="C28" s="358" t="s">
        <v>2320</v>
      </c>
      <c r="D28" s="359" t="s">
        <v>2348</v>
      </c>
      <c r="E28" s="339" t="s">
        <v>2349</v>
      </c>
      <c r="F28" s="358"/>
      <c r="G28" s="361"/>
      <c r="H28" s="361" t="s">
        <v>364</v>
      </c>
      <c r="I28" s="361" t="s">
        <v>364</v>
      </c>
      <c r="J28" s="361" t="s">
        <v>364</v>
      </c>
      <c r="K28" s="361" t="s">
        <v>364</v>
      </c>
      <c r="L28" s="361"/>
      <c r="M28" s="365"/>
      <c r="N28" s="365">
        <v>8</v>
      </c>
      <c r="O28" s="374">
        <v>1</v>
      </c>
      <c r="P28" s="365">
        <v>3</v>
      </c>
      <c r="Q28" s="365">
        <v>2</v>
      </c>
      <c r="R28" s="364">
        <f t="shared" si="0"/>
        <v>48</v>
      </c>
      <c r="S28" s="356"/>
      <c r="T28" s="383" t="s">
        <v>2316</v>
      </c>
      <c r="U28" s="376" t="s">
        <v>2350</v>
      </c>
      <c r="V28" s="365"/>
      <c r="W28" s="365"/>
      <c r="X28" s="365">
        <v>8</v>
      </c>
      <c r="Y28" s="374">
        <v>1</v>
      </c>
      <c r="Z28" s="365">
        <v>1</v>
      </c>
      <c r="AA28" s="365">
        <v>1</v>
      </c>
      <c r="AB28" s="356">
        <f t="shared" si="1"/>
        <v>24</v>
      </c>
      <c r="AC28" s="349" t="s">
        <v>2346</v>
      </c>
      <c r="AD28" s="349" t="s">
        <v>364</v>
      </c>
      <c r="AE28" s="365"/>
      <c r="AF28" s="356"/>
      <c r="AG28" s="356"/>
      <c r="AH28" s="356"/>
      <c r="AI28" s="356"/>
      <c r="AJ28" s="356"/>
      <c r="AK28" s="356"/>
      <c r="AL28" s="349" t="s">
        <v>364</v>
      </c>
      <c r="AM28" s="349" t="s">
        <v>364</v>
      </c>
      <c r="AN28" s="356"/>
      <c r="AO28" s="356"/>
      <c r="AP28" s="356"/>
      <c r="AQ28" s="365"/>
      <c r="AR28" s="356"/>
      <c r="AS28" s="365"/>
      <c r="AT28" s="377"/>
      <c r="AU28" s="365"/>
      <c r="AV28" s="365"/>
      <c r="AW28" s="365"/>
      <c r="AX28" s="365"/>
      <c r="AY28" s="365"/>
      <c r="AZ28" s="365"/>
      <c r="BA28" s="365"/>
      <c r="BB28" s="365"/>
      <c r="BC28" s="349"/>
      <c r="BD28" s="365"/>
      <c r="BE28" s="356"/>
      <c r="BF28" s="356"/>
      <c r="BG28" s="356"/>
      <c r="BH28" s="356"/>
      <c r="BI28" s="356"/>
      <c r="BJ28" s="356"/>
      <c r="BK28" s="356"/>
      <c r="BL28" s="356"/>
      <c r="BM28" s="356"/>
      <c r="BN28" s="356"/>
      <c r="BO28" s="356"/>
      <c r="BP28" s="365"/>
      <c r="BQ28" s="356"/>
      <c r="BR28" s="365"/>
      <c r="BS28" s="369"/>
      <c r="BT28" s="361"/>
      <c r="BU28" s="361"/>
      <c r="BV28" s="361"/>
      <c r="BW28" s="361"/>
    </row>
    <row r="29" spans="1:77" s="370" customFormat="1" ht="91.8" x14ac:dyDescent="0.3">
      <c r="A29" s="335">
        <v>21</v>
      </c>
      <c r="B29" s="372" t="s">
        <v>2347</v>
      </c>
      <c r="C29" s="358" t="s">
        <v>2351</v>
      </c>
      <c r="D29" s="359" t="s">
        <v>2348</v>
      </c>
      <c r="E29" s="339" t="s">
        <v>2352</v>
      </c>
      <c r="F29" s="358"/>
      <c r="G29" s="361"/>
      <c r="H29" s="361" t="s">
        <v>364</v>
      </c>
      <c r="I29" s="361" t="s">
        <v>364</v>
      </c>
      <c r="J29" s="361" t="s">
        <v>364</v>
      </c>
      <c r="K29" s="361" t="s">
        <v>364</v>
      </c>
      <c r="L29" s="361"/>
      <c r="M29" s="365"/>
      <c r="N29" s="365">
        <v>6</v>
      </c>
      <c r="O29" s="374">
        <v>1</v>
      </c>
      <c r="P29" s="365">
        <v>3</v>
      </c>
      <c r="Q29" s="365">
        <v>2</v>
      </c>
      <c r="R29" s="364">
        <f t="shared" si="0"/>
        <v>36</v>
      </c>
      <c r="S29" s="356"/>
      <c r="T29" s="383" t="s">
        <v>2316</v>
      </c>
      <c r="U29" s="376" t="s">
        <v>2353</v>
      </c>
      <c r="V29" s="365"/>
      <c r="W29" s="365"/>
      <c r="X29" s="365">
        <v>8</v>
      </c>
      <c r="Y29" s="374">
        <v>1</v>
      </c>
      <c r="Z29" s="365">
        <v>1</v>
      </c>
      <c r="AA29" s="365">
        <v>1</v>
      </c>
      <c r="AB29" s="356">
        <f t="shared" si="1"/>
        <v>24</v>
      </c>
      <c r="AC29" s="349" t="s">
        <v>2346</v>
      </c>
      <c r="AD29" s="349" t="s">
        <v>364</v>
      </c>
      <c r="AE29" s="365"/>
      <c r="AF29" s="356"/>
      <c r="AG29" s="356"/>
      <c r="AH29" s="356"/>
      <c r="AI29" s="356"/>
      <c r="AJ29" s="356"/>
      <c r="AK29" s="356"/>
      <c r="AL29" s="349" t="s">
        <v>364</v>
      </c>
      <c r="AM29" s="349" t="s">
        <v>364</v>
      </c>
      <c r="AN29" s="356"/>
      <c r="AO29" s="356"/>
      <c r="AP29" s="356"/>
      <c r="AQ29" s="365"/>
      <c r="AR29" s="356"/>
      <c r="AS29" s="365"/>
      <c r="AT29" s="377"/>
      <c r="AU29" s="365"/>
      <c r="AV29" s="365"/>
      <c r="AW29" s="365"/>
      <c r="AX29" s="365"/>
      <c r="AY29" s="365"/>
      <c r="AZ29" s="365"/>
      <c r="BA29" s="365"/>
      <c r="BB29" s="365"/>
      <c r="BC29" s="349"/>
      <c r="BD29" s="365"/>
      <c r="BE29" s="356"/>
      <c r="BF29" s="356"/>
      <c r="BG29" s="356"/>
      <c r="BH29" s="356"/>
      <c r="BI29" s="356"/>
      <c r="BJ29" s="356"/>
      <c r="BK29" s="356"/>
      <c r="BL29" s="356"/>
      <c r="BM29" s="356"/>
      <c r="BN29" s="356"/>
      <c r="BO29" s="356"/>
      <c r="BP29" s="365"/>
      <c r="BQ29" s="356"/>
      <c r="BR29" s="365"/>
      <c r="BS29" s="369"/>
      <c r="BT29" s="361"/>
      <c r="BU29" s="361"/>
      <c r="BV29" s="361"/>
      <c r="BW29" s="361"/>
    </row>
    <row r="30" spans="1:77" s="371" customFormat="1" ht="61.2" x14ac:dyDescent="0.3">
      <c r="A30" s="356">
        <v>22</v>
      </c>
      <c r="B30" s="372" t="s">
        <v>2354</v>
      </c>
      <c r="C30" s="358" t="s">
        <v>2290</v>
      </c>
      <c r="D30" s="385" t="s">
        <v>2355</v>
      </c>
      <c r="E30" s="373" t="s">
        <v>2356</v>
      </c>
      <c r="F30" s="358"/>
      <c r="G30" s="361"/>
      <c r="H30" s="361" t="s">
        <v>364</v>
      </c>
      <c r="I30" s="361" t="s">
        <v>364</v>
      </c>
      <c r="J30" s="361" t="s">
        <v>364</v>
      </c>
      <c r="K30" s="361" t="s">
        <v>364</v>
      </c>
      <c r="L30" s="361" t="s">
        <v>364</v>
      </c>
      <c r="M30" s="365"/>
      <c r="N30" s="365">
        <v>6</v>
      </c>
      <c r="O30" s="374">
        <v>1</v>
      </c>
      <c r="P30" s="365">
        <v>1</v>
      </c>
      <c r="Q30" s="365">
        <v>3</v>
      </c>
      <c r="R30" s="364">
        <f t="shared" si="0"/>
        <v>30</v>
      </c>
      <c r="S30" s="356"/>
      <c r="T30" s="383" t="s">
        <v>2326</v>
      </c>
      <c r="U30" s="376" t="s">
        <v>2357</v>
      </c>
      <c r="V30" s="365"/>
      <c r="W30" s="365"/>
      <c r="X30" s="365">
        <v>4</v>
      </c>
      <c r="Y30" s="374">
        <v>1</v>
      </c>
      <c r="Z30" s="365">
        <v>1</v>
      </c>
      <c r="AA30" s="365">
        <v>1</v>
      </c>
      <c r="AB30" s="356">
        <f t="shared" si="1"/>
        <v>12</v>
      </c>
      <c r="AC30" s="356"/>
      <c r="AD30" s="349"/>
      <c r="AE30" s="365"/>
      <c r="AF30" s="356"/>
      <c r="AG30" s="356"/>
      <c r="AH30" s="356"/>
      <c r="AI30" s="356"/>
      <c r="AJ30" s="356"/>
      <c r="AK30" s="356"/>
      <c r="AL30" s="356"/>
      <c r="AM30" s="356"/>
      <c r="AN30" s="356"/>
      <c r="AO30" s="356"/>
      <c r="AP30" s="356"/>
      <c r="AQ30" s="365"/>
      <c r="AR30" s="356"/>
      <c r="AS30" s="365"/>
      <c r="AT30" s="369"/>
      <c r="AU30" s="365"/>
      <c r="AV30" s="365"/>
      <c r="AW30" s="365"/>
      <c r="AX30" s="365"/>
      <c r="AY30" s="365"/>
      <c r="AZ30" s="365"/>
      <c r="BA30" s="365"/>
      <c r="BB30" s="356"/>
      <c r="BC30" s="349"/>
      <c r="BD30" s="365"/>
      <c r="BE30" s="356"/>
      <c r="BF30" s="356"/>
      <c r="BG30" s="356"/>
      <c r="BH30" s="356"/>
      <c r="BI30" s="356"/>
      <c r="BJ30" s="356"/>
      <c r="BK30" s="356"/>
      <c r="BL30" s="356"/>
      <c r="BM30" s="356"/>
      <c r="BN30" s="356"/>
      <c r="BO30" s="356"/>
      <c r="BP30" s="365"/>
      <c r="BQ30" s="356"/>
      <c r="BR30" s="365"/>
      <c r="BS30" s="369"/>
      <c r="BT30" s="361"/>
      <c r="BU30" s="361"/>
      <c r="BV30" s="361"/>
      <c r="BW30" s="361"/>
      <c r="BX30" s="370"/>
      <c r="BY30" s="370"/>
    </row>
    <row r="31" spans="1:77" s="371" customFormat="1" ht="71.400000000000006" x14ac:dyDescent="0.3">
      <c r="A31" s="335">
        <v>23</v>
      </c>
      <c r="B31" s="372" t="s">
        <v>2354</v>
      </c>
      <c r="C31" s="358" t="s">
        <v>2290</v>
      </c>
      <c r="D31" s="385" t="s">
        <v>2355</v>
      </c>
      <c r="E31" s="373" t="s">
        <v>2358</v>
      </c>
      <c r="F31" s="358"/>
      <c r="G31" s="361"/>
      <c r="H31" s="361"/>
      <c r="I31" s="361"/>
      <c r="J31" s="361"/>
      <c r="K31" s="361"/>
      <c r="L31" s="361"/>
      <c r="M31" s="365"/>
      <c r="N31" s="365"/>
      <c r="O31" s="374"/>
      <c r="P31" s="365">
        <v>1</v>
      </c>
      <c r="Q31" s="365">
        <v>3</v>
      </c>
      <c r="R31" s="364">
        <f t="shared" si="0"/>
        <v>0</v>
      </c>
      <c r="S31" s="356"/>
      <c r="T31" s="365" t="s">
        <v>2285</v>
      </c>
      <c r="U31" s="376" t="s">
        <v>2359</v>
      </c>
      <c r="V31" s="365"/>
      <c r="W31" s="365"/>
      <c r="X31" s="365"/>
      <c r="Y31" s="374"/>
      <c r="Z31" s="365"/>
      <c r="AA31" s="365"/>
      <c r="AB31" s="356">
        <f t="shared" si="1"/>
        <v>0</v>
      </c>
      <c r="AC31" s="356"/>
      <c r="AD31" s="349"/>
      <c r="AE31" s="365"/>
      <c r="AF31" s="356"/>
      <c r="AG31" s="356"/>
      <c r="AH31" s="356"/>
      <c r="AI31" s="356"/>
      <c r="AJ31" s="356"/>
      <c r="AK31" s="356"/>
      <c r="AL31" s="356"/>
      <c r="AM31" s="356"/>
      <c r="AN31" s="356"/>
      <c r="AO31" s="356"/>
      <c r="AP31" s="356"/>
      <c r="AQ31" s="365"/>
      <c r="AR31" s="356"/>
      <c r="AS31" s="365"/>
      <c r="AT31" s="369"/>
      <c r="AU31" s="365"/>
      <c r="AV31" s="365"/>
      <c r="AW31" s="365"/>
      <c r="AX31" s="365"/>
      <c r="AY31" s="365"/>
      <c r="AZ31" s="365"/>
      <c r="BA31" s="365"/>
      <c r="BB31" s="356"/>
      <c r="BC31" s="349"/>
      <c r="BD31" s="365"/>
      <c r="BE31" s="356"/>
      <c r="BF31" s="356"/>
      <c r="BG31" s="356"/>
      <c r="BH31" s="356"/>
      <c r="BI31" s="356"/>
      <c r="BJ31" s="356"/>
      <c r="BK31" s="356"/>
      <c r="BL31" s="356"/>
      <c r="BM31" s="356"/>
      <c r="BN31" s="356"/>
      <c r="BO31" s="356"/>
      <c r="BP31" s="365"/>
      <c r="BQ31" s="356"/>
      <c r="BR31" s="365"/>
      <c r="BS31" s="369"/>
      <c r="BT31" s="361"/>
      <c r="BU31" s="361"/>
      <c r="BV31" s="361"/>
      <c r="BW31" s="361"/>
      <c r="BX31" s="386"/>
      <c r="BY31" s="370"/>
    </row>
    <row r="32" spans="1:77" s="371" customFormat="1" ht="40.799999999999997" x14ac:dyDescent="0.3">
      <c r="A32" s="356">
        <v>24</v>
      </c>
      <c r="B32" s="372" t="s">
        <v>2354</v>
      </c>
      <c r="C32" s="358" t="s">
        <v>2290</v>
      </c>
      <c r="D32" s="385" t="s">
        <v>2355</v>
      </c>
      <c r="E32" s="373" t="s">
        <v>2360</v>
      </c>
      <c r="F32" s="358"/>
      <c r="G32" s="361"/>
      <c r="H32" s="361" t="s">
        <v>364</v>
      </c>
      <c r="I32" s="361" t="s">
        <v>364</v>
      </c>
      <c r="J32" s="361" t="s">
        <v>364</v>
      </c>
      <c r="K32" s="361" t="s">
        <v>364</v>
      </c>
      <c r="L32" s="361" t="s">
        <v>364</v>
      </c>
      <c r="M32" s="365">
        <v>10</v>
      </c>
      <c r="N32" s="365">
        <v>10</v>
      </c>
      <c r="O32" s="374">
        <v>1</v>
      </c>
      <c r="P32" s="365">
        <v>3</v>
      </c>
      <c r="Q32" s="365">
        <v>2</v>
      </c>
      <c r="R32" s="364">
        <f t="shared" si="0"/>
        <v>60</v>
      </c>
      <c r="S32" s="356"/>
      <c r="T32" s="365" t="s">
        <v>2285</v>
      </c>
      <c r="U32" s="376" t="s">
        <v>2361</v>
      </c>
      <c r="V32" s="365"/>
      <c r="W32" s="365"/>
      <c r="X32" s="365">
        <v>6</v>
      </c>
      <c r="Y32" s="374">
        <v>1</v>
      </c>
      <c r="Z32" s="365">
        <v>1</v>
      </c>
      <c r="AA32" s="365">
        <v>1</v>
      </c>
      <c r="AB32" s="356">
        <f t="shared" si="1"/>
        <v>18</v>
      </c>
      <c r="AC32" s="356"/>
      <c r="AD32" s="349" t="s">
        <v>364</v>
      </c>
      <c r="AE32" s="365"/>
      <c r="AF32" s="356"/>
      <c r="AG32" s="356" t="s">
        <v>364</v>
      </c>
      <c r="AH32" s="356"/>
      <c r="AI32" s="356"/>
      <c r="AJ32" s="356"/>
      <c r="AK32" s="356"/>
      <c r="AL32" s="356"/>
      <c r="AM32" s="356"/>
      <c r="AN32" s="356"/>
      <c r="AO32" s="356"/>
      <c r="AP32" s="356"/>
      <c r="AQ32" s="365"/>
      <c r="AR32" s="356"/>
      <c r="AS32" s="365"/>
      <c r="AT32" s="369"/>
      <c r="AU32" s="365"/>
      <c r="AV32" s="365"/>
      <c r="AW32" s="365"/>
      <c r="AX32" s="365"/>
      <c r="AY32" s="365"/>
      <c r="AZ32" s="365"/>
      <c r="BA32" s="365"/>
      <c r="BB32" s="356">
        <v>0</v>
      </c>
      <c r="BC32" s="349"/>
      <c r="BD32" s="365"/>
      <c r="BE32" s="356"/>
      <c r="BF32" s="356"/>
      <c r="BG32" s="356"/>
      <c r="BH32" s="356"/>
      <c r="BI32" s="356"/>
      <c r="BJ32" s="356"/>
      <c r="BK32" s="356"/>
      <c r="BL32" s="356"/>
      <c r="BM32" s="356"/>
      <c r="BN32" s="356"/>
      <c r="BO32" s="356"/>
      <c r="BP32" s="365"/>
      <c r="BQ32" s="356"/>
      <c r="BR32" s="365"/>
      <c r="BS32" s="369"/>
      <c r="BT32" s="361"/>
      <c r="BU32" s="361"/>
      <c r="BV32" s="361"/>
      <c r="BW32" s="361"/>
      <c r="BX32" s="386"/>
      <c r="BY32" s="370"/>
    </row>
    <row r="33" spans="1:77" s="371" customFormat="1" ht="51" x14ac:dyDescent="0.3">
      <c r="A33" s="335">
        <v>25</v>
      </c>
      <c r="B33" s="372" t="s">
        <v>2354</v>
      </c>
      <c r="C33" s="358" t="s">
        <v>2290</v>
      </c>
      <c r="D33" s="385" t="s">
        <v>2355</v>
      </c>
      <c r="E33" s="373" t="s">
        <v>2362</v>
      </c>
      <c r="F33" s="358"/>
      <c r="G33" s="361"/>
      <c r="H33" s="361" t="s">
        <v>364</v>
      </c>
      <c r="I33" s="361" t="s">
        <v>364</v>
      </c>
      <c r="J33" s="361" t="s">
        <v>364</v>
      </c>
      <c r="K33" s="361" t="s">
        <v>364</v>
      </c>
      <c r="L33" s="361" t="s">
        <v>364</v>
      </c>
      <c r="M33" s="365">
        <v>10</v>
      </c>
      <c r="N33" s="365">
        <v>10</v>
      </c>
      <c r="O33" s="374">
        <v>1</v>
      </c>
      <c r="P33" s="365">
        <v>3</v>
      </c>
      <c r="Q33" s="365">
        <v>2</v>
      </c>
      <c r="R33" s="364">
        <f t="shared" si="0"/>
        <v>60</v>
      </c>
      <c r="S33" s="356"/>
      <c r="T33" s="365" t="s">
        <v>2285</v>
      </c>
      <c r="U33" s="376" t="s">
        <v>2363</v>
      </c>
      <c r="V33" s="365"/>
      <c r="W33" s="365"/>
      <c r="X33" s="365">
        <v>6</v>
      </c>
      <c r="Y33" s="374">
        <v>1</v>
      </c>
      <c r="Z33" s="365">
        <v>1</v>
      </c>
      <c r="AA33" s="365">
        <v>1</v>
      </c>
      <c r="AB33" s="356">
        <f t="shared" si="1"/>
        <v>18</v>
      </c>
      <c r="AC33" s="356"/>
      <c r="AD33" s="349" t="s">
        <v>364</v>
      </c>
      <c r="AE33" s="365"/>
      <c r="AF33" s="356"/>
      <c r="AG33" s="356"/>
      <c r="AH33" s="356"/>
      <c r="AI33" s="356"/>
      <c r="AJ33" s="356"/>
      <c r="AK33" s="356"/>
      <c r="AL33" s="356"/>
      <c r="AM33" s="356"/>
      <c r="AN33" s="356"/>
      <c r="AO33" s="356"/>
      <c r="AP33" s="356"/>
      <c r="AQ33" s="365"/>
      <c r="AR33" s="356"/>
      <c r="AS33" s="365"/>
      <c r="AT33" s="369"/>
      <c r="AU33" s="365"/>
      <c r="AV33" s="365"/>
      <c r="AW33" s="365"/>
      <c r="AX33" s="365"/>
      <c r="AY33" s="365"/>
      <c r="AZ33" s="365"/>
      <c r="BA33" s="365"/>
      <c r="BB33" s="356">
        <v>0</v>
      </c>
      <c r="BC33" s="349"/>
      <c r="BD33" s="365"/>
      <c r="BE33" s="356"/>
      <c r="BF33" s="356"/>
      <c r="BG33" s="356"/>
      <c r="BH33" s="356"/>
      <c r="BI33" s="356"/>
      <c r="BJ33" s="356"/>
      <c r="BK33" s="356"/>
      <c r="BL33" s="356"/>
      <c r="BM33" s="356"/>
      <c r="BN33" s="356"/>
      <c r="BO33" s="356"/>
      <c r="BP33" s="365"/>
      <c r="BQ33" s="356"/>
      <c r="BR33" s="365"/>
      <c r="BS33" s="369"/>
      <c r="BT33" s="361"/>
      <c r="BU33" s="361"/>
      <c r="BV33" s="361"/>
      <c r="BW33" s="361"/>
      <c r="BX33" s="386"/>
      <c r="BY33" s="370"/>
    </row>
    <row r="34" spans="1:77" s="371" customFormat="1" ht="71.400000000000006" x14ac:dyDescent="0.3">
      <c r="A34" s="356">
        <v>26</v>
      </c>
      <c r="B34" s="372" t="s">
        <v>2354</v>
      </c>
      <c r="C34" s="358" t="s">
        <v>2290</v>
      </c>
      <c r="D34" s="385" t="s">
        <v>2355</v>
      </c>
      <c r="E34" s="373" t="s">
        <v>2364</v>
      </c>
      <c r="F34" s="358"/>
      <c r="G34" s="361"/>
      <c r="H34" s="361"/>
      <c r="I34" s="361"/>
      <c r="J34" s="361"/>
      <c r="K34" s="361"/>
      <c r="L34" s="361"/>
      <c r="M34" s="365"/>
      <c r="N34" s="365"/>
      <c r="O34" s="374"/>
      <c r="P34" s="365">
        <v>1</v>
      </c>
      <c r="Q34" s="365">
        <v>2</v>
      </c>
      <c r="R34" s="364">
        <f t="shared" si="0"/>
        <v>0</v>
      </c>
      <c r="S34" s="356"/>
      <c r="T34" s="365" t="s">
        <v>2285</v>
      </c>
      <c r="U34" s="376" t="s">
        <v>2365</v>
      </c>
      <c r="V34" s="365"/>
      <c r="W34" s="365"/>
      <c r="X34" s="365"/>
      <c r="Y34" s="374"/>
      <c r="Z34" s="365"/>
      <c r="AA34" s="365"/>
      <c r="AB34" s="356">
        <f t="shared" si="1"/>
        <v>0</v>
      </c>
      <c r="AC34" s="356"/>
      <c r="AD34" s="349"/>
      <c r="AE34" s="365"/>
      <c r="AF34" s="356"/>
      <c r="AG34" s="356"/>
      <c r="AH34" s="356"/>
      <c r="AI34" s="356"/>
      <c r="AJ34" s="356"/>
      <c r="AK34" s="356"/>
      <c r="AL34" s="356"/>
      <c r="AM34" s="356"/>
      <c r="AN34" s="356"/>
      <c r="AO34" s="356"/>
      <c r="AP34" s="356"/>
      <c r="AQ34" s="365"/>
      <c r="AR34" s="356"/>
      <c r="AS34" s="365"/>
      <c r="AT34" s="369"/>
      <c r="AU34" s="365"/>
      <c r="AV34" s="365"/>
      <c r="AW34" s="365"/>
      <c r="AX34" s="365"/>
      <c r="AY34" s="365"/>
      <c r="AZ34" s="365"/>
      <c r="BA34" s="365"/>
      <c r="BB34" s="356">
        <v>0</v>
      </c>
      <c r="BC34" s="349"/>
      <c r="BD34" s="365"/>
      <c r="BE34" s="356"/>
      <c r="BF34" s="356"/>
      <c r="BG34" s="356"/>
      <c r="BH34" s="356"/>
      <c r="BI34" s="356"/>
      <c r="BJ34" s="356"/>
      <c r="BK34" s="356"/>
      <c r="BL34" s="356"/>
      <c r="BM34" s="356"/>
      <c r="BN34" s="356"/>
      <c r="BO34" s="356"/>
      <c r="BP34" s="365"/>
      <c r="BQ34" s="356"/>
      <c r="BR34" s="365"/>
      <c r="BS34" s="369"/>
      <c r="BT34" s="361"/>
      <c r="BU34" s="361"/>
      <c r="BV34" s="361"/>
      <c r="BW34" s="361"/>
      <c r="BX34" s="386"/>
      <c r="BY34" s="370"/>
    </row>
    <row r="35" spans="1:77" s="371" customFormat="1" ht="81.599999999999994" x14ac:dyDescent="0.3">
      <c r="A35" s="335">
        <v>27</v>
      </c>
      <c r="B35" s="372" t="s">
        <v>2354</v>
      </c>
      <c r="C35" s="358" t="s">
        <v>2290</v>
      </c>
      <c r="D35" s="385" t="s">
        <v>2355</v>
      </c>
      <c r="E35" s="373" t="s">
        <v>2366</v>
      </c>
      <c r="F35" s="358"/>
      <c r="G35" s="361"/>
      <c r="H35" s="361" t="s">
        <v>364</v>
      </c>
      <c r="I35" s="361" t="s">
        <v>364</v>
      </c>
      <c r="J35" s="361" t="s">
        <v>364</v>
      </c>
      <c r="K35" s="361" t="s">
        <v>364</v>
      </c>
      <c r="L35" s="361" t="s">
        <v>364</v>
      </c>
      <c r="M35" s="365">
        <v>10</v>
      </c>
      <c r="N35" s="365">
        <v>10</v>
      </c>
      <c r="O35" s="374">
        <v>1</v>
      </c>
      <c r="P35" s="365">
        <v>1</v>
      </c>
      <c r="Q35" s="365">
        <v>2</v>
      </c>
      <c r="R35" s="364">
        <f t="shared" si="0"/>
        <v>40</v>
      </c>
      <c r="S35" s="356"/>
      <c r="T35" s="365" t="s">
        <v>2367</v>
      </c>
      <c r="U35" s="376" t="s">
        <v>2368</v>
      </c>
      <c r="V35" s="365"/>
      <c r="W35" s="365"/>
      <c r="X35" s="365">
        <v>6</v>
      </c>
      <c r="Y35" s="374">
        <v>1</v>
      </c>
      <c r="Z35" s="365">
        <v>1</v>
      </c>
      <c r="AA35" s="365">
        <v>1</v>
      </c>
      <c r="AB35" s="356">
        <f t="shared" si="1"/>
        <v>18</v>
      </c>
      <c r="AC35" s="356"/>
      <c r="AD35" s="349"/>
      <c r="AE35" s="365"/>
      <c r="AF35" s="356"/>
      <c r="AG35" s="356"/>
      <c r="AH35" s="356"/>
      <c r="AI35" s="356"/>
      <c r="AJ35" s="356"/>
      <c r="AK35" s="356"/>
      <c r="AL35" s="356"/>
      <c r="AM35" s="356"/>
      <c r="AN35" s="356"/>
      <c r="AO35" s="356"/>
      <c r="AP35" s="356"/>
      <c r="AQ35" s="365"/>
      <c r="AR35" s="356"/>
      <c r="AS35" s="365"/>
      <c r="AT35" s="369"/>
      <c r="AU35" s="365"/>
      <c r="AV35" s="365"/>
      <c r="AW35" s="365"/>
      <c r="AX35" s="365"/>
      <c r="AY35" s="365"/>
      <c r="AZ35" s="365"/>
      <c r="BA35" s="365"/>
      <c r="BB35" s="356">
        <v>0</v>
      </c>
      <c r="BC35" s="349"/>
      <c r="BD35" s="365"/>
      <c r="BE35" s="356"/>
      <c r="BF35" s="356"/>
      <c r="BG35" s="356"/>
      <c r="BH35" s="356"/>
      <c r="BI35" s="356"/>
      <c r="BJ35" s="356"/>
      <c r="BK35" s="356"/>
      <c r="BL35" s="356"/>
      <c r="BM35" s="356"/>
      <c r="BN35" s="356"/>
      <c r="BO35" s="356"/>
      <c r="BP35" s="365"/>
      <c r="BQ35" s="356"/>
      <c r="BR35" s="365"/>
      <c r="BS35" s="369"/>
      <c r="BT35" s="361"/>
      <c r="BU35" s="361"/>
      <c r="BV35" s="361"/>
      <c r="BW35" s="361"/>
      <c r="BX35" s="370"/>
      <c r="BY35" s="370"/>
    </row>
    <row r="36" spans="1:77" s="371" customFormat="1" ht="132.6" x14ac:dyDescent="0.3">
      <c r="A36" s="356">
        <v>28</v>
      </c>
      <c r="B36" s="372" t="s">
        <v>2354</v>
      </c>
      <c r="C36" s="358" t="s">
        <v>2290</v>
      </c>
      <c r="D36" s="385" t="s">
        <v>2355</v>
      </c>
      <c r="E36" s="373" t="s">
        <v>2369</v>
      </c>
      <c r="F36" s="358"/>
      <c r="G36" s="361"/>
      <c r="H36" s="361"/>
      <c r="I36" s="361"/>
      <c r="J36" s="361"/>
      <c r="K36" s="361"/>
      <c r="L36" s="361"/>
      <c r="M36" s="365"/>
      <c r="N36" s="365"/>
      <c r="O36" s="374"/>
      <c r="P36" s="365">
        <v>1</v>
      </c>
      <c r="Q36" s="365">
        <v>1</v>
      </c>
      <c r="R36" s="364">
        <f t="shared" si="0"/>
        <v>0</v>
      </c>
      <c r="S36" s="356"/>
      <c r="T36" s="383" t="s">
        <v>2326</v>
      </c>
      <c r="U36" s="376" t="s">
        <v>2370</v>
      </c>
      <c r="V36" s="365"/>
      <c r="W36" s="365"/>
      <c r="X36" s="365">
        <v>6</v>
      </c>
      <c r="Y36" s="374">
        <v>1</v>
      </c>
      <c r="Z36" s="365">
        <v>1</v>
      </c>
      <c r="AA36" s="365">
        <v>1</v>
      </c>
      <c r="AB36" s="356">
        <f t="shared" si="1"/>
        <v>18</v>
      </c>
      <c r="AC36" s="356"/>
      <c r="AD36" s="349"/>
      <c r="AE36" s="365"/>
      <c r="AF36" s="356"/>
      <c r="AG36" s="356"/>
      <c r="AH36" s="356"/>
      <c r="AI36" s="356"/>
      <c r="AJ36" s="356"/>
      <c r="AK36" s="356"/>
      <c r="AL36" s="356"/>
      <c r="AM36" s="356"/>
      <c r="AN36" s="356"/>
      <c r="AO36" s="356"/>
      <c r="AP36" s="356"/>
      <c r="AQ36" s="365"/>
      <c r="AR36" s="356"/>
      <c r="AS36" s="365"/>
      <c r="AT36" s="369"/>
      <c r="AU36" s="365"/>
      <c r="AV36" s="365"/>
      <c r="AW36" s="365"/>
      <c r="AX36" s="365"/>
      <c r="AY36" s="365"/>
      <c r="AZ36" s="365"/>
      <c r="BA36" s="365"/>
      <c r="BB36" s="356">
        <v>0</v>
      </c>
      <c r="BC36" s="349"/>
      <c r="BD36" s="365"/>
      <c r="BE36" s="356"/>
      <c r="BF36" s="356"/>
      <c r="BG36" s="356"/>
      <c r="BH36" s="356"/>
      <c r="BI36" s="356"/>
      <c r="BJ36" s="356"/>
      <c r="BK36" s="356"/>
      <c r="BL36" s="356"/>
      <c r="BM36" s="356"/>
      <c r="BN36" s="356"/>
      <c r="BO36" s="356"/>
      <c r="BP36" s="365"/>
      <c r="BQ36" s="356"/>
      <c r="BR36" s="365"/>
      <c r="BS36" s="369"/>
      <c r="BT36" s="361"/>
      <c r="BU36" s="361"/>
      <c r="BV36" s="361"/>
      <c r="BW36" s="361"/>
      <c r="BX36" s="370"/>
      <c r="BY36" s="370"/>
    </row>
    <row r="37" spans="1:77" s="371" customFormat="1" ht="40.799999999999997" x14ac:dyDescent="0.3">
      <c r="A37" s="335">
        <v>29</v>
      </c>
      <c r="B37" s="372" t="s">
        <v>2354</v>
      </c>
      <c r="C37" s="358" t="s">
        <v>2290</v>
      </c>
      <c r="D37" s="385" t="s">
        <v>2355</v>
      </c>
      <c r="E37" s="373" t="s">
        <v>2371</v>
      </c>
      <c r="F37" s="358"/>
      <c r="G37" s="361"/>
      <c r="H37" s="361" t="s">
        <v>364</v>
      </c>
      <c r="I37" s="361" t="s">
        <v>364</v>
      </c>
      <c r="J37" s="361" t="s">
        <v>364</v>
      </c>
      <c r="K37" s="361" t="s">
        <v>364</v>
      </c>
      <c r="L37" s="361" t="s">
        <v>364</v>
      </c>
      <c r="M37" s="365"/>
      <c r="N37" s="365">
        <v>10</v>
      </c>
      <c r="O37" s="374">
        <v>1</v>
      </c>
      <c r="P37" s="365">
        <v>3</v>
      </c>
      <c r="Q37" s="365">
        <v>2</v>
      </c>
      <c r="R37" s="364">
        <f t="shared" si="0"/>
        <v>60</v>
      </c>
      <c r="S37" s="356"/>
      <c r="T37" s="375" t="s">
        <v>2292</v>
      </c>
      <c r="U37" s="376" t="s">
        <v>2372</v>
      </c>
      <c r="V37" s="365" t="s">
        <v>2373</v>
      </c>
      <c r="W37" s="365"/>
      <c r="X37" s="365">
        <v>6</v>
      </c>
      <c r="Y37" s="374">
        <v>1</v>
      </c>
      <c r="Z37" s="365">
        <v>1</v>
      </c>
      <c r="AA37" s="365">
        <v>1</v>
      </c>
      <c r="AB37" s="356">
        <f t="shared" si="1"/>
        <v>18</v>
      </c>
      <c r="AC37" s="349" t="s">
        <v>2287</v>
      </c>
      <c r="AD37" s="349" t="s">
        <v>364</v>
      </c>
      <c r="AE37" s="365"/>
      <c r="AF37" s="356"/>
      <c r="AG37" s="356" t="s">
        <v>364</v>
      </c>
      <c r="AH37" s="356" t="s">
        <v>364</v>
      </c>
      <c r="AI37" s="356"/>
      <c r="AJ37" s="356"/>
      <c r="AK37" s="356"/>
      <c r="AL37" s="356"/>
      <c r="AM37" s="356" t="s">
        <v>364</v>
      </c>
      <c r="AN37" s="356"/>
      <c r="AO37" s="356"/>
      <c r="AP37" s="356"/>
      <c r="AQ37" s="365"/>
      <c r="AR37" s="356"/>
      <c r="AS37" s="376" t="s">
        <v>2372</v>
      </c>
      <c r="AT37" s="369"/>
      <c r="AU37" s="365"/>
      <c r="AV37" s="365">
        <v>6</v>
      </c>
      <c r="AW37" s="374">
        <v>1</v>
      </c>
      <c r="AX37" s="365">
        <v>1</v>
      </c>
      <c r="AY37" s="365">
        <v>1</v>
      </c>
      <c r="AZ37" s="356">
        <f t="shared" ref="AZ37:AZ43" si="3">AV37*(AW37+AX37+AY37)</f>
        <v>18</v>
      </c>
      <c r="BA37" s="349" t="s">
        <v>2287</v>
      </c>
      <c r="BB37" s="356"/>
      <c r="BC37" s="349"/>
      <c r="BD37" s="365"/>
      <c r="BE37" s="356"/>
      <c r="BF37" s="356"/>
      <c r="BG37" s="356"/>
      <c r="BH37" s="356"/>
      <c r="BI37" s="356"/>
      <c r="BJ37" s="356"/>
      <c r="BK37" s="356"/>
      <c r="BL37" s="356"/>
      <c r="BM37" s="356"/>
      <c r="BN37" s="356"/>
      <c r="BO37" s="356"/>
      <c r="BP37" s="365"/>
      <c r="BQ37" s="356"/>
      <c r="BR37" s="365"/>
      <c r="BS37" s="369"/>
      <c r="BT37" s="361"/>
      <c r="BU37" s="361"/>
      <c r="BV37" s="361"/>
      <c r="BW37" s="361"/>
      <c r="BX37" s="370"/>
      <c r="BY37" s="370"/>
    </row>
    <row r="38" spans="1:77" s="371" customFormat="1" ht="51" x14ac:dyDescent="0.3">
      <c r="A38" s="356">
        <v>30</v>
      </c>
      <c r="B38" s="372" t="s">
        <v>2354</v>
      </c>
      <c r="C38" s="358" t="s">
        <v>2290</v>
      </c>
      <c r="D38" s="385" t="s">
        <v>2355</v>
      </c>
      <c r="E38" s="373" t="s">
        <v>2374</v>
      </c>
      <c r="F38" s="358"/>
      <c r="G38" s="361"/>
      <c r="H38" s="361" t="s">
        <v>364</v>
      </c>
      <c r="I38" s="361" t="s">
        <v>364</v>
      </c>
      <c r="J38" s="361" t="s">
        <v>364</v>
      </c>
      <c r="K38" s="361" t="s">
        <v>364</v>
      </c>
      <c r="L38" s="361" t="s">
        <v>364</v>
      </c>
      <c r="M38" s="365"/>
      <c r="N38" s="365">
        <v>10</v>
      </c>
      <c r="O38" s="374">
        <v>1</v>
      </c>
      <c r="P38" s="365">
        <v>1</v>
      </c>
      <c r="Q38" s="365">
        <v>3</v>
      </c>
      <c r="R38" s="364">
        <f t="shared" si="0"/>
        <v>50</v>
      </c>
      <c r="S38" s="356"/>
      <c r="T38" s="375" t="s">
        <v>2292</v>
      </c>
      <c r="U38" s="376" t="s">
        <v>2375</v>
      </c>
      <c r="V38" s="365"/>
      <c r="W38" s="365"/>
      <c r="X38" s="365">
        <v>4</v>
      </c>
      <c r="Y38" s="374">
        <v>1</v>
      </c>
      <c r="Z38" s="365">
        <v>1</v>
      </c>
      <c r="AA38" s="365">
        <v>3</v>
      </c>
      <c r="AB38" s="356">
        <f t="shared" si="1"/>
        <v>20</v>
      </c>
      <c r="AC38" s="356" t="s">
        <v>2310</v>
      </c>
      <c r="AD38" s="349" t="s">
        <v>364</v>
      </c>
      <c r="AE38" s="365"/>
      <c r="AF38" s="356"/>
      <c r="AG38" s="356"/>
      <c r="AH38" s="356" t="s">
        <v>364</v>
      </c>
      <c r="AI38" s="356" t="s">
        <v>364</v>
      </c>
      <c r="AJ38" s="356"/>
      <c r="AK38" s="356"/>
      <c r="AL38" s="356"/>
      <c r="AM38" s="356" t="s">
        <v>364</v>
      </c>
      <c r="AN38" s="356"/>
      <c r="AO38" s="356"/>
      <c r="AP38" s="356"/>
      <c r="AQ38" s="365"/>
      <c r="AR38" s="356"/>
      <c r="AS38" s="376" t="s">
        <v>2372</v>
      </c>
      <c r="AT38" s="369"/>
      <c r="AU38" s="365"/>
      <c r="AV38" s="365">
        <v>4</v>
      </c>
      <c r="AW38" s="374">
        <v>1</v>
      </c>
      <c r="AX38" s="365">
        <v>1</v>
      </c>
      <c r="AY38" s="365">
        <v>3</v>
      </c>
      <c r="AZ38" s="356">
        <f t="shared" si="3"/>
        <v>20</v>
      </c>
      <c r="BA38" s="356" t="s">
        <v>2310</v>
      </c>
      <c r="BB38" s="356"/>
      <c r="BC38" s="349"/>
      <c r="BD38" s="365"/>
      <c r="BE38" s="356"/>
      <c r="BF38" s="356"/>
      <c r="BG38" s="356"/>
      <c r="BH38" s="356"/>
      <c r="BI38" s="356"/>
      <c r="BJ38" s="356"/>
      <c r="BK38" s="356"/>
      <c r="BL38" s="356"/>
      <c r="BM38" s="356"/>
      <c r="BN38" s="356"/>
      <c r="BO38" s="356"/>
      <c r="BP38" s="365"/>
      <c r="BQ38" s="356"/>
      <c r="BR38" s="365"/>
      <c r="BS38" s="369"/>
      <c r="BT38" s="361"/>
      <c r="BU38" s="361"/>
      <c r="BV38" s="361"/>
      <c r="BW38" s="361"/>
      <c r="BX38" s="370"/>
      <c r="BY38" s="370"/>
    </row>
    <row r="39" spans="1:77" s="371" customFormat="1" ht="91.8" x14ac:dyDescent="0.3">
      <c r="A39" s="335">
        <v>31</v>
      </c>
      <c r="B39" s="372" t="s">
        <v>2354</v>
      </c>
      <c r="C39" s="358" t="s">
        <v>2290</v>
      </c>
      <c r="D39" s="385" t="s">
        <v>2355</v>
      </c>
      <c r="E39" s="373" t="s">
        <v>2376</v>
      </c>
      <c r="F39" s="358"/>
      <c r="G39" s="361"/>
      <c r="H39" s="361" t="s">
        <v>364</v>
      </c>
      <c r="I39" s="361" t="s">
        <v>364</v>
      </c>
      <c r="J39" s="361" t="s">
        <v>364</v>
      </c>
      <c r="K39" s="361" t="s">
        <v>364</v>
      </c>
      <c r="L39" s="361" t="s">
        <v>364</v>
      </c>
      <c r="M39" s="365"/>
      <c r="N39" s="365">
        <v>10</v>
      </c>
      <c r="O39" s="374">
        <v>1</v>
      </c>
      <c r="P39" s="365">
        <v>1</v>
      </c>
      <c r="Q39" s="365">
        <v>3</v>
      </c>
      <c r="R39" s="364">
        <f t="shared" si="0"/>
        <v>50</v>
      </c>
      <c r="S39" s="356"/>
      <c r="T39" s="375" t="s">
        <v>2292</v>
      </c>
      <c r="U39" s="376" t="s">
        <v>2377</v>
      </c>
      <c r="V39" s="365"/>
      <c r="W39" s="365"/>
      <c r="X39" s="365">
        <v>5</v>
      </c>
      <c r="Y39" s="374">
        <v>1</v>
      </c>
      <c r="Z39" s="365">
        <v>1</v>
      </c>
      <c r="AA39" s="365">
        <v>2</v>
      </c>
      <c r="AB39" s="356">
        <f t="shared" si="1"/>
        <v>20</v>
      </c>
      <c r="AC39" s="349" t="s">
        <v>2378</v>
      </c>
      <c r="AD39" s="349" t="s">
        <v>364</v>
      </c>
      <c r="AE39" s="365"/>
      <c r="AF39" s="356"/>
      <c r="AG39" s="356"/>
      <c r="AH39" s="356"/>
      <c r="AI39" s="356"/>
      <c r="AJ39" s="356"/>
      <c r="AK39" s="356"/>
      <c r="AL39" s="356"/>
      <c r="AM39" s="356" t="s">
        <v>364</v>
      </c>
      <c r="AN39" s="356" t="s">
        <v>364</v>
      </c>
      <c r="AO39" s="356"/>
      <c r="AP39" s="356"/>
      <c r="AQ39" s="365"/>
      <c r="AR39" s="356"/>
      <c r="AS39" s="376" t="s">
        <v>2377</v>
      </c>
      <c r="AT39" s="369"/>
      <c r="AU39" s="365"/>
      <c r="AV39" s="365">
        <v>5</v>
      </c>
      <c r="AW39" s="374">
        <v>1</v>
      </c>
      <c r="AX39" s="365">
        <v>1</v>
      </c>
      <c r="AY39" s="365">
        <v>2</v>
      </c>
      <c r="AZ39" s="356">
        <f t="shared" si="3"/>
        <v>20</v>
      </c>
      <c r="BA39" s="349" t="s">
        <v>2378</v>
      </c>
      <c r="BB39" s="356"/>
      <c r="BC39" s="349"/>
      <c r="BD39" s="365"/>
      <c r="BE39" s="356"/>
      <c r="BF39" s="356"/>
      <c r="BG39" s="356"/>
      <c r="BH39" s="356"/>
      <c r="BI39" s="356"/>
      <c r="BJ39" s="356"/>
      <c r="BK39" s="356"/>
      <c r="BL39" s="356"/>
      <c r="BM39" s="356"/>
      <c r="BN39" s="356"/>
      <c r="BO39" s="356"/>
      <c r="BP39" s="365"/>
      <c r="BQ39" s="356"/>
      <c r="BR39" s="365"/>
      <c r="BS39" s="369"/>
      <c r="BT39" s="361"/>
      <c r="BU39" s="361"/>
      <c r="BV39" s="361"/>
      <c r="BW39" s="361"/>
      <c r="BX39" s="370"/>
      <c r="BY39" s="370"/>
    </row>
    <row r="40" spans="1:77" s="371" customFormat="1" ht="40.799999999999997" x14ac:dyDescent="0.3">
      <c r="A40" s="356">
        <v>32</v>
      </c>
      <c r="B40" s="372" t="s">
        <v>2354</v>
      </c>
      <c r="C40" s="358" t="s">
        <v>2290</v>
      </c>
      <c r="D40" s="385" t="s">
        <v>2355</v>
      </c>
      <c r="E40" s="373" t="s">
        <v>2379</v>
      </c>
      <c r="F40" s="358"/>
      <c r="G40" s="361"/>
      <c r="H40" s="361" t="s">
        <v>364</v>
      </c>
      <c r="I40" s="361" t="s">
        <v>364</v>
      </c>
      <c r="J40" s="361" t="s">
        <v>364</v>
      </c>
      <c r="K40" s="361" t="s">
        <v>364</v>
      </c>
      <c r="L40" s="361" t="s">
        <v>364</v>
      </c>
      <c r="M40" s="365"/>
      <c r="N40" s="365">
        <v>8</v>
      </c>
      <c r="O40" s="374">
        <v>1</v>
      </c>
      <c r="P40" s="365">
        <v>2</v>
      </c>
      <c r="Q40" s="365">
        <v>2</v>
      </c>
      <c r="R40" s="364">
        <f t="shared" si="0"/>
        <v>40</v>
      </c>
      <c r="S40" s="356"/>
      <c r="T40" s="375" t="s">
        <v>2292</v>
      </c>
      <c r="U40" s="376" t="s">
        <v>2380</v>
      </c>
      <c r="V40" s="365"/>
      <c r="W40" s="365"/>
      <c r="X40" s="365">
        <v>5</v>
      </c>
      <c r="Y40" s="374">
        <v>1</v>
      </c>
      <c r="Z40" s="365">
        <v>1</v>
      </c>
      <c r="AA40" s="365">
        <v>1</v>
      </c>
      <c r="AB40" s="356">
        <f t="shared" si="1"/>
        <v>15</v>
      </c>
      <c r="AC40" s="356"/>
      <c r="AD40" s="349" t="s">
        <v>364</v>
      </c>
      <c r="AE40" s="365"/>
      <c r="AF40" s="356"/>
      <c r="AG40" s="356"/>
      <c r="AH40" s="356" t="s">
        <v>364</v>
      </c>
      <c r="AI40" s="356"/>
      <c r="AJ40" s="356"/>
      <c r="AK40" s="356"/>
      <c r="AL40" s="356"/>
      <c r="AM40" s="356" t="s">
        <v>364</v>
      </c>
      <c r="AN40" s="356"/>
      <c r="AO40" s="356"/>
      <c r="AP40" s="356"/>
      <c r="AQ40" s="365"/>
      <c r="AR40" s="356"/>
      <c r="AS40" s="376" t="s">
        <v>2380</v>
      </c>
      <c r="AT40" s="369"/>
      <c r="AU40" s="365"/>
      <c r="AV40" s="365">
        <v>5</v>
      </c>
      <c r="AW40" s="374">
        <v>1</v>
      </c>
      <c r="AX40" s="365">
        <v>1</v>
      </c>
      <c r="AY40" s="365">
        <v>1</v>
      </c>
      <c r="AZ40" s="356">
        <f t="shared" si="3"/>
        <v>15</v>
      </c>
      <c r="BA40" s="365"/>
      <c r="BB40" s="356"/>
      <c r="BC40" s="349"/>
      <c r="BD40" s="365"/>
      <c r="BE40" s="356"/>
      <c r="BF40" s="356"/>
      <c r="BG40" s="356"/>
      <c r="BH40" s="356"/>
      <c r="BI40" s="356"/>
      <c r="BJ40" s="356"/>
      <c r="BK40" s="356"/>
      <c r="BL40" s="356"/>
      <c r="BM40" s="356"/>
      <c r="BN40" s="356"/>
      <c r="BO40" s="356"/>
      <c r="BP40" s="365"/>
      <c r="BQ40" s="356"/>
      <c r="BR40" s="365"/>
      <c r="BS40" s="369"/>
      <c r="BT40" s="361"/>
      <c r="BU40" s="361"/>
      <c r="BV40" s="361"/>
      <c r="BW40" s="361"/>
      <c r="BX40" s="370"/>
      <c r="BY40" s="370"/>
    </row>
    <row r="41" spans="1:77" s="371" customFormat="1" ht="91.8" x14ac:dyDescent="0.3">
      <c r="A41" s="335">
        <v>33</v>
      </c>
      <c r="B41" s="372" t="s">
        <v>2354</v>
      </c>
      <c r="C41" s="358" t="s">
        <v>2290</v>
      </c>
      <c r="D41" s="385" t="s">
        <v>2355</v>
      </c>
      <c r="E41" s="373" t="s">
        <v>2381</v>
      </c>
      <c r="F41" s="387"/>
      <c r="G41" s="388"/>
      <c r="H41" s="341" t="s">
        <v>364</v>
      </c>
      <c r="I41" s="341" t="s">
        <v>364</v>
      </c>
      <c r="J41" s="341" t="s">
        <v>364</v>
      </c>
      <c r="K41" s="341" t="s">
        <v>364</v>
      </c>
      <c r="L41" s="341" t="s">
        <v>364</v>
      </c>
      <c r="M41" s="389"/>
      <c r="N41" s="345">
        <v>10</v>
      </c>
      <c r="O41" s="345">
        <v>1</v>
      </c>
      <c r="P41" s="345">
        <v>1</v>
      </c>
      <c r="Q41" s="345">
        <v>3</v>
      </c>
      <c r="R41" s="380">
        <f t="shared" si="0"/>
        <v>50</v>
      </c>
      <c r="S41" s="382"/>
      <c r="T41" s="375" t="s">
        <v>2292</v>
      </c>
      <c r="U41" s="346" t="s">
        <v>2382</v>
      </c>
      <c r="V41" s="389"/>
      <c r="W41" s="389"/>
      <c r="X41" s="345">
        <v>5</v>
      </c>
      <c r="Y41" s="345">
        <v>1</v>
      </c>
      <c r="Z41" s="345">
        <v>1</v>
      </c>
      <c r="AA41" s="345">
        <v>2</v>
      </c>
      <c r="AB41" s="380">
        <f t="shared" si="1"/>
        <v>20</v>
      </c>
      <c r="AC41" s="390" t="s">
        <v>2378</v>
      </c>
      <c r="AD41" s="391"/>
      <c r="AE41" s="389"/>
      <c r="AF41" s="382"/>
      <c r="AG41" s="382"/>
      <c r="AH41" s="382"/>
      <c r="AI41" s="382"/>
      <c r="AJ41" s="382"/>
      <c r="AK41" s="382"/>
      <c r="AL41" s="382"/>
      <c r="AM41" s="382"/>
      <c r="AN41" s="382"/>
      <c r="AO41" s="382"/>
      <c r="AP41" s="382"/>
      <c r="AQ41" s="389"/>
      <c r="AR41" s="382"/>
      <c r="AS41" s="346" t="s">
        <v>2383</v>
      </c>
      <c r="AT41" s="389"/>
      <c r="AU41" s="389"/>
      <c r="AV41" s="345">
        <v>5</v>
      </c>
      <c r="AW41" s="345">
        <v>1</v>
      </c>
      <c r="AX41" s="345">
        <v>1</v>
      </c>
      <c r="AY41" s="345">
        <v>2</v>
      </c>
      <c r="AZ41" s="380">
        <f t="shared" si="3"/>
        <v>20</v>
      </c>
      <c r="BA41" s="390" t="s">
        <v>2378</v>
      </c>
      <c r="BB41" s="382"/>
      <c r="BC41" s="391"/>
      <c r="BD41" s="389"/>
      <c r="BE41" s="382"/>
      <c r="BF41" s="382"/>
      <c r="BG41" s="382"/>
      <c r="BH41" s="382"/>
      <c r="BI41" s="382"/>
      <c r="BJ41" s="382"/>
      <c r="BK41" s="382"/>
      <c r="BL41" s="382"/>
      <c r="BM41" s="382"/>
      <c r="BN41" s="382"/>
      <c r="BO41" s="382"/>
      <c r="BP41" s="389"/>
      <c r="BQ41" s="382"/>
      <c r="BR41" s="389"/>
      <c r="BS41" s="369"/>
      <c r="BT41" s="388"/>
      <c r="BU41" s="388"/>
      <c r="BV41" s="388"/>
      <c r="BW41" s="388"/>
      <c r="BX41" s="370"/>
      <c r="BY41" s="370"/>
    </row>
    <row r="42" spans="1:77" s="371" customFormat="1" ht="40.799999999999997" x14ac:dyDescent="0.3">
      <c r="A42" s="356">
        <v>34</v>
      </c>
      <c r="B42" s="372" t="s">
        <v>2354</v>
      </c>
      <c r="C42" s="358" t="s">
        <v>2290</v>
      </c>
      <c r="D42" s="385" t="s">
        <v>2355</v>
      </c>
      <c r="E42" s="373" t="s">
        <v>2384</v>
      </c>
      <c r="F42" s="387"/>
      <c r="G42" s="388"/>
      <c r="H42" s="341" t="s">
        <v>364</v>
      </c>
      <c r="I42" s="341" t="s">
        <v>364</v>
      </c>
      <c r="J42" s="341" t="s">
        <v>364</v>
      </c>
      <c r="K42" s="341" t="s">
        <v>364</v>
      </c>
      <c r="L42" s="341" t="s">
        <v>364</v>
      </c>
      <c r="M42" s="389"/>
      <c r="N42" s="345">
        <v>8</v>
      </c>
      <c r="O42" s="345">
        <v>1</v>
      </c>
      <c r="P42" s="345">
        <v>3</v>
      </c>
      <c r="Q42" s="345">
        <v>2</v>
      </c>
      <c r="R42" s="380">
        <f t="shared" si="0"/>
        <v>48</v>
      </c>
      <c r="S42" s="382"/>
      <c r="T42" s="375" t="s">
        <v>2292</v>
      </c>
      <c r="U42" s="346" t="s">
        <v>2385</v>
      </c>
      <c r="V42" s="389"/>
      <c r="W42" s="389"/>
      <c r="X42" s="345">
        <v>5</v>
      </c>
      <c r="Y42" s="345">
        <v>1</v>
      </c>
      <c r="Z42" s="345">
        <v>1</v>
      </c>
      <c r="AA42" s="345">
        <v>1</v>
      </c>
      <c r="AB42" s="380">
        <f t="shared" si="1"/>
        <v>15</v>
      </c>
      <c r="AC42" s="382"/>
      <c r="AD42" s="391"/>
      <c r="AE42" s="389"/>
      <c r="AF42" s="382"/>
      <c r="AG42" s="382"/>
      <c r="AH42" s="382"/>
      <c r="AI42" s="382"/>
      <c r="AJ42" s="382"/>
      <c r="AK42" s="382"/>
      <c r="AL42" s="382"/>
      <c r="AM42" s="382"/>
      <c r="AN42" s="382"/>
      <c r="AO42" s="382"/>
      <c r="AP42" s="382"/>
      <c r="AQ42" s="389"/>
      <c r="AR42" s="382"/>
      <c r="AS42" s="346" t="s">
        <v>2386</v>
      </c>
      <c r="AT42" s="389"/>
      <c r="AU42" s="389"/>
      <c r="AV42" s="345">
        <v>5</v>
      </c>
      <c r="AW42" s="345">
        <v>1</v>
      </c>
      <c r="AX42" s="345">
        <v>1</v>
      </c>
      <c r="AY42" s="345">
        <v>1</v>
      </c>
      <c r="AZ42" s="380">
        <f t="shared" si="3"/>
        <v>15</v>
      </c>
      <c r="BA42" s="389"/>
      <c r="BB42" s="382"/>
      <c r="BC42" s="391"/>
      <c r="BD42" s="389"/>
      <c r="BE42" s="382"/>
      <c r="BF42" s="382"/>
      <c r="BG42" s="382"/>
      <c r="BH42" s="382"/>
      <c r="BI42" s="382"/>
      <c r="BJ42" s="382"/>
      <c r="BK42" s="382"/>
      <c r="BL42" s="382"/>
      <c r="BM42" s="382"/>
      <c r="BN42" s="382"/>
      <c r="BO42" s="382"/>
      <c r="BP42" s="389"/>
      <c r="BQ42" s="382"/>
      <c r="BR42" s="389"/>
      <c r="BS42" s="369"/>
      <c r="BT42" s="388"/>
      <c r="BU42" s="388"/>
      <c r="BV42" s="388"/>
      <c r="BW42" s="388"/>
      <c r="BX42" s="370"/>
      <c r="BY42" s="370"/>
    </row>
    <row r="43" spans="1:77" s="371" customFormat="1" ht="51" x14ac:dyDescent="0.3">
      <c r="A43" s="335">
        <v>35</v>
      </c>
      <c r="B43" s="392" t="s">
        <v>2354</v>
      </c>
      <c r="C43" s="358" t="s">
        <v>2290</v>
      </c>
      <c r="D43" s="385" t="s">
        <v>2355</v>
      </c>
      <c r="E43" s="393" t="s">
        <v>2387</v>
      </c>
      <c r="F43" s="387"/>
      <c r="G43" s="388"/>
      <c r="H43" s="388" t="s">
        <v>364</v>
      </c>
      <c r="I43" s="388" t="s">
        <v>364</v>
      </c>
      <c r="J43" s="388" t="s">
        <v>364</v>
      </c>
      <c r="K43" s="388" t="s">
        <v>364</v>
      </c>
      <c r="L43" s="388" t="s">
        <v>364</v>
      </c>
      <c r="M43" s="389"/>
      <c r="N43" s="389">
        <v>9</v>
      </c>
      <c r="O43" s="394">
        <v>1</v>
      </c>
      <c r="P43" s="389">
        <v>2</v>
      </c>
      <c r="Q43" s="389">
        <v>3</v>
      </c>
      <c r="R43" s="395">
        <f t="shared" si="0"/>
        <v>54</v>
      </c>
      <c r="S43" s="382"/>
      <c r="T43" s="396" t="s">
        <v>2292</v>
      </c>
      <c r="U43" s="397" t="s">
        <v>2388</v>
      </c>
      <c r="V43" s="389"/>
      <c r="W43" s="389"/>
      <c r="X43" s="389">
        <v>6</v>
      </c>
      <c r="Y43" s="394">
        <v>1</v>
      </c>
      <c r="Z43" s="389">
        <v>1</v>
      </c>
      <c r="AA43" s="389">
        <v>1</v>
      </c>
      <c r="AB43" s="382">
        <f t="shared" si="1"/>
        <v>18</v>
      </c>
      <c r="AC43" s="382"/>
      <c r="AD43" s="391" t="s">
        <v>364</v>
      </c>
      <c r="AE43" s="389"/>
      <c r="AF43" s="382"/>
      <c r="AG43" s="382"/>
      <c r="AH43" s="382" t="s">
        <v>364</v>
      </c>
      <c r="AI43" s="382"/>
      <c r="AJ43" s="382"/>
      <c r="AK43" s="382"/>
      <c r="AL43" s="382"/>
      <c r="AM43" s="382"/>
      <c r="AN43" s="382"/>
      <c r="AO43" s="382"/>
      <c r="AP43" s="382" t="s">
        <v>2313</v>
      </c>
      <c r="AQ43" s="389"/>
      <c r="AR43" s="382"/>
      <c r="AS43" s="397" t="s">
        <v>2388</v>
      </c>
      <c r="AT43" s="369"/>
      <c r="AU43" s="389"/>
      <c r="AV43" s="389">
        <v>6</v>
      </c>
      <c r="AW43" s="394">
        <v>1</v>
      </c>
      <c r="AX43" s="389">
        <v>1</v>
      </c>
      <c r="AY43" s="389">
        <v>1</v>
      </c>
      <c r="AZ43" s="382">
        <f t="shared" si="3"/>
        <v>18</v>
      </c>
      <c r="BA43" s="389"/>
      <c r="BB43" s="382"/>
      <c r="BC43" s="391"/>
      <c r="BD43" s="389"/>
      <c r="BE43" s="382"/>
      <c r="BF43" s="382"/>
      <c r="BG43" s="382"/>
      <c r="BH43" s="382"/>
      <c r="BI43" s="382"/>
      <c r="BJ43" s="382"/>
      <c r="BK43" s="382"/>
      <c r="BL43" s="382"/>
      <c r="BM43" s="382"/>
      <c r="BN43" s="382"/>
      <c r="BO43" s="382"/>
      <c r="BP43" s="389"/>
      <c r="BQ43" s="382"/>
      <c r="BR43" s="389"/>
      <c r="BS43" s="369"/>
      <c r="BT43" s="388"/>
      <c r="BU43" s="388"/>
      <c r="BV43" s="388"/>
      <c r="BW43" s="388"/>
      <c r="BX43" s="370"/>
      <c r="BY43" s="370"/>
    </row>
    <row r="44" spans="1:77" s="371" customFormat="1" ht="153" x14ac:dyDescent="0.3">
      <c r="A44" s="356">
        <v>36</v>
      </c>
      <c r="B44" s="358" t="s">
        <v>2389</v>
      </c>
      <c r="C44" s="362" t="s">
        <v>2390</v>
      </c>
      <c r="D44" s="398" t="s">
        <v>2391</v>
      </c>
      <c r="E44" s="373" t="s">
        <v>2392</v>
      </c>
      <c r="F44" s="358"/>
      <c r="G44" s="361"/>
      <c r="H44" s="361" t="s">
        <v>364</v>
      </c>
      <c r="I44" s="361"/>
      <c r="J44" s="361" t="s">
        <v>364</v>
      </c>
      <c r="K44" s="361" t="s">
        <v>364</v>
      </c>
      <c r="L44" s="361"/>
      <c r="M44" s="399"/>
      <c r="N44" s="349">
        <v>10</v>
      </c>
      <c r="O44" s="400">
        <v>1</v>
      </c>
      <c r="P44" s="401">
        <v>1</v>
      </c>
      <c r="Q44" s="401">
        <v>1</v>
      </c>
      <c r="R44" s="356">
        <f t="shared" si="0"/>
        <v>30</v>
      </c>
      <c r="S44" s="356"/>
      <c r="T44" s="360" t="s">
        <v>2393</v>
      </c>
      <c r="U44" s="402" t="s">
        <v>2394</v>
      </c>
      <c r="V44" s="362"/>
      <c r="W44" s="362"/>
      <c r="X44" s="401">
        <v>1</v>
      </c>
      <c r="Y44" s="400">
        <v>1</v>
      </c>
      <c r="Z44" s="401">
        <v>1</v>
      </c>
      <c r="AA44" s="401">
        <v>1</v>
      </c>
      <c r="AB44" s="356">
        <f t="shared" si="1"/>
        <v>3</v>
      </c>
      <c r="AC44" s="365" t="s">
        <v>2395</v>
      </c>
      <c r="AD44" s="367" t="s">
        <v>364</v>
      </c>
      <c r="AE44" s="356"/>
      <c r="AF44" s="356"/>
      <c r="AG44" s="356"/>
      <c r="AH44" s="356" t="s">
        <v>364</v>
      </c>
      <c r="AI44" s="356" t="s">
        <v>364</v>
      </c>
      <c r="AJ44" s="356"/>
      <c r="AK44" s="356" t="s">
        <v>364</v>
      </c>
      <c r="AL44" s="356"/>
      <c r="AM44" s="356"/>
      <c r="AN44" s="356"/>
      <c r="AO44" s="356"/>
      <c r="AP44" s="402" t="s">
        <v>2394</v>
      </c>
      <c r="AQ44" s="356"/>
      <c r="AR44" s="360" t="s">
        <v>2393</v>
      </c>
      <c r="AS44" s="402" t="s">
        <v>2396</v>
      </c>
      <c r="AT44" s="368"/>
      <c r="AU44" s="368"/>
      <c r="AV44" s="401">
        <v>1</v>
      </c>
      <c r="AW44" s="401">
        <v>1</v>
      </c>
      <c r="AX44" s="401">
        <v>1</v>
      </c>
      <c r="AY44" s="401">
        <v>1</v>
      </c>
      <c r="AZ44" s="356">
        <f>AV44*(AW44+AX44+AY44)</f>
        <v>3</v>
      </c>
      <c r="BA44" s="365" t="s">
        <v>2395</v>
      </c>
      <c r="BB44" s="367"/>
      <c r="BC44" s="356"/>
      <c r="BD44" s="356"/>
      <c r="BE44" s="356"/>
      <c r="BF44" s="356" t="s">
        <v>364</v>
      </c>
      <c r="BG44" s="356" t="s">
        <v>364</v>
      </c>
      <c r="BH44" s="356"/>
      <c r="BI44" s="356" t="s">
        <v>364</v>
      </c>
      <c r="BJ44" s="356"/>
      <c r="BK44" s="356"/>
      <c r="BL44" s="356"/>
      <c r="BM44" s="356"/>
      <c r="BN44" s="365"/>
      <c r="BO44" s="361"/>
      <c r="BP44" s="365" t="s">
        <v>2397</v>
      </c>
      <c r="BQ44" s="361"/>
      <c r="BR44" s="361"/>
      <c r="BS44" s="377"/>
      <c r="BT44" s="361"/>
      <c r="BU44" s="361"/>
      <c r="BV44" s="403"/>
      <c r="BW44" s="361"/>
      <c r="BX44" s="370"/>
      <c r="BY44" s="370"/>
    </row>
    <row r="45" spans="1:77" s="371" customFormat="1" ht="173.4" x14ac:dyDescent="0.3">
      <c r="A45" s="335">
        <v>37</v>
      </c>
      <c r="B45" s="358" t="s">
        <v>2398</v>
      </c>
      <c r="C45" s="362" t="s">
        <v>2390</v>
      </c>
      <c r="D45" s="398" t="s">
        <v>2399</v>
      </c>
      <c r="E45" s="373" t="s">
        <v>2400</v>
      </c>
      <c r="F45" s="404"/>
      <c r="G45" s="405"/>
      <c r="H45" s="361" t="s">
        <v>364</v>
      </c>
      <c r="I45" s="361" t="s">
        <v>364</v>
      </c>
      <c r="J45" s="361" t="s">
        <v>364</v>
      </c>
      <c r="K45" s="361" t="s">
        <v>364</v>
      </c>
      <c r="L45" s="361"/>
      <c r="M45" s="399"/>
      <c r="N45" s="349">
        <v>6</v>
      </c>
      <c r="O45" s="400">
        <v>1</v>
      </c>
      <c r="P45" s="401">
        <v>1</v>
      </c>
      <c r="Q45" s="401">
        <v>1</v>
      </c>
      <c r="R45" s="356">
        <f t="shared" si="0"/>
        <v>18</v>
      </c>
      <c r="S45" s="356"/>
      <c r="T45" s="360" t="s">
        <v>2393</v>
      </c>
      <c r="U45" s="402" t="s">
        <v>2401</v>
      </c>
      <c r="V45" s="362"/>
      <c r="W45" s="362"/>
      <c r="X45" s="401">
        <v>1</v>
      </c>
      <c r="Y45" s="400">
        <v>1</v>
      </c>
      <c r="Z45" s="401">
        <v>1</v>
      </c>
      <c r="AA45" s="401">
        <v>1</v>
      </c>
      <c r="AB45" s="356">
        <f t="shared" si="1"/>
        <v>3</v>
      </c>
      <c r="AC45" s="365" t="s">
        <v>2395</v>
      </c>
      <c r="AD45" s="367" t="s">
        <v>364</v>
      </c>
      <c r="AE45" s="356"/>
      <c r="AF45" s="356"/>
      <c r="AG45" s="356"/>
      <c r="AH45" s="356" t="s">
        <v>364</v>
      </c>
      <c r="AI45" s="356" t="s">
        <v>364</v>
      </c>
      <c r="AJ45" s="356"/>
      <c r="AK45" s="356" t="s">
        <v>364</v>
      </c>
      <c r="AL45" s="356"/>
      <c r="AM45" s="356"/>
      <c r="AN45" s="356"/>
      <c r="AO45" s="356"/>
      <c r="AP45" s="402" t="s">
        <v>2401</v>
      </c>
      <c r="AQ45" s="406"/>
      <c r="AR45" s="360" t="s">
        <v>2393</v>
      </c>
      <c r="AS45" s="360" t="s">
        <v>2402</v>
      </c>
      <c r="AT45" s="368"/>
      <c r="AU45" s="368"/>
      <c r="AV45" s="401">
        <v>1</v>
      </c>
      <c r="AW45" s="401">
        <v>1</v>
      </c>
      <c r="AX45" s="401">
        <v>1</v>
      </c>
      <c r="AY45" s="401">
        <v>1</v>
      </c>
      <c r="AZ45" s="356">
        <f>AV45*(AW45+AX45+AY45)</f>
        <v>3</v>
      </c>
      <c r="BA45" s="365"/>
      <c r="BB45" s="367"/>
      <c r="BC45" s="356"/>
      <c r="BD45" s="356"/>
      <c r="BE45" s="356"/>
      <c r="BF45" s="356" t="s">
        <v>364</v>
      </c>
      <c r="BG45" s="356" t="s">
        <v>364</v>
      </c>
      <c r="BH45" s="356"/>
      <c r="BI45" s="356" t="s">
        <v>364</v>
      </c>
      <c r="BJ45" s="356"/>
      <c r="BK45" s="356"/>
      <c r="BL45" s="356"/>
      <c r="BM45" s="356"/>
      <c r="BN45" s="407"/>
      <c r="BO45" s="406"/>
      <c r="BP45" s="365" t="s">
        <v>2397</v>
      </c>
      <c r="BQ45" s="405"/>
      <c r="BR45" s="405"/>
      <c r="BS45" s="377"/>
      <c r="BT45" s="405"/>
      <c r="BU45" s="405"/>
      <c r="BV45" s="408"/>
      <c r="BW45" s="405"/>
      <c r="BX45" s="370"/>
      <c r="BY45" s="370"/>
    </row>
    <row r="46" spans="1:77" s="371" customFormat="1" ht="153" x14ac:dyDescent="0.3">
      <c r="A46" s="356">
        <v>38</v>
      </c>
      <c r="B46" s="358" t="s">
        <v>2403</v>
      </c>
      <c r="C46" s="362" t="s">
        <v>2390</v>
      </c>
      <c r="D46" s="398" t="s">
        <v>2404</v>
      </c>
      <c r="E46" s="373" t="s">
        <v>2405</v>
      </c>
      <c r="F46" s="360"/>
      <c r="G46" s="361"/>
      <c r="H46" s="361" t="s">
        <v>364</v>
      </c>
      <c r="I46" s="361" t="s">
        <v>364</v>
      </c>
      <c r="J46" s="361" t="s">
        <v>364</v>
      </c>
      <c r="K46" s="361" t="s">
        <v>364</v>
      </c>
      <c r="L46" s="361"/>
      <c r="M46" s="399"/>
      <c r="N46" s="401">
        <v>6</v>
      </c>
      <c r="O46" s="400">
        <v>1</v>
      </c>
      <c r="P46" s="401">
        <v>1</v>
      </c>
      <c r="Q46" s="401">
        <v>2</v>
      </c>
      <c r="R46" s="356">
        <f t="shared" si="0"/>
        <v>24</v>
      </c>
      <c r="S46" s="356"/>
      <c r="T46" s="360" t="s">
        <v>2393</v>
      </c>
      <c r="U46" s="402" t="s">
        <v>2406</v>
      </c>
      <c r="V46" s="367"/>
      <c r="W46" s="367"/>
      <c r="X46" s="401">
        <v>3</v>
      </c>
      <c r="Y46" s="400">
        <v>1</v>
      </c>
      <c r="Z46" s="401">
        <v>1</v>
      </c>
      <c r="AA46" s="401">
        <v>2</v>
      </c>
      <c r="AB46" s="356">
        <f t="shared" si="1"/>
        <v>12</v>
      </c>
      <c r="AC46" s="365" t="s">
        <v>2395</v>
      </c>
      <c r="AD46" s="365" t="s">
        <v>364</v>
      </c>
      <c r="AE46" s="356"/>
      <c r="AF46" s="356"/>
      <c r="AG46" s="356"/>
      <c r="AH46" s="356" t="s">
        <v>364</v>
      </c>
      <c r="AI46" s="356" t="s">
        <v>364</v>
      </c>
      <c r="AJ46" s="356"/>
      <c r="AK46" s="356" t="s">
        <v>364</v>
      </c>
      <c r="AL46" s="356" t="s">
        <v>364</v>
      </c>
      <c r="AM46" s="356" t="s">
        <v>364</v>
      </c>
      <c r="AN46" s="356" t="s">
        <v>364</v>
      </c>
      <c r="AO46" s="356" t="s">
        <v>364</v>
      </c>
      <c r="AP46" s="402" t="s">
        <v>2406</v>
      </c>
      <c r="AQ46" s="356"/>
      <c r="AR46" s="360" t="s">
        <v>2393</v>
      </c>
      <c r="AS46" s="402" t="s">
        <v>2406</v>
      </c>
      <c r="AT46" s="368"/>
      <c r="AU46" s="368"/>
      <c r="AV46" s="401">
        <v>3</v>
      </c>
      <c r="AW46" s="401">
        <v>1</v>
      </c>
      <c r="AX46" s="401">
        <v>1</v>
      </c>
      <c r="AY46" s="401">
        <v>2</v>
      </c>
      <c r="AZ46" s="356">
        <f>AV46*(AW46+AX46+AY46)</f>
        <v>12</v>
      </c>
      <c r="BA46" s="365"/>
      <c r="BB46" s="365"/>
      <c r="BC46" s="356"/>
      <c r="BD46" s="356"/>
      <c r="BE46" s="356"/>
      <c r="BF46" s="356" t="s">
        <v>364</v>
      </c>
      <c r="BG46" s="356" t="s">
        <v>364</v>
      </c>
      <c r="BH46" s="356"/>
      <c r="BI46" s="356" t="s">
        <v>364</v>
      </c>
      <c r="BJ46" s="356" t="s">
        <v>364</v>
      </c>
      <c r="BK46" s="356" t="s">
        <v>364</v>
      </c>
      <c r="BL46" s="356" t="s">
        <v>364</v>
      </c>
      <c r="BM46" s="356" t="s">
        <v>364</v>
      </c>
      <c r="BN46" s="365"/>
      <c r="BO46" s="356"/>
      <c r="BP46" s="365" t="s">
        <v>2397</v>
      </c>
      <c r="BQ46" s="361"/>
      <c r="BR46" s="361"/>
      <c r="BS46" s="377"/>
      <c r="BT46" s="361"/>
      <c r="BU46" s="361"/>
      <c r="BV46" s="403"/>
      <c r="BW46" s="361"/>
      <c r="BX46" s="370"/>
      <c r="BY46" s="370"/>
    </row>
    <row r="47" spans="1:77" s="371" customFormat="1" ht="61.2" x14ac:dyDescent="0.3">
      <c r="A47" s="335">
        <v>39</v>
      </c>
      <c r="B47" s="358" t="s">
        <v>2407</v>
      </c>
      <c r="C47" s="361" t="s">
        <v>2408</v>
      </c>
      <c r="D47" s="359" t="s">
        <v>2409</v>
      </c>
      <c r="E47" s="373" t="s">
        <v>2410</v>
      </c>
      <c r="F47" s="358"/>
      <c r="G47" s="361"/>
      <c r="H47" s="361"/>
      <c r="I47" s="361"/>
      <c r="J47" s="361"/>
      <c r="K47" s="361"/>
      <c r="L47" s="361"/>
      <c r="M47" s="365"/>
      <c r="N47" s="365"/>
      <c r="O47" s="374"/>
      <c r="P47" s="365">
        <v>3</v>
      </c>
      <c r="Q47" s="365">
        <v>3</v>
      </c>
      <c r="R47" s="364">
        <f t="shared" si="0"/>
        <v>0</v>
      </c>
      <c r="S47" s="356"/>
      <c r="T47" s="365" t="s">
        <v>2285</v>
      </c>
      <c r="U47" s="376" t="s">
        <v>2411</v>
      </c>
      <c r="V47" s="365"/>
      <c r="W47" s="365"/>
      <c r="X47" s="365"/>
      <c r="Y47" s="374"/>
      <c r="Z47" s="365"/>
      <c r="AA47" s="365"/>
      <c r="AB47" s="356">
        <f t="shared" si="1"/>
        <v>0</v>
      </c>
      <c r="AC47" s="356"/>
      <c r="AD47" s="365"/>
      <c r="AE47" s="365"/>
      <c r="AF47" s="356"/>
      <c r="AG47" s="356"/>
      <c r="AH47" s="356"/>
      <c r="AI47" s="356"/>
      <c r="AJ47" s="356"/>
      <c r="AK47" s="356"/>
      <c r="AL47" s="356"/>
      <c r="AM47" s="356"/>
      <c r="AN47" s="356"/>
      <c r="AO47" s="356"/>
      <c r="AP47" s="356"/>
      <c r="AQ47" s="365"/>
      <c r="AR47" s="356"/>
      <c r="AS47" s="365"/>
      <c r="AT47" s="377"/>
      <c r="AU47" s="368"/>
      <c r="AV47" s="368"/>
      <c r="AW47" s="365"/>
      <c r="AX47" s="365"/>
      <c r="AY47" s="365"/>
      <c r="AZ47" s="365"/>
      <c r="BA47" s="365"/>
      <c r="BB47" s="406">
        <v>0</v>
      </c>
      <c r="BC47" s="365"/>
      <c r="BD47" s="368"/>
      <c r="BE47" s="356"/>
      <c r="BF47" s="356"/>
      <c r="BG47" s="356"/>
      <c r="BH47" s="356"/>
      <c r="BI47" s="356"/>
      <c r="BJ47" s="356"/>
      <c r="BK47" s="356"/>
      <c r="BL47" s="356"/>
      <c r="BM47" s="356"/>
      <c r="BN47" s="356"/>
      <c r="BO47" s="356"/>
      <c r="BP47" s="365"/>
      <c r="BQ47" s="356"/>
      <c r="BR47" s="365"/>
      <c r="BS47" s="377"/>
      <c r="BT47" s="361"/>
      <c r="BU47" s="361"/>
      <c r="BV47" s="361"/>
      <c r="BW47" s="361"/>
      <c r="BX47" s="370"/>
      <c r="BY47" s="370"/>
    </row>
    <row r="48" spans="1:77" s="371" customFormat="1" ht="81.599999999999994" x14ac:dyDescent="0.3">
      <c r="A48" s="356">
        <v>40</v>
      </c>
      <c r="B48" s="358" t="s">
        <v>2412</v>
      </c>
      <c r="C48" s="358" t="s">
        <v>2290</v>
      </c>
      <c r="D48" s="409" t="s">
        <v>2413</v>
      </c>
      <c r="E48" s="373" t="s">
        <v>2414</v>
      </c>
      <c r="F48" s="358"/>
      <c r="G48" s="361"/>
      <c r="H48" s="361"/>
      <c r="I48" s="361"/>
      <c r="J48" s="361"/>
      <c r="K48" s="361"/>
      <c r="L48" s="361"/>
      <c r="M48" s="365"/>
      <c r="N48" s="365"/>
      <c r="O48" s="374"/>
      <c r="P48" s="365">
        <v>3</v>
      </c>
      <c r="Q48" s="365">
        <v>3</v>
      </c>
      <c r="R48" s="364">
        <f t="shared" si="0"/>
        <v>0</v>
      </c>
      <c r="S48" s="356"/>
      <c r="T48" s="365" t="s">
        <v>2285</v>
      </c>
      <c r="U48" s="376" t="s">
        <v>2415</v>
      </c>
      <c r="V48" s="365"/>
      <c r="W48" s="365"/>
      <c r="X48" s="365"/>
      <c r="Y48" s="374"/>
      <c r="Z48" s="365"/>
      <c r="AA48" s="365"/>
      <c r="AB48" s="356">
        <f t="shared" si="1"/>
        <v>0</v>
      </c>
      <c r="AC48" s="356"/>
      <c r="AD48" s="410"/>
      <c r="AE48" s="368"/>
      <c r="AF48" s="356"/>
      <c r="AG48" s="356"/>
      <c r="AH48" s="356"/>
      <c r="AI48" s="356"/>
      <c r="AJ48" s="356"/>
      <c r="AK48" s="356"/>
      <c r="AL48" s="356"/>
      <c r="AM48" s="356"/>
      <c r="AN48" s="356"/>
      <c r="AO48" s="356"/>
      <c r="AP48" s="356"/>
      <c r="AQ48" s="411"/>
      <c r="AR48" s="356"/>
      <c r="AS48" s="365"/>
      <c r="AT48" s="377"/>
      <c r="AU48" s="368"/>
      <c r="AV48" s="368"/>
      <c r="AW48" s="365"/>
      <c r="AX48" s="365"/>
      <c r="AY48" s="365"/>
      <c r="AZ48" s="365"/>
      <c r="BA48" s="365"/>
      <c r="BB48" s="356">
        <v>0</v>
      </c>
      <c r="BC48" s="410"/>
      <c r="BD48" s="368"/>
      <c r="BE48" s="356"/>
      <c r="BF48" s="356"/>
      <c r="BG48" s="356"/>
      <c r="BH48" s="356"/>
      <c r="BI48" s="356"/>
      <c r="BJ48" s="356"/>
      <c r="BK48" s="356"/>
      <c r="BL48" s="356"/>
      <c r="BM48" s="356"/>
      <c r="BN48" s="356"/>
      <c r="BO48" s="356"/>
      <c r="BP48" s="365"/>
      <c r="BQ48" s="356"/>
      <c r="BR48" s="365"/>
      <c r="BS48" s="377"/>
      <c r="BT48" s="361"/>
      <c r="BU48" s="361"/>
      <c r="BV48" s="361"/>
      <c r="BW48" s="361"/>
      <c r="BX48" s="370"/>
      <c r="BY48" s="370"/>
    </row>
    <row r="49" spans="1:77" s="371" customFormat="1" ht="61.2" x14ac:dyDescent="0.3">
      <c r="A49" s="335">
        <v>41</v>
      </c>
      <c r="B49" s="358" t="s">
        <v>2412</v>
      </c>
      <c r="C49" s="358" t="s">
        <v>2290</v>
      </c>
      <c r="D49" s="409" t="s">
        <v>2413</v>
      </c>
      <c r="E49" s="373" t="s">
        <v>2416</v>
      </c>
      <c r="F49" s="358"/>
      <c r="G49" s="361"/>
      <c r="H49" s="361"/>
      <c r="I49" s="361"/>
      <c r="J49" s="361"/>
      <c r="K49" s="361"/>
      <c r="L49" s="361"/>
      <c r="M49" s="365"/>
      <c r="N49" s="365"/>
      <c r="O49" s="374"/>
      <c r="P49" s="365">
        <v>3</v>
      </c>
      <c r="Q49" s="365">
        <v>3</v>
      </c>
      <c r="R49" s="364">
        <f t="shared" si="0"/>
        <v>0</v>
      </c>
      <c r="S49" s="356"/>
      <c r="T49" s="365" t="s">
        <v>2285</v>
      </c>
      <c r="U49" s="376" t="s">
        <v>2417</v>
      </c>
      <c r="V49" s="365"/>
      <c r="W49" s="365"/>
      <c r="X49" s="365"/>
      <c r="Y49" s="374"/>
      <c r="Z49" s="365"/>
      <c r="AA49" s="365"/>
      <c r="AB49" s="356">
        <f t="shared" si="1"/>
        <v>0</v>
      </c>
      <c r="AC49" s="356"/>
      <c r="AD49" s="410"/>
      <c r="AE49" s="368"/>
      <c r="AF49" s="356"/>
      <c r="AG49" s="356"/>
      <c r="AH49" s="356"/>
      <c r="AI49" s="356"/>
      <c r="AJ49" s="356"/>
      <c r="AK49" s="356"/>
      <c r="AL49" s="356"/>
      <c r="AM49" s="356"/>
      <c r="AN49" s="356"/>
      <c r="AO49" s="356"/>
      <c r="AP49" s="356"/>
      <c r="AQ49" s="411"/>
      <c r="AR49" s="356"/>
      <c r="AS49" s="365"/>
      <c r="AT49" s="377"/>
      <c r="AU49" s="368"/>
      <c r="AV49" s="368"/>
      <c r="AW49" s="365"/>
      <c r="AX49" s="365"/>
      <c r="AY49" s="365"/>
      <c r="AZ49" s="365"/>
      <c r="BA49" s="365"/>
      <c r="BB49" s="356">
        <v>0</v>
      </c>
      <c r="BC49" s="410"/>
      <c r="BD49" s="368"/>
      <c r="BE49" s="356"/>
      <c r="BF49" s="356"/>
      <c r="BG49" s="356"/>
      <c r="BH49" s="356"/>
      <c r="BI49" s="356"/>
      <c r="BJ49" s="356"/>
      <c r="BK49" s="356"/>
      <c r="BL49" s="356"/>
      <c r="BM49" s="356"/>
      <c r="BN49" s="356"/>
      <c r="BO49" s="356"/>
      <c r="BP49" s="365"/>
      <c r="BQ49" s="356"/>
      <c r="BR49" s="365"/>
      <c r="BS49" s="377"/>
      <c r="BT49" s="361"/>
      <c r="BU49" s="361"/>
      <c r="BV49" s="361"/>
      <c r="BW49" s="361"/>
      <c r="BX49" s="370"/>
      <c r="BY49" s="370"/>
    </row>
    <row r="50" spans="1:77" s="371" customFormat="1" ht="51" x14ac:dyDescent="0.3">
      <c r="A50" s="356">
        <v>42</v>
      </c>
      <c r="B50" s="358" t="s">
        <v>2412</v>
      </c>
      <c r="C50" s="358" t="s">
        <v>2290</v>
      </c>
      <c r="D50" s="409" t="s">
        <v>2413</v>
      </c>
      <c r="E50" s="373" t="s">
        <v>2418</v>
      </c>
      <c r="F50" s="358"/>
      <c r="G50" s="361"/>
      <c r="H50" s="361"/>
      <c r="I50" s="361"/>
      <c r="J50" s="361"/>
      <c r="K50" s="361"/>
      <c r="L50" s="361"/>
      <c r="M50" s="365"/>
      <c r="N50" s="365"/>
      <c r="O50" s="374"/>
      <c r="P50" s="365">
        <v>3</v>
      </c>
      <c r="Q50" s="365">
        <v>3</v>
      </c>
      <c r="R50" s="364">
        <f t="shared" si="0"/>
        <v>0</v>
      </c>
      <c r="S50" s="356"/>
      <c r="T50" s="365" t="s">
        <v>2285</v>
      </c>
      <c r="U50" s="376" t="s">
        <v>2419</v>
      </c>
      <c r="V50" s="365"/>
      <c r="W50" s="365"/>
      <c r="X50" s="365"/>
      <c r="Y50" s="374"/>
      <c r="Z50" s="365"/>
      <c r="AA50" s="365"/>
      <c r="AB50" s="356">
        <f t="shared" si="1"/>
        <v>0</v>
      </c>
      <c r="AC50" s="356"/>
      <c r="AD50" s="410"/>
      <c r="AE50" s="368"/>
      <c r="AF50" s="356"/>
      <c r="AG50" s="356"/>
      <c r="AH50" s="356"/>
      <c r="AI50" s="356"/>
      <c r="AJ50" s="356"/>
      <c r="AK50" s="356"/>
      <c r="AL50" s="356"/>
      <c r="AM50" s="356"/>
      <c r="AN50" s="356"/>
      <c r="AO50" s="356"/>
      <c r="AP50" s="356"/>
      <c r="AQ50" s="411"/>
      <c r="AR50" s="356"/>
      <c r="AS50" s="365"/>
      <c r="AT50" s="377"/>
      <c r="AU50" s="368"/>
      <c r="AV50" s="368"/>
      <c r="AW50" s="365"/>
      <c r="AX50" s="365"/>
      <c r="AY50" s="365"/>
      <c r="AZ50" s="365"/>
      <c r="BA50" s="365"/>
      <c r="BB50" s="356">
        <v>0</v>
      </c>
      <c r="BC50" s="410"/>
      <c r="BD50" s="368"/>
      <c r="BE50" s="356"/>
      <c r="BF50" s="356"/>
      <c r="BG50" s="356"/>
      <c r="BH50" s="356"/>
      <c r="BI50" s="356"/>
      <c r="BJ50" s="356"/>
      <c r="BK50" s="356"/>
      <c r="BL50" s="356"/>
      <c r="BM50" s="356"/>
      <c r="BN50" s="356"/>
      <c r="BO50" s="356"/>
      <c r="BP50" s="365"/>
      <c r="BQ50" s="356"/>
      <c r="BR50" s="365"/>
      <c r="BS50" s="377"/>
      <c r="BT50" s="361"/>
      <c r="BU50" s="361"/>
      <c r="BV50" s="361"/>
      <c r="BW50" s="361"/>
      <c r="BX50" s="370"/>
      <c r="BY50" s="370"/>
    </row>
    <row r="51" spans="1:77" s="371" customFormat="1" ht="81.599999999999994" x14ac:dyDescent="0.3">
      <c r="A51" s="335">
        <v>43</v>
      </c>
      <c r="B51" s="358" t="s">
        <v>2412</v>
      </c>
      <c r="C51" s="358" t="s">
        <v>2290</v>
      </c>
      <c r="D51" s="409" t="s">
        <v>2413</v>
      </c>
      <c r="E51" s="373" t="s">
        <v>2420</v>
      </c>
      <c r="F51" s="358"/>
      <c r="G51" s="361"/>
      <c r="H51" s="361"/>
      <c r="I51" s="361"/>
      <c r="J51" s="361"/>
      <c r="K51" s="361"/>
      <c r="L51" s="361"/>
      <c r="M51" s="365"/>
      <c r="N51" s="365"/>
      <c r="O51" s="374"/>
      <c r="P51" s="365">
        <v>1</v>
      </c>
      <c r="Q51" s="365">
        <v>3</v>
      </c>
      <c r="R51" s="364">
        <f t="shared" si="0"/>
        <v>0</v>
      </c>
      <c r="S51" s="356"/>
      <c r="T51" s="365" t="s">
        <v>2285</v>
      </c>
      <c r="U51" s="376" t="s">
        <v>2421</v>
      </c>
      <c r="V51" s="365"/>
      <c r="W51" s="365"/>
      <c r="X51" s="365"/>
      <c r="Y51" s="374"/>
      <c r="Z51" s="365"/>
      <c r="AA51" s="365"/>
      <c r="AB51" s="356">
        <f t="shared" si="1"/>
        <v>0</v>
      </c>
      <c r="AC51" s="356"/>
      <c r="AD51" s="410"/>
      <c r="AE51" s="368"/>
      <c r="AF51" s="356"/>
      <c r="AG51" s="356"/>
      <c r="AH51" s="356"/>
      <c r="AI51" s="356"/>
      <c r="AJ51" s="356"/>
      <c r="AK51" s="356"/>
      <c r="AL51" s="356"/>
      <c r="AM51" s="356"/>
      <c r="AN51" s="356"/>
      <c r="AO51" s="356"/>
      <c r="AP51" s="356"/>
      <c r="AQ51" s="411"/>
      <c r="AR51" s="356"/>
      <c r="AS51" s="365"/>
      <c r="AT51" s="377"/>
      <c r="AU51" s="368"/>
      <c r="AV51" s="368"/>
      <c r="AW51" s="365"/>
      <c r="AX51" s="365"/>
      <c r="AY51" s="365"/>
      <c r="AZ51" s="365"/>
      <c r="BA51" s="365"/>
      <c r="BB51" s="356">
        <v>0</v>
      </c>
      <c r="BC51" s="410"/>
      <c r="BD51" s="368"/>
      <c r="BE51" s="356"/>
      <c r="BF51" s="356"/>
      <c r="BG51" s="356"/>
      <c r="BH51" s="356"/>
      <c r="BI51" s="356"/>
      <c r="BJ51" s="356"/>
      <c r="BK51" s="356"/>
      <c r="BL51" s="356"/>
      <c r="BM51" s="356"/>
      <c r="BN51" s="356"/>
      <c r="BO51" s="356"/>
      <c r="BP51" s="365"/>
      <c r="BQ51" s="356"/>
      <c r="BR51" s="365"/>
      <c r="BS51" s="377"/>
      <c r="BT51" s="361"/>
      <c r="BU51" s="361"/>
      <c r="BV51" s="361"/>
      <c r="BW51" s="361"/>
      <c r="BX51" s="370"/>
      <c r="BY51" s="370"/>
    </row>
    <row r="52" spans="1:77" s="371" customFormat="1" ht="61.2" x14ac:dyDescent="0.3">
      <c r="A52" s="356">
        <v>44</v>
      </c>
      <c r="B52" s="358" t="s">
        <v>2422</v>
      </c>
      <c r="C52" s="358" t="s">
        <v>2290</v>
      </c>
      <c r="D52" s="385" t="s">
        <v>2423</v>
      </c>
      <c r="E52" s="393" t="s">
        <v>2424</v>
      </c>
      <c r="F52" s="358"/>
      <c r="G52" s="361"/>
      <c r="H52" s="412" t="s">
        <v>364</v>
      </c>
      <c r="I52" s="412" t="s">
        <v>364</v>
      </c>
      <c r="J52" s="412" t="s">
        <v>364</v>
      </c>
      <c r="K52" s="361"/>
      <c r="L52" s="361"/>
      <c r="M52" s="365"/>
      <c r="N52" s="380">
        <v>6</v>
      </c>
      <c r="O52" s="380">
        <v>1</v>
      </c>
      <c r="P52" s="380">
        <v>3</v>
      </c>
      <c r="Q52" s="380">
        <v>3</v>
      </c>
      <c r="R52" s="380">
        <f t="shared" si="0"/>
        <v>42</v>
      </c>
      <c r="S52" s="356"/>
      <c r="T52" s="375" t="s">
        <v>2292</v>
      </c>
      <c r="U52" s="380" t="s">
        <v>2425</v>
      </c>
      <c r="V52" s="365"/>
      <c r="W52" s="365"/>
      <c r="X52" s="413">
        <v>6</v>
      </c>
      <c r="Y52" s="413">
        <v>1</v>
      </c>
      <c r="Z52" s="413">
        <v>1</v>
      </c>
      <c r="AA52" s="413">
        <v>1</v>
      </c>
      <c r="AB52" s="380">
        <f t="shared" si="1"/>
        <v>18</v>
      </c>
      <c r="AC52" s="356"/>
      <c r="AD52" s="410"/>
      <c r="AE52" s="368"/>
      <c r="AF52" s="356"/>
      <c r="AG52" s="356"/>
      <c r="AH52" s="356"/>
      <c r="AI52" s="356"/>
      <c r="AJ52" s="356"/>
      <c r="AK52" s="356"/>
      <c r="AL52" s="356"/>
      <c r="AM52" s="356"/>
      <c r="AN52" s="356"/>
      <c r="AO52" s="356"/>
      <c r="AP52" s="356"/>
      <c r="AQ52" s="411"/>
      <c r="AR52" s="356"/>
      <c r="AS52" s="380" t="s">
        <v>2425</v>
      </c>
      <c r="AT52" s="365"/>
      <c r="AU52" s="365"/>
      <c r="AV52" s="413">
        <v>6</v>
      </c>
      <c r="AW52" s="413">
        <v>1</v>
      </c>
      <c r="AX52" s="413">
        <v>1</v>
      </c>
      <c r="AY52" s="413">
        <v>1</v>
      </c>
      <c r="AZ52" s="380">
        <f t="shared" ref="AZ52:AZ53" si="4">AV52*(AW52+AX52+AY52)</f>
        <v>18</v>
      </c>
      <c r="BA52" s="365"/>
      <c r="BB52" s="356"/>
      <c r="BC52" s="410"/>
      <c r="BD52" s="368"/>
      <c r="BE52" s="356"/>
      <c r="BF52" s="356"/>
      <c r="BG52" s="356"/>
      <c r="BH52" s="356"/>
      <c r="BI52" s="356"/>
      <c r="BJ52" s="356"/>
      <c r="BK52" s="356"/>
      <c r="BL52" s="356"/>
      <c r="BM52" s="356"/>
      <c r="BN52" s="356"/>
      <c r="BO52" s="356"/>
      <c r="BP52" s="365"/>
      <c r="BQ52" s="356"/>
      <c r="BR52" s="365"/>
      <c r="BS52" s="377"/>
      <c r="BT52" s="361"/>
      <c r="BU52" s="361"/>
      <c r="BV52" s="361"/>
      <c r="BW52" s="361"/>
      <c r="BX52" s="370"/>
      <c r="BY52" s="370"/>
    </row>
    <row r="53" spans="1:77" s="371" customFormat="1" ht="51" x14ac:dyDescent="0.3">
      <c r="A53" s="335">
        <v>45</v>
      </c>
      <c r="B53" s="358" t="s">
        <v>2422</v>
      </c>
      <c r="C53" s="358" t="s">
        <v>2290</v>
      </c>
      <c r="D53" s="385" t="s">
        <v>2426</v>
      </c>
      <c r="E53" s="373" t="s">
        <v>2427</v>
      </c>
      <c r="F53" s="358"/>
      <c r="G53" s="361"/>
      <c r="H53" s="361" t="s">
        <v>364</v>
      </c>
      <c r="I53" s="361" t="s">
        <v>364</v>
      </c>
      <c r="J53" s="361" t="s">
        <v>364</v>
      </c>
      <c r="K53" s="361" t="s">
        <v>364</v>
      </c>
      <c r="L53" s="361" t="s">
        <v>364</v>
      </c>
      <c r="M53" s="365"/>
      <c r="N53" s="365">
        <v>8</v>
      </c>
      <c r="O53" s="374">
        <v>1</v>
      </c>
      <c r="P53" s="365">
        <v>2</v>
      </c>
      <c r="Q53" s="365">
        <v>3</v>
      </c>
      <c r="R53" s="364">
        <f t="shared" si="0"/>
        <v>48</v>
      </c>
      <c r="S53" s="356"/>
      <c r="T53" s="375" t="s">
        <v>2292</v>
      </c>
      <c r="U53" s="376" t="s">
        <v>2428</v>
      </c>
      <c r="V53" s="365"/>
      <c r="W53" s="365"/>
      <c r="X53" s="365">
        <v>5</v>
      </c>
      <c r="Y53" s="374">
        <v>1</v>
      </c>
      <c r="Z53" s="365">
        <v>1</v>
      </c>
      <c r="AA53" s="365">
        <v>1</v>
      </c>
      <c r="AB53" s="356">
        <f t="shared" si="1"/>
        <v>15</v>
      </c>
      <c r="AC53" s="356" t="s">
        <v>2310</v>
      </c>
      <c r="AD53" s="349" t="s">
        <v>364</v>
      </c>
      <c r="AE53" s="365"/>
      <c r="AF53" s="356"/>
      <c r="AG53" s="356" t="s">
        <v>364</v>
      </c>
      <c r="AH53" s="356"/>
      <c r="AI53" s="356" t="s">
        <v>364</v>
      </c>
      <c r="AJ53" s="356"/>
      <c r="AK53" s="356"/>
      <c r="AL53" s="356"/>
      <c r="AM53" s="356"/>
      <c r="AN53" s="356"/>
      <c r="AO53" s="356"/>
      <c r="AP53" s="356"/>
      <c r="AQ53" s="365"/>
      <c r="AR53" s="356"/>
      <c r="AS53" s="376" t="s">
        <v>2428</v>
      </c>
      <c r="AT53" s="377"/>
      <c r="AU53" s="365"/>
      <c r="AV53" s="365">
        <v>5</v>
      </c>
      <c r="AW53" s="374">
        <v>1</v>
      </c>
      <c r="AX53" s="365">
        <v>1</v>
      </c>
      <c r="AY53" s="365">
        <v>1</v>
      </c>
      <c r="AZ53" s="356">
        <f t="shared" si="4"/>
        <v>15</v>
      </c>
      <c r="BA53" s="356" t="s">
        <v>2310</v>
      </c>
      <c r="BB53" s="356"/>
      <c r="BC53" s="349"/>
      <c r="BD53" s="365"/>
      <c r="BE53" s="356"/>
      <c r="BF53" s="356"/>
      <c r="BG53" s="356"/>
      <c r="BH53" s="356"/>
      <c r="BI53" s="356"/>
      <c r="BJ53" s="356"/>
      <c r="BK53" s="356"/>
      <c r="BL53" s="356"/>
      <c r="BM53" s="356"/>
      <c r="BN53" s="356"/>
      <c r="BO53" s="356"/>
      <c r="BP53" s="365"/>
      <c r="BQ53" s="356"/>
      <c r="BR53" s="365"/>
      <c r="BS53" s="377"/>
      <c r="BT53" s="361"/>
      <c r="BU53" s="361"/>
      <c r="BV53" s="361"/>
      <c r="BW53" s="361"/>
      <c r="BX53" s="370"/>
      <c r="BY53" s="370"/>
    </row>
    <row r="54" spans="1:77" s="371" customFormat="1" ht="51" x14ac:dyDescent="0.3">
      <c r="A54" s="356">
        <v>46</v>
      </c>
      <c r="B54" s="358" t="s">
        <v>2429</v>
      </c>
      <c r="C54" s="358" t="s">
        <v>2290</v>
      </c>
      <c r="D54" s="359" t="s">
        <v>2430</v>
      </c>
      <c r="E54" s="373" t="s">
        <v>2431</v>
      </c>
      <c r="F54" s="358"/>
      <c r="G54" s="361"/>
      <c r="H54" s="361"/>
      <c r="I54" s="361"/>
      <c r="J54" s="361"/>
      <c r="K54" s="361"/>
      <c r="L54" s="361"/>
      <c r="M54" s="365"/>
      <c r="N54" s="365"/>
      <c r="O54" s="374"/>
      <c r="P54" s="365">
        <v>3</v>
      </c>
      <c r="Q54" s="365">
        <v>3</v>
      </c>
      <c r="R54" s="364">
        <f t="shared" si="0"/>
        <v>0</v>
      </c>
      <c r="S54" s="356"/>
      <c r="T54" s="365" t="s">
        <v>2285</v>
      </c>
      <c r="U54" s="414" t="s">
        <v>2432</v>
      </c>
      <c r="V54" s="365"/>
      <c r="W54" s="365"/>
      <c r="X54" s="365"/>
      <c r="Y54" s="374"/>
      <c r="Z54" s="365"/>
      <c r="AA54" s="365"/>
      <c r="AB54" s="356">
        <f t="shared" si="1"/>
        <v>0</v>
      </c>
      <c r="AC54" s="356"/>
      <c r="AD54" s="410"/>
      <c r="AE54" s="368"/>
      <c r="AF54" s="356"/>
      <c r="AG54" s="356"/>
      <c r="AH54" s="356"/>
      <c r="AI54" s="356"/>
      <c r="AJ54" s="356"/>
      <c r="AK54" s="356"/>
      <c r="AL54" s="356"/>
      <c r="AM54" s="356"/>
      <c r="AN54" s="356"/>
      <c r="AO54" s="356"/>
      <c r="AP54" s="356"/>
      <c r="AQ54" s="415"/>
      <c r="AR54" s="356"/>
      <c r="AS54" s="365"/>
      <c r="AT54" s="377"/>
      <c r="AU54" s="368"/>
      <c r="AV54" s="368"/>
      <c r="AW54" s="365"/>
      <c r="AX54" s="365"/>
      <c r="AY54" s="365"/>
      <c r="AZ54" s="365"/>
      <c r="BA54" s="365"/>
      <c r="BB54" s="356">
        <v>0</v>
      </c>
      <c r="BC54" s="410"/>
      <c r="BD54" s="368"/>
      <c r="BE54" s="356"/>
      <c r="BF54" s="356"/>
      <c r="BG54" s="356"/>
      <c r="BH54" s="356"/>
      <c r="BI54" s="356"/>
      <c r="BJ54" s="356"/>
      <c r="BK54" s="356"/>
      <c r="BL54" s="356"/>
      <c r="BM54" s="356"/>
      <c r="BN54" s="356"/>
      <c r="BO54" s="356"/>
      <c r="BP54" s="365"/>
      <c r="BQ54" s="356"/>
      <c r="BR54" s="365"/>
      <c r="BS54" s="377"/>
      <c r="BT54" s="361"/>
      <c r="BU54" s="361"/>
      <c r="BV54" s="361"/>
      <c r="BW54" s="361"/>
      <c r="BX54" s="370"/>
      <c r="BY54" s="370"/>
    </row>
    <row r="55" spans="1:77" s="418" customFormat="1" x14ac:dyDescent="0.2">
      <c r="A55" s="416"/>
      <c r="B55" s="417"/>
      <c r="C55" s="417"/>
      <c r="M55" s="419"/>
      <c r="N55" s="420"/>
      <c r="O55" s="420"/>
      <c r="P55" s="420"/>
      <c r="Q55" s="420"/>
      <c r="R55" s="420"/>
      <c r="S55" s="420"/>
      <c r="T55" s="420"/>
      <c r="U55" s="420"/>
      <c r="V55" s="420"/>
      <c r="W55" s="420"/>
      <c r="X55" s="420"/>
      <c r="Y55" s="420"/>
      <c r="Z55" s="420"/>
      <c r="AA55" s="420"/>
      <c r="AB55" s="420"/>
      <c r="AC55" s="420"/>
      <c r="AD55" s="420"/>
      <c r="AE55" s="420"/>
      <c r="AF55" s="420"/>
      <c r="AG55" s="420"/>
      <c r="AH55" s="420"/>
      <c r="AI55" s="420"/>
      <c r="AJ55" s="420"/>
      <c r="AK55" s="420"/>
      <c r="AL55" s="420"/>
      <c r="AM55" s="420"/>
      <c r="AN55" s="420"/>
      <c r="AO55" s="420"/>
      <c r="AP55" s="420"/>
      <c r="AQ55" s="420"/>
      <c r="AR55" s="420"/>
      <c r="AS55" s="420"/>
      <c r="AT55" s="421"/>
      <c r="AU55" s="421"/>
      <c r="AV55" s="421"/>
      <c r="AW55" s="421"/>
      <c r="AX55" s="422"/>
      <c r="AY55" s="422"/>
      <c r="AZ55" s="421"/>
      <c r="BA55" s="421"/>
      <c r="BB55" s="421"/>
      <c r="BC55" s="421"/>
      <c r="BD55" s="421"/>
      <c r="BE55" s="421"/>
      <c r="BF55" s="421"/>
      <c r="BG55" s="421"/>
      <c r="BH55" s="421"/>
      <c r="BI55" s="421"/>
      <c r="BJ55" s="421"/>
      <c r="BK55" s="421"/>
      <c r="BL55" s="421"/>
      <c r="BM55" s="421"/>
      <c r="BP55" s="421"/>
    </row>
    <row r="56" spans="1:77" s="418" customFormat="1" x14ac:dyDescent="0.2">
      <c r="A56" s="416"/>
      <c r="B56" s="417"/>
      <c r="C56" s="417"/>
      <c r="M56" s="419"/>
      <c r="N56" s="420"/>
      <c r="O56" s="420"/>
      <c r="P56" s="420"/>
      <c r="Q56" s="420"/>
      <c r="R56" s="420"/>
      <c r="S56" s="420"/>
      <c r="T56" s="420"/>
      <c r="U56" s="420"/>
      <c r="V56" s="420"/>
      <c r="W56" s="420"/>
      <c r="X56" s="420"/>
      <c r="Y56" s="420"/>
      <c r="Z56" s="420"/>
      <c r="AA56" s="420"/>
      <c r="AB56" s="420"/>
      <c r="AC56" s="420"/>
      <c r="AD56" s="420"/>
      <c r="AE56" s="420"/>
      <c r="AF56" s="420"/>
      <c r="AG56" s="420"/>
      <c r="AH56" s="420"/>
      <c r="AI56" s="420"/>
      <c r="AJ56" s="420"/>
      <c r="AK56" s="420"/>
      <c r="AL56" s="420"/>
      <c r="AM56" s="420"/>
      <c r="AN56" s="420"/>
      <c r="AO56" s="420"/>
      <c r="AP56" s="420"/>
      <c r="AQ56" s="420"/>
      <c r="AR56" s="420"/>
      <c r="AS56" s="420"/>
      <c r="AT56" s="421"/>
      <c r="AU56" s="421"/>
      <c r="AV56" s="421"/>
      <c r="AW56" s="421"/>
      <c r="AX56" s="422"/>
      <c r="AY56" s="422"/>
      <c r="AZ56" s="421"/>
      <c r="BA56" s="421"/>
      <c r="BB56" s="421"/>
      <c r="BC56" s="421"/>
      <c r="BD56" s="421"/>
      <c r="BE56" s="421"/>
      <c r="BF56" s="421"/>
      <c r="BG56" s="421"/>
      <c r="BH56" s="421"/>
      <c r="BI56" s="421"/>
      <c r="BJ56" s="421"/>
      <c r="BK56" s="421"/>
      <c r="BL56" s="421"/>
      <c r="BM56" s="421"/>
      <c r="BP56" s="421"/>
    </row>
    <row r="57" spans="1:77" s="418" customFormat="1" x14ac:dyDescent="0.2">
      <c r="A57" s="416"/>
      <c r="B57" s="417"/>
      <c r="C57" s="417"/>
      <c r="M57" s="419"/>
      <c r="N57" s="420"/>
      <c r="O57" s="420"/>
      <c r="P57" s="420"/>
      <c r="Q57" s="420"/>
      <c r="R57" s="420"/>
      <c r="S57" s="420"/>
      <c r="T57" s="420"/>
      <c r="U57" s="420"/>
      <c r="V57" s="420"/>
      <c r="W57" s="420"/>
      <c r="X57" s="420"/>
      <c r="Y57" s="420"/>
      <c r="Z57" s="420"/>
      <c r="AA57" s="420"/>
      <c r="AB57" s="420"/>
      <c r="AC57" s="420"/>
      <c r="AD57" s="420"/>
      <c r="AE57" s="420"/>
      <c r="AF57" s="420"/>
      <c r="AG57" s="420"/>
      <c r="AH57" s="420"/>
      <c r="AI57" s="420"/>
      <c r="AJ57" s="420"/>
      <c r="AK57" s="420"/>
      <c r="AL57" s="420"/>
      <c r="AM57" s="420"/>
      <c r="AN57" s="420"/>
      <c r="AO57" s="420"/>
      <c r="AP57" s="420"/>
      <c r="AQ57" s="420"/>
      <c r="AR57" s="420"/>
      <c r="AS57" s="420"/>
      <c r="AT57" s="421"/>
      <c r="AU57" s="421"/>
      <c r="AV57" s="421"/>
      <c r="AW57" s="421"/>
      <c r="AX57" s="422"/>
      <c r="AY57" s="422"/>
      <c r="AZ57" s="421"/>
      <c r="BA57" s="421"/>
      <c r="BB57" s="421"/>
      <c r="BC57" s="421"/>
      <c r="BD57" s="421"/>
      <c r="BE57" s="421"/>
      <c r="BF57" s="421"/>
      <c r="BG57" s="421"/>
      <c r="BH57" s="421"/>
      <c r="BI57" s="421"/>
      <c r="BJ57" s="421"/>
      <c r="BK57" s="421"/>
      <c r="BL57" s="421"/>
      <c r="BM57" s="421"/>
      <c r="BP57" s="421"/>
    </row>
    <row r="58" spans="1:77" s="418" customFormat="1" x14ac:dyDescent="0.2">
      <c r="A58" s="416"/>
      <c r="B58" s="417"/>
      <c r="C58" s="417"/>
      <c r="M58" s="419"/>
      <c r="N58" s="420"/>
      <c r="O58" s="420"/>
      <c r="P58" s="420"/>
      <c r="Q58" s="420"/>
      <c r="R58" s="420"/>
      <c r="S58" s="420"/>
      <c r="T58" s="420"/>
      <c r="U58" s="420"/>
      <c r="V58" s="420"/>
      <c r="W58" s="420"/>
      <c r="X58" s="420"/>
      <c r="Y58" s="420"/>
      <c r="Z58" s="420"/>
      <c r="AA58" s="420"/>
      <c r="AB58" s="420"/>
      <c r="AC58" s="420"/>
      <c r="AD58" s="420"/>
      <c r="AE58" s="420"/>
      <c r="AF58" s="420"/>
      <c r="AG58" s="420"/>
      <c r="AH58" s="420"/>
      <c r="AI58" s="420"/>
      <c r="AJ58" s="420"/>
      <c r="AK58" s="420"/>
      <c r="AL58" s="420"/>
      <c r="AM58" s="420"/>
      <c r="AN58" s="420"/>
      <c r="AO58" s="420"/>
      <c r="AP58" s="420"/>
      <c r="AQ58" s="420"/>
      <c r="AR58" s="420"/>
      <c r="AS58" s="420"/>
      <c r="AT58" s="421"/>
      <c r="AU58" s="421"/>
      <c r="AV58" s="421"/>
      <c r="AW58" s="421"/>
      <c r="AX58" s="422"/>
      <c r="AY58" s="422"/>
      <c r="BA58" s="421"/>
      <c r="BB58" s="421"/>
      <c r="BC58" s="421"/>
      <c r="BD58" s="421"/>
      <c r="BE58" s="421"/>
      <c r="BF58" s="421"/>
      <c r="BG58" s="421"/>
      <c r="BH58" s="421"/>
      <c r="BI58" s="421"/>
      <c r="BJ58" s="421"/>
      <c r="BK58" s="421"/>
      <c r="BL58" s="421"/>
      <c r="BM58" s="421"/>
      <c r="BP58" s="421"/>
    </row>
    <row r="59" spans="1:77" s="418" customFormat="1" x14ac:dyDescent="0.2">
      <c r="A59" s="416"/>
      <c r="B59" s="417"/>
      <c r="C59" s="417"/>
      <c r="M59" s="419"/>
      <c r="N59" s="420"/>
      <c r="O59" s="420"/>
      <c r="P59" s="420"/>
      <c r="Q59" s="420"/>
      <c r="R59" s="420"/>
      <c r="S59" s="420"/>
      <c r="T59" s="420"/>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c r="AQ59" s="420"/>
      <c r="AR59" s="420"/>
      <c r="AS59" s="420"/>
      <c r="AT59" s="421"/>
      <c r="AU59" s="421"/>
      <c r="AV59" s="421"/>
      <c r="AW59" s="421"/>
      <c r="AX59" s="422"/>
      <c r="AY59" s="422"/>
      <c r="AZ59" s="421"/>
      <c r="BA59" s="421"/>
      <c r="BB59" s="421"/>
      <c r="BC59" s="421"/>
      <c r="BD59" s="421"/>
      <c r="BE59" s="421"/>
      <c r="BF59" s="421"/>
      <c r="BG59" s="421"/>
      <c r="BH59" s="421"/>
      <c r="BI59" s="421"/>
      <c r="BJ59" s="421"/>
      <c r="BK59" s="421"/>
      <c r="BL59" s="421"/>
      <c r="BM59" s="421"/>
      <c r="BP59" s="421"/>
    </row>
    <row r="60" spans="1:77" s="418" customFormat="1" x14ac:dyDescent="0.2">
      <c r="A60" s="416"/>
      <c r="B60" s="417"/>
      <c r="C60" s="417"/>
      <c r="M60" s="419"/>
      <c r="N60" s="420"/>
      <c r="O60" s="420"/>
      <c r="P60" s="420"/>
      <c r="Q60" s="420"/>
      <c r="R60" s="420"/>
      <c r="S60" s="420"/>
      <c r="T60" s="420"/>
      <c r="U60" s="420"/>
      <c r="V60" s="420"/>
      <c r="W60" s="420"/>
      <c r="X60" s="420"/>
      <c r="Y60" s="420"/>
      <c r="Z60" s="420"/>
      <c r="AA60" s="420"/>
      <c r="AB60" s="420"/>
      <c r="AC60" s="420"/>
      <c r="AD60" s="420"/>
      <c r="AE60" s="420"/>
      <c r="AF60" s="420"/>
      <c r="AG60" s="420"/>
      <c r="AH60" s="420"/>
      <c r="AI60" s="420"/>
      <c r="AJ60" s="420"/>
      <c r="AK60" s="420"/>
      <c r="AL60" s="420"/>
      <c r="AM60" s="420"/>
      <c r="AN60" s="420"/>
      <c r="AO60" s="420"/>
      <c r="AP60" s="420"/>
      <c r="AQ60" s="420"/>
      <c r="AR60" s="420"/>
      <c r="AS60" s="420"/>
      <c r="AT60" s="421"/>
      <c r="AU60" s="421"/>
      <c r="AV60" s="421"/>
      <c r="AW60" s="421"/>
      <c r="AX60" s="422"/>
      <c r="AY60" s="422"/>
      <c r="AZ60" s="421"/>
      <c r="BA60" s="421"/>
      <c r="BB60" s="421"/>
      <c r="BC60" s="421"/>
      <c r="BD60" s="421"/>
      <c r="BE60" s="421"/>
      <c r="BF60" s="421"/>
      <c r="BG60" s="421"/>
      <c r="BH60" s="421"/>
      <c r="BI60" s="421"/>
      <c r="BJ60" s="421"/>
      <c r="BK60" s="421"/>
      <c r="BL60" s="421"/>
      <c r="BM60" s="421"/>
      <c r="BP60" s="421"/>
    </row>
    <row r="61" spans="1:77" s="418" customFormat="1" x14ac:dyDescent="0.2">
      <c r="A61" s="416"/>
      <c r="B61" s="417"/>
      <c r="C61" s="417"/>
      <c r="M61" s="419"/>
      <c r="N61" s="420"/>
      <c r="O61" s="420"/>
      <c r="P61" s="420"/>
      <c r="Q61" s="420"/>
      <c r="R61" s="420"/>
      <c r="S61" s="420"/>
      <c r="T61" s="420"/>
      <c r="U61" s="420"/>
      <c r="V61" s="420"/>
      <c r="W61" s="420"/>
      <c r="X61" s="420"/>
      <c r="Y61" s="420"/>
      <c r="Z61" s="420"/>
      <c r="AA61" s="420"/>
      <c r="AB61" s="420"/>
      <c r="AC61" s="420"/>
      <c r="AD61" s="420"/>
      <c r="AE61" s="420"/>
      <c r="AF61" s="420"/>
      <c r="AG61" s="420"/>
      <c r="AH61" s="420"/>
      <c r="AI61" s="420"/>
      <c r="AJ61" s="420"/>
      <c r="AK61" s="420"/>
      <c r="AL61" s="420"/>
      <c r="AM61" s="420"/>
      <c r="AN61" s="420"/>
      <c r="AO61" s="420"/>
      <c r="AP61" s="420"/>
      <c r="AQ61" s="420"/>
      <c r="AR61" s="420"/>
      <c r="AS61" s="420"/>
      <c r="AT61" s="421"/>
      <c r="AU61" s="421"/>
      <c r="AV61" s="421"/>
      <c r="AW61" s="421"/>
      <c r="AX61" s="422"/>
      <c r="AY61" s="422"/>
      <c r="AZ61" s="421"/>
      <c r="BA61" s="421"/>
      <c r="BB61" s="421"/>
      <c r="BC61" s="421"/>
      <c r="BD61" s="421"/>
      <c r="BE61" s="421"/>
      <c r="BF61" s="421"/>
      <c r="BG61" s="421"/>
      <c r="BH61" s="421"/>
      <c r="BI61" s="421"/>
      <c r="BJ61" s="421"/>
      <c r="BK61" s="421"/>
      <c r="BL61" s="421"/>
      <c r="BM61" s="421"/>
      <c r="BP61" s="421"/>
    </row>
    <row r="62" spans="1:77" s="418" customFormat="1" x14ac:dyDescent="0.2">
      <c r="A62" s="416"/>
      <c r="B62" s="417"/>
      <c r="C62" s="417"/>
      <c r="M62" s="419"/>
      <c r="N62" s="420"/>
      <c r="O62" s="420"/>
      <c r="P62" s="420"/>
      <c r="Q62" s="420"/>
      <c r="R62" s="420"/>
      <c r="S62" s="420"/>
      <c r="T62" s="420"/>
      <c r="U62" s="420"/>
      <c r="V62" s="420"/>
      <c r="W62" s="420"/>
      <c r="X62" s="420"/>
      <c r="Y62" s="420"/>
      <c r="Z62" s="420"/>
      <c r="AA62" s="420"/>
      <c r="AB62" s="420"/>
      <c r="AC62" s="420"/>
      <c r="AD62" s="420"/>
      <c r="AE62" s="420"/>
      <c r="AF62" s="420"/>
      <c r="AG62" s="420"/>
      <c r="AH62" s="420"/>
      <c r="AI62" s="420"/>
      <c r="AJ62" s="420"/>
      <c r="AK62" s="420"/>
      <c r="AL62" s="420"/>
      <c r="AM62" s="420"/>
      <c r="AN62" s="420"/>
      <c r="AO62" s="420"/>
      <c r="AP62" s="420"/>
      <c r="AQ62" s="420"/>
      <c r="AR62" s="420"/>
      <c r="AS62" s="420"/>
      <c r="AT62" s="421"/>
      <c r="AU62" s="421"/>
      <c r="AV62" s="421"/>
      <c r="AW62" s="421"/>
      <c r="AX62" s="422"/>
      <c r="AY62" s="422"/>
      <c r="AZ62" s="421"/>
      <c r="BA62" s="421"/>
      <c r="BB62" s="421"/>
      <c r="BC62" s="421"/>
      <c r="BD62" s="421"/>
      <c r="BE62" s="421"/>
      <c r="BF62" s="421"/>
      <c r="BG62" s="421"/>
      <c r="BH62" s="421"/>
      <c r="BI62" s="421"/>
      <c r="BJ62" s="421"/>
      <c r="BK62" s="421"/>
      <c r="BL62" s="421"/>
      <c r="BM62" s="421"/>
      <c r="BP62" s="421"/>
    </row>
    <row r="63" spans="1:77" s="418" customFormat="1" x14ac:dyDescent="0.2">
      <c r="A63" s="416"/>
      <c r="B63" s="417"/>
      <c r="C63" s="417"/>
      <c r="M63" s="419"/>
      <c r="N63" s="420"/>
      <c r="O63" s="420"/>
      <c r="P63" s="420"/>
      <c r="Q63" s="420"/>
      <c r="R63" s="420"/>
      <c r="S63" s="420"/>
      <c r="T63" s="420"/>
      <c r="U63" s="420"/>
      <c r="V63" s="420"/>
      <c r="W63" s="420"/>
      <c r="X63" s="420"/>
      <c r="Y63" s="420"/>
      <c r="Z63" s="420"/>
      <c r="AA63" s="420"/>
      <c r="AB63" s="420"/>
      <c r="AC63" s="420"/>
      <c r="AD63" s="420"/>
      <c r="AE63" s="420"/>
      <c r="AF63" s="420"/>
      <c r="AG63" s="420"/>
      <c r="AH63" s="420"/>
      <c r="AI63" s="420"/>
      <c r="AJ63" s="420"/>
      <c r="AK63" s="420"/>
      <c r="AL63" s="420"/>
      <c r="AM63" s="420"/>
      <c r="AN63" s="420"/>
      <c r="AO63" s="420"/>
      <c r="AP63" s="420"/>
      <c r="AQ63" s="420"/>
      <c r="AR63" s="420"/>
      <c r="AS63" s="420"/>
      <c r="AT63" s="421"/>
      <c r="AU63" s="421"/>
      <c r="AV63" s="421"/>
      <c r="AW63" s="421"/>
      <c r="AX63" s="422"/>
      <c r="AY63" s="422"/>
      <c r="AZ63" s="421"/>
      <c r="BA63" s="421"/>
      <c r="BB63" s="421"/>
      <c r="BC63" s="421"/>
      <c r="BD63" s="421"/>
      <c r="BE63" s="421"/>
      <c r="BF63" s="421"/>
      <c r="BG63" s="421"/>
      <c r="BH63" s="421"/>
      <c r="BI63" s="421"/>
      <c r="BJ63" s="421"/>
      <c r="BK63" s="421"/>
      <c r="BL63" s="421"/>
      <c r="BM63" s="421"/>
      <c r="BP63" s="421"/>
    </row>
    <row r="64" spans="1:77" s="418" customFormat="1" x14ac:dyDescent="0.2">
      <c r="A64" s="416"/>
      <c r="B64" s="417"/>
      <c r="C64" s="417"/>
      <c r="M64" s="419"/>
      <c r="N64" s="420"/>
      <c r="O64" s="420"/>
      <c r="P64" s="420"/>
      <c r="Q64" s="420"/>
      <c r="R64" s="420"/>
      <c r="S64" s="420"/>
      <c r="T64" s="420"/>
      <c r="U64" s="420"/>
      <c r="V64" s="420"/>
      <c r="W64" s="420"/>
      <c r="X64" s="420"/>
      <c r="Y64" s="420"/>
      <c r="Z64" s="420"/>
      <c r="AA64" s="420"/>
      <c r="AB64" s="420"/>
      <c r="AC64" s="420"/>
      <c r="AD64" s="420"/>
      <c r="AE64" s="420"/>
      <c r="AF64" s="420"/>
      <c r="AG64" s="420"/>
      <c r="AH64" s="420"/>
      <c r="AI64" s="420"/>
      <c r="AJ64" s="420"/>
      <c r="AK64" s="420"/>
      <c r="AL64" s="420"/>
      <c r="AM64" s="420"/>
      <c r="AN64" s="420"/>
      <c r="AO64" s="420"/>
      <c r="AP64" s="420"/>
      <c r="AQ64" s="420"/>
      <c r="AR64" s="420"/>
      <c r="AS64" s="420"/>
      <c r="AT64" s="421"/>
      <c r="AU64" s="421"/>
      <c r="AV64" s="421"/>
      <c r="AW64" s="421"/>
      <c r="AX64" s="422"/>
      <c r="AY64" s="422"/>
      <c r="AZ64" s="421"/>
      <c r="BA64" s="421"/>
      <c r="BB64" s="421"/>
      <c r="BC64" s="421"/>
      <c r="BD64" s="421"/>
      <c r="BE64" s="421"/>
      <c r="BF64" s="421"/>
      <c r="BG64" s="421"/>
      <c r="BH64" s="421"/>
      <c r="BI64" s="421"/>
      <c r="BJ64" s="421"/>
      <c r="BK64" s="421"/>
      <c r="BL64" s="421"/>
      <c r="BM64" s="421"/>
      <c r="BP64" s="421"/>
    </row>
    <row r="65" spans="1:68" s="418" customFormat="1" x14ac:dyDescent="0.2">
      <c r="A65" s="416"/>
      <c r="B65" s="417"/>
      <c r="C65" s="417"/>
      <c r="M65" s="419"/>
      <c r="N65" s="420"/>
      <c r="O65" s="420"/>
      <c r="P65" s="420"/>
      <c r="Q65" s="420"/>
      <c r="R65" s="420"/>
      <c r="S65" s="420"/>
      <c r="T65" s="420"/>
      <c r="U65" s="420"/>
      <c r="V65" s="420"/>
      <c r="W65" s="420"/>
      <c r="X65" s="420"/>
      <c r="Y65" s="420"/>
      <c r="Z65" s="420"/>
      <c r="AA65" s="420"/>
      <c r="AB65" s="420"/>
      <c r="AC65" s="420"/>
      <c r="AD65" s="420"/>
      <c r="AE65" s="420"/>
      <c r="AF65" s="420"/>
      <c r="AG65" s="420"/>
      <c r="AH65" s="420"/>
      <c r="AI65" s="420"/>
      <c r="AJ65" s="420"/>
      <c r="AK65" s="420"/>
      <c r="AL65" s="420"/>
      <c r="AM65" s="420"/>
      <c r="AN65" s="420"/>
      <c r="AO65" s="420"/>
      <c r="AP65" s="420"/>
      <c r="AQ65" s="420"/>
      <c r="AR65" s="420"/>
      <c r="AS65" s="420"/>
      <c r="AT65" s="421"/>
      <c r="AU65" s="421"/>
      <c r="AV65" s="421"/>
      <c r="AW65" s="421"/>
      <c r="AX65" s="422"/>
      <c r="AY65" s="422"/>
      <c r="AZ65" s="421"/>
      <c r="BA65" s="421"/>
      <c r="BB65" s="421"/>
      <c r="BC65" s="421"/>
      <c r="BD65" s="421"/>
      <c r="BE65" s="421"/>
      <c r="BF65" s="421"/>
      <c r="BG65" s="421"/>
      <c r="BH65" s="421"/>
      <c r="BI65" s="421"/>
      <c r="BJ65" s="421"/>
      <c r="BK65" s="421"/>
      <c r="BL65" s="421"/>
      <c r="BM65" s="421"/>
      <c r="BP65" s="421"/>
    </row>
    <row r="66" spans="1:68" s="418" customFormat="1" x14ac:dyDescent="0.2">
      <c r="A66" s="416"/>
      <c r="B66" s="417"/>
      <c r="C66" s="417"/>
      <c r="M66" s="419"/>
      <c r="N66" s="420"/>
      <c r="O66" s="420"/>
      <c r="P66" s="420"/>
      <c r="Q66" s="420"/>
      <c r="R66" s="420"/>
      <c r="S66" s="420"/>
      <c r="T66" s="420"/>
      <c r="U66" s="420"/>
      <c r="V66" s="420"/>
      <c r="W66" s="420"/>
      <c r="X66" s="420"/>
      <c r="Y66" s="420"/>
      <c r="Z66" s="420"/>
      <c r="AA66" s="420"/>
      <c r="AB66" s="420"/>
      <c r="AC66" s="420"/>
      <c r="AD66" s="420"/>
      <c r="AE66" s="420"/>
      <c r="AF66" s="420"/>
      <c r="AG66" s="420"/>
      <c r="AH66" s="420"/>
      <c r="AI66" s="420"/>
      <c r="AJ66" s="420"/>
      <c r="AK66" s="420"/>
      <c r="AL66" s="420"/>
      <c r="AM66" s="420"/>
      <c r="AN66" s="420"/>
      <c r="AO66" s="420"/>
      <c r="AP66" s="420"/>
      <c r="AQ66" s="420"/>
      <c r="AR66" s="420"/>
      <c r="AS66" s="420"/>
      <c r="AT66" s="421"/>
      <c r="AU66" s="421"/>
      <c r="AV66" s="421"/>
      <c r="AW66" s="421"/>
      <c r="AX66" s="422"/>
      <c r="AY66" s="422"/>
      <c r="AZ66" s="421"/>
      <c r="BA66" s="421"/>
      <c r="BB66" s="421"/>
      <c r="BC66" s="421"/>
      <c r="BD66" s="421"/>
      <c r="BE66" s="421"/>
      <c r="BF66" s="421"/>
      <c r="BG66" s="421"/>
      <c r="BH66" s="421"/>
      <c r="BI66" s="421"/>
      <c r="BJ66" s="421"/>
      <c r="BK66" s="421"/>
      <c r="BL66" s="421"/>
      <c r="BM66" s="421"/>
      <c r="BP66" s="421"/>
    </row>
    <row r="67" spans="1:68" s="418" customFormat="1" x14ac:dyDescent="0.2">
      <c r="A67" s="416"/>
      <c r="B67" s="417"/>
      <c r="C67" s="417"/>
      <c r="M67" s="419"/>
      <c r="N67" s="420"/>
      <c r="O67" s="420"/>
      <c r="P67" s="420"/>
      <c r="Q67" s="420"/>
      <c r="R67" s="420"/>
      <c r="S67" s="420"/>
      <c r="T67" s="420"/>
      <c r="U67" s="420"/>
      <c r="V67" s="420"/>
      <c r="W67" s="420"/>
      <c r="X67" s="420"/>
      <c r="Y67" s="420"/>
      <c r="Z67" s="420"/>
      <c r="AA67" s="420"/>
      <c r="AB67" s="420"/>
      <c r="AC67" s="420"/>
      <c r="AD67" s="420"/>
      <c r="AE67" s="420"/>
      <c r="AF67" s="420"/>
      <c r="AG67" s="420"/>
      <c r="AH67" s="420"/>
      <c r="AI67" s="420"/>
      <c r="AJ67" s="420"/>
      <c r="AK67" s="420"/>
      <c r="AL67" s="420"/>
      <c r="AM67" s="420"/>
      <c r="AN67" s="420"/>
      <c r="AO67" s="420"/>
      <c r="AP67" s="420"/>
      <c r="AQ67" s="420"/>
      <c r="AR67" s="420"/>
      <c r="AS67" s="420"/>
      <c r="AT67" s="421"/>
      <c r="AU67" s="421"/>
      <c r="AV67" s="421"/>
      <c r="AW67" s="421"/>
      <c r="AX67" s="422"/>
      <c r="AY67" s="422"/>
      <c r="AZ67" s="421"/>
      <c r="BA67" s="421"/>
      <c r="BB67" s="421"/>
      <c r="BC67" s="421"/>
      <c r="BD67" s="421"/>
      <c r="BE67" s="421"/>
      <c r="BF67" s="421"/>
      <c r="BG67" s="421"/>
      <c r="BH67" s="421"/>
      <c r="BI67" s="421"/>
      <c r="BJ67" s="421"/>
      <c r="BK67" s="421"/>
      <c r="BL67" s="421"/>
      <c r="BM67" s="421"/>
      <c r="BP67" s="421"/>
    </row>
  </sheetData>
  <sheetProtection formatRows="0" insertRows="0" insertHyperlinks="0" selectLockedCells="1" sort="0" autoFilter="0"/>
  <autoFilter ref="A8:BW54">
    <sortState ref="A9:BW36">
      <sortCondition ref="A8"/>
    </sortState>
  </autoFilter>
  <mergeCells count="48">
    <mergeCell ref="BV6:BV7"/>
    <mergeCell ref="BW6:BW7"/>
    <mergeCell ref="BN6:BN7"/>
    <mergeCell ref="BO6:BO7"/>
    <mergeCell ref="BP6:BP7"/>
    <mergeCell ref="BQ6:BS6"/>
    <mergeCell ref="BT6:BT7"/>
    <mergeCell ref="BU6:BU7"/>
    <mergeCell ref="BB6:BM6"/>
    <mergeCell ref="T6:T7"/>
    <mergeCell ref="U6:U7"/>
    <mergeCell ref="V6:AB6"/>
    <mergeCell ref="AC6:AC7"/>
    <mergeCell ref="AD6:AO6"/>
    <mergeCell ref="AP6:AP7"/>
    <mergeCell ref="AQ6:AQ7"/>
    <mergeCell ref="AR6:AR7"/>
    <mergeCell ref="AS6:AS7"/>
    <mergeCell ref="AT6:AZ6"/>
    <mergeCell ref="BA6:BA7"/>
    <mergeCell ref="F5:L5"/>
    <mergeCell ref="N5:T5"/>
    <mergeCell ref="A6:A7"/>
    <mergeCell ref="B6:B7"/>
    <mergeCell ref="D6:D7"/>
    <mergeCell ref="E6:E7"/>
    <mergeCell ref="F6:L6"/>
    <mergeCell ref="M6:M7"/>
    <mergeCell ref="N6:R6"/>
    <mergeCell ref="S6:S7"/>
    <mergeCell ref="B3:C4"/>
    <mergeCell ref="F3:L3"/>
    <mergeCell ref="N3:T3"/>
    <mergeCell ref="U3:U4"/>
    <mergeCell ref="AS3:AS4"/>
    <mergeCell ref="BQ3:BV4"/>
    <mergeCell ref="F4:L4"/>
    <mergeCell ref="N4:O4"/>
    <mergeCell ref="P4:Q4"/>
    <mergeCell ref="S4:T4"/>
    <mergeCell ref="B1:C1"/>
    <mergeCell ref="F1:L1"/>
    <mergeCell ref="N1:T1"/>
    <mergeCell ref="BQ1:BV1"/>
    <mergeCell ref="B2:C2"/>
    <mergeCell ref="F2:L2"/>
    <mergeCell ref="N2:T2"/>
    <mergeCell ref="BQ2:BV2"/>
  </mergeCells>
  <conditionalFormatting sqref="R9 R25 R30:R40 BB36:BB52 R43:R51 AB43:AB51">
    <cfRule type="cellIs" dxfId="209" priority="208" stopIfTrue="1" operator="greaterThanOrEqual">
      <formula>50</formula>
    </cfRule>
    <cfRule type="cellIs" dxfId="208" priority="209" stopIfTrue="1" operator="between">
      <formula>26</formula>
      <formula>49</formula>
    </cfRule>
    <cfRule type="cellIs" dxfId="207" priority="210" stopIfTrue="1" operator="lessThanOrEqual">
      <formula>25</formula>
    </cfRule>
  </conditionalFormatting>
  <conditionalFormatting sqref="BB31:BB35">
    <cfRule type="cellIs" dxfId="206" priority="205" stopIfTrue="1" operator="greaterThanOrEqual">
      <formula>50</formula>
    </cfRule>
    <cfRule type="cellIs" dxfId="205" priority="206" stopIfTrue="1" operator="between">
      <formula>26</formula>
      <formula>49</formula>
    </cfRule>
    <cfRule type="cellIs" dxfId="204" priority="207" stopIfTrue="1" operator="lessThanOrEqual">
      <formula>25</formula>
    </cfRule>
  </conditionalFormatting>
  <conditionalFormatting sqref="BB30">
    <cfRule type="cellIs" dxfId="203" priority="202" stopIfTrue="1" operator="greaterThanOrEqual">
      <formula>50</formula>
    </cfRule>
    <cfRule type="cellIs" dxfId="202" priority="203" stopIfTrue="1" operator="between">
      <formula>26</formula>
      <formula>49</formula>
    </cfRule>
    <cfRule type="cellIs" dxfId="201" priority="204" stopIfTrue="1" operator="lessThanOrEqual">
      <formula>25</formula>
    </cfRule>
  </conditionalFormatting>
  <conditionalFormatting sqref="BB9">
    <cfRule type="cellIs" dxfId="200" priority="199" stopIfTrue="1" operator="greaterThanOrEqual">
      <formula>50</formula>
    </cfRule>
    <cfRule type="cellIs" dxfId="199" priority="200" stopIfTrue="1" operator="between">
      <formula>26</formula>
      <formula>49</formula>
    </cfRule>
    <cfRule type="cellIs" dxfId="198" priority="201" stopIfTrue="1" operator="lessThanOrEqual">
      <formula>25</formula>
    </cfRule>
  </conditionalFormatting>
  <conditionalFormatting sqref="BB25">
    <cfRule type="cellIs" dxfId="197" priority="196" stopIfTrue="1" operator="greaterThanOrEqual">
      <formula>50</formula>
    </cfRule>
    <cfRule type="cellIs" dxfId="196" priority="197" stopIfTrue="1" operator="between">
      <formula>26</formula>
      <formula>49</formula>
    </cfRule>
    <cfRule type="cellIs" dxfId="195" priority="198" stopIfTrue="1" operator="lessThanOrEqual">
      <formula>25</formula>
    </cfRule>
  </conditionalFormatting>
  <conditionalFormatting sqref="AB9 AB25 AB30:AB40">
    <cfRule type="cellIs" dxfId="194" priority="193" stopIfTrue="1" operator="greaterThanOrEqual">
      <formula>50</formula>
    </cfRule>
    <cfRule type="cellIs" dxfId="193" priority="194" stopIfTrue="1" operator="between">
      <formula>26</formula>
      <formula>49</formula>
    </cfRule>
    <cfRule type="cellIs" dxfId="192" priority="195" stopIfTrue="1" operator="lessThanOrEqual">
      <formula>25</formula>
    </cfRule>
  </conditionalFormatting>
  <conditionalFormatting sqref="BB53 AB53 R53">
    <cfRule type="cellIs" dxfId="191" priority="190" stopIfTrue="1" operator="greaterThanOrEqual">
      <formula>50</formula>
    </cfRule>
    <cfRule type="cellIs" dxfId="190" priority="191" stopIfTrue="1" operator="between">
      <formula>26</formula>
      <formula>49</formula>
    </cfRule>
    <cfRule type="cellIs" dxfId="189" priority="192" stopIfTrue="1" operator="lessThanOrEqual">
      <formula>25</formula>
    </cfRule>
  </conditionalFormatting>
  <conditionalFormatting sqref="BB54 AB54 R54">
    <cfRule type="cellIs" dxfId="188" priority="187" stopIfTrue="1" operator="greaterThanOrEqual">
      <formula>50</formula>
    </cfRule>
    <cfRule type="cellIs" dxfId="187" priority="188" stopIfTrue="1" operator="between">
      <formula>26</formula>
      <formula>49</formula>
    </cfRule>
    <cfRule type="cellIs" dxfId="186" priority="189" stopIfTrue="1" operator="lessThanOrEqual">
      <formula>25</formula>
    </cfRule>
  </conditionalFormatting>
  <conditionalFormatting sqref="R10">
    <cfRule type="cellIs" dxfId="185" priority="184" stopIfTrue="1" operator="greaterThanOrEqual">
      <formula>50</formula>
    </cfRule>
    <cfRule type="cellIs" dxfId="184" priority="185" stopIfTrue="1" operator="between">
      <formula>26</formula>
      <formula>49</formula>
    </cfRule>
    <cfRule type="cellIs" dxfId="183" priority="186" stopIfTrue="1" operator="lessThanOrEqual">
      <formula>25</formula>
    </cfRule>
  </conditionalFormatting>
  <conditionalFormatting sqref="BB10">
    <cfRule type="cellIs" dxfId="182" priority="181" stopIfTrue="1" operator="greaterThanOrEqual">
      <formula>50</formula>
    </cfRule>
    <cfRule type="cellIs" dxfId="181" priority="182" stopIfTrue="1" operator="between">
      <formula>26</formula>
      <formula>49</formula>
    </cfRule>
    <cfRule type="cellIs" dxfId="180" priority="183" stopIfTrue="1" operator="lessThanOrEqual">
      <formula>25</formula>
    </cfRule>
  </conditionalFormatting>
  <conditionalFormatting sqref="AB10">
    <cfRule type="cellIs" dxfId="179" priority="178" stopIfTrue="1" operator="greaterThanOrEqual">
      <formula>50</formula>
    </cfRule>
    <cfRule type="cellIs" dxfId="178" priority="179" stopIfTrue="1" operator="between">
      <formula>26</formula>
      <formula>49</formula>
    </cfRule>
    <cfRule type="cellIs" dxfId="177" priority="180" stopIfTrue="1" operator="lessThanOrEqual">
      <formula>25</formula>
    </cfRule>
  </conditionalFormatting>
  <conditionalFormatting sqref="AB11 R11 R19 AB19">
    <cfRule type="cellIs" dxfId="176" priority="175" stopIfTrue="1" operator="greaterThanOrEqual">
      <formula>50</formula>
    </cfRule>
    <cfRule type="cellIs" dxfId="175" priority="176" stopIfTrue="1" operator="between">
      <formula>26</formula>
      <formula>49</formula>
    </cfRule>
    <cfRule type="cellIs" dxfId="174" priority="177" stopIfTrue="1" operator="lessThanOrEqual">
      <formula>25</formula>
    </cfRule>
  </conditionalFormatting>
  <conditionalFormatting sqref="R21 AB21">
    <cfRule type="cellIs" dxfId="173" priority="172" stopIfTrue="1" operator="greaterThanOrEqual">
      <formula>50</formula>
    </cfRule>
    <cfRule type="cellIs" dxfId="172" priority="173" stopIfTrue="1" operator="between">
      <formula>26</formula>
      <formula>49</formula>
    </cfRule>
    <cfRule type="cellIs" dxfId="171" priority="174" stopIfTrue="1" operator="lessThanOrEqual">
      <formula>25</formula>
    </cfRule>
  </conditionalFormatting>
  <conditionalFormatting sqref="R22 AB22">
    <cfRule type="cellIs" dxfId="170" priority="169" stopIfTrue="1" operator="greaterThanOrEqual">
      <formula>50</formula>
    </cfRule>
    <cfRule type="cellIs" dxfId="169" priority="170" stopIfTrue="1" operator="between">
      <formula>26</formula>
      <formula>49</formula>
    </cfRule>
    <cfRule type="cellIs" dxfId="168" priority="171" stopIfTrue="1" operator="lessThanOrEqual">
      <formula>25</formula>
    </cfRule>
  </conditionalFormatting>
  <conditionalFormatting sqref="BB11 BB19">
    <cfRule type="cellIs" dxfId="167" priority="166" stopIfTrue="1" operator="greaterThanOrEqual">
      <formula>50</formula>
    </cfRule>
    <cfRule type="cellIs" dxfId="166" priority="167" stopIfTrue="1" operator="between">
      <formula>26</formula>
      <formula>49</formula>
    </cfRule>
    <cfRule type="cellIs" dxfId="165" priority="168" stopIfTrue="1" operator="lessThanOrEqual">
      <formula>25</formula>
    </cfRule>
  </conditionalFormatting>
  <conditionalFormatting sqref="BB21">
    <cfRule type="cellIs" dxfId="164" priority="163" stopIfTrue="1" operator="greaterThanOrEqual">
      <formula>50</formula>
    </cfRule>
    <cfRule type="cellIs" dxfId="163" priority="164" stopIfTrue="1" operator="between">
      <formula>26</formula>
      <formula>49</formula>
    </cfRule>
    <cfRule type="cellIs" dxfId="162" priority="165" stopIfTrue="1" operator="lessThanOrEqual">
      <formula>25</formula>
    </cfRule>
  </conditionalFormatting>
  <conditionalFormatting sqref="BB22">
    <cfRule type="cellIs" dxfId="161" priority="160" stopIfTrue="1" operator="greaterThanOrEqual">
      <formula>50</formula>
    </cfRule>
    <cfRule type="cellIs" dxfId="160" priority="161" stopIfTrue="1" operator="between">
      <formula>26</formula>
      <formula>49</formula>
    </cfRule>
    <cfRule type="cellIs" dxfId="159" priority="162" stopIfTrue="1" operator="lessThanOrEqual">
      <formula>25</formula>
    </cfRule>
  </conditionalFormatting>
  <conditionalFormatting sqref="R12:R13 R15">
    <cfRule type="cellIs" dxfId="158" priority="157" stopIfTrue="1" operator="greaterThanOrEqual">
      <formula>50</formula>
    </cfRule>
    <cfRule type="cellIs" dxfId="157" priority="158" stopIfTrue="1" operator="between">
      <formula>26</formula>
      <formula>49</formula>
    </cfRule>
    <cfRule type="cellIs" dxfId="156" priority="159" stopIfTrue="1" operator="lessThanOrEqual">
      <formula>25</formula>
    </cfRule>
  </conditionalFormatting>
  <conditionalFormatting sqref="BB12:BB17">
    <cfRule type="cellIs" dxfId="155" priority="154" stopIfTrue="1" operator="greaterThanOrEqual">
      <formula>50</formula>
    </cfRule>
    <cfRule type="cellIs" dxfId="154" priority="155" stopIfTrue="1" operator="between">
      <formula>26</formula>
      <formula>49</formula>
    </cfRule>
    <cfRule type="cellIs" dxfId="153" priority="156" stopIfTrue="1" operator="lessThanOrEqual">
      <formula>25</formula>
    </cfRule>
  </conditionalFormatting>
  <conditionalFormatting sqref="R18 AB18">
    <cfRule type="cellIs" dxfId="152" priority="151" stopIfTrue="1" operator="greaterThanOrEqual">
      <formula>50</formula>
    </cfRule>
    <cfRule type="cellIs" dxfId="151" priority="152" stopIfTrue="1" operator="between">
      <formula>26</formula>
      <formula>49</formula>
    </cfRule>
    <cfRule type="cellIs" dxfId="150" priority="153" stopIfTrue="1" operator="lessThanOrEqual">
      <formula>25</formula>
    </cfRule>
  </conditionalFormatting>
  <conditionalFormatting sqref="BB18">
    <cfRule type="cellIs" dxfId="149" priority="148" stopIfTrue="1" operator="greaterThanOrEqual">
      <formula>50</formula>
    </cfRule>
    <cfRule type="cellIs" dxfId="148" priority="149" stopIfTrue="1" operator="between">
      <formula>26</formula>
      <formula>49</formula>
    </cfRule>
    <cfRule type="cellIs" dxfId="147" priority="150" stopIfTrue="1" operator="lessThanOrEqual">
      <formula>25</formula>
    </cfRule>
  </conditionalFormatting>
  <conditionalFormatting sqref="R20 AB20">
    <cfRule type="cellIs" dxfId="146" priority="145" stopIfTrue="1" operator="greaterThanOrEqual">
      <formula>50</formula>
    </cfRule>
    <cfRule type="cellIs" dxfId="145" priority="146" stopIfTrue="1" operator="between">
      <formula>26</formula>
      <formula>49</formula>
    </cfRule>
    <cfRule type="cellIs" dxfId="144" priority="147" stopIfTrue="1" operator="lessThanOrEqual">
      <formula>25</formula>
    </cfRule>
  </conditionalFormatting>
  <conditionalFormatting sqref="BB20">
    <cfRule type="cellIs" dxfId="143" priority="142" stopIfTrue="1" operator="greaterThanOrEqual">
      <formula>50</formula>
    </cfRule>
    <cfRule type="cellIs" dxfId="142" priority="143" stopIfTrue="1" operator="between">
      <formula>26</formula>
      <formula>49</formula>
    </cfRule>
    <cfRule type="cellIs" dxfId="141" priority="144" stopIfTrue="1" operator="lessThanOrEqual">
      <formula>25</formula>
    </cfRule>
  </conditionalFormatting>
  <conditionalFormatting sqref="R23 AB23">
    <cfRule type="cellIs" dxfId="140" priority="139" stopIfTrue="1" operator="greaterThanOrEqual">
      <formula>50</formula>
    </cfRule>
    <cfRule type="cellIs" dxfId="139" priority="140" stopIfTrue="1" operator="between">
      <formula>26</formula>
      <formula>49</formula>
    </cfRule>
    <cfRule type="cellIs" dxfId="138" priority="141" stopIfTrue="1" operator="lessThanOrEqual">
      <formula>25</formula>
    </cfRule>
  </conditionalFormatting>
  <conditionalFormatting sqref="BB23">
    <cfRule type="cellIs" dxfId="137" priority="136" stopIfTrue="1" operator="greaterThanOrEqual">
      <formula>50</formula>
    </cfRule>
    <cfRule type="cellIs" dxfId="136" priority="137" stopIfTrue="1" operator="between">
      <formula>26</formula>
      <formula>49</formula>
    </cfRule>
    <cfRule type="cellIs" dxfId="135" priority="138" stopIfTrue="1" operator="lessThanOrEqual">
      <formula>25</formula>
    </cfRule>
  </conditionalFormatting>
  <conditionalFormatting sqref="R24 AB24">
    <cfRule type="cellIs" dxfId="134" priority="133" stopIfTrue="1" operator="greaterThanOrEqual">
      <formula>50</formula>
    </cfRule>
    <cfRule type="cellIs" dxfId="133" priority="134" stopIfTrue="1" operator="between">
      <formula>26</formula>
      <formula>49</formula>
    </cfRule>
    <cfRule type="cellIs" dxfId="132" priority="135" stopIfTrue="1" operator="lessThanOrEqual">
      <formula>25</formula>
    </cfRule>
  </conditionalFormatting>
  <conditionalFormatting sqref="BB24">
    <cfRule type="cellIs" dxfId="131" priority="130" stopIfTrue="1" operator="greaterThanOrEqual">
      <formula>50</formula>
    </cfRule>
    <cfRule type="cellIs" dxfId="130" priority="131" stopIfTrue="1" operator="between">
      <formula>26</formula>
      <formula>49</formula>
    </cfRule>
    <cfRule type="cellIs" dxfId="129" priority="132" stopIfTrue="1" operator="lessThanOrEqual">
      <formula>25</formula>
    </cfRule>
  </conditionalFormatting>
  <conditionalFormatting sqref="R26">
    <cfRule type="cellIs" dxfId="128" priority="127" stopIfTrue="1" operator="greaterThanOrEqual">
      <formula>50</formula>
    </cfRule>
    <cfRule type="cellIs" dxfId="127" priority="128" stopIfTrue="1" operator="between">
      <formula>26</formula>
      <formula>49</formula>
    </cfRule>
    <cfRule type="cellIs" dxfId="126" priority="129" stopIfTrue="1" operator="lessThanOrEqual">
      <formula>25</formula>
    </cfRule>
  </conditionalFormatting>
  <conditionalFormatting sqref="BB26">
    <cfRule type="cellIs" dxfId="125" priority="124" stopIfTrue="1" operator="greaterThanOrEqual">
      <formula>50</formula>
    </cfRule>
    <cfRule type="cellIs" dxfId="124" priority="125" stopIfTrue="1" operator="between">
      <formula>26</formula>
      <formula>49</formula>
    </cfRule>
    <cfRule type="cellIs" dxfId="123" priority="126" stopIfTrue="1" operator="lessThanOrEqual">
      <formula>25</formula>
    </cfRule>
  </conditionalFormatting>
  <conditionalFormatting sqref="AB26">
    <cfRule type="cellIs" dxfId="122" priority="121" stopIfTrue="1" operator="greaterThanOrEqual">
      <formula>50</formula>
    </cfRule>
    <cfRule type="cellIs" dxfId="121" priority="122" stopIfTrue="1" operator="between">
      <formula>26</formula>
      <formula>49</formula>
    </cfRule>
    <cfRule type="cellIs" dxfId="120" priority="123" stopIfTrue="1" operator="lessThanOrEqual">
      <formula>25</formula>
    </cfRule>
  </conditionalFormatting>
  <conditionalFormatting sqref="R27 AB27">
    <cfRule type="cellIs" dxfId="119" priority="118" stopIfTrue="1" operator="greaterThanOrEqual">
      <formula>50</formula>
    </cfRule>
    <cfRule type="cellIs" dxfId="118" priority="119" stopIfTrue="1" operator="between">
      <formula>26</formula>
      <formula>49</formula>
    </cfRule>
    <cfRule type="cellIs" dxfId="117" priority="120" stopIfTrue="1" operator="lessThanOrEqual">
      <formula>25</formula>
    </cfRule>
  </conditionalFormatting>
  <conditionalFormatting sqref="BB27">
    <cfRule type="cellIs" dxfId="116" priority="115" stopIfTrue="1" operator="greaterThanOrEqual">
      <formula>50</formula>
    </cfRule>
    <cfRule type="cellIs" dxfId="115" priority="116" stopIfTrue="1" operator="between">
      <formula>26</formula>
      <formula>49</formula>
    </cfRule>
    <cfRule type="cellIs" dxfId="114" priority="117" stopIfTrue="1" operator="lessThanOrEqual">
      <formula>25</formula>
    </cfRule>
  </conditionalFormatting>
  <conditionalFormatting sqref="R28 AB28">
    <cfRule type="cellIs" dxfId="113" priority="112" stopIfTrue="1" operator="greaterThanOrEqual">
      <formula>50</formula>
    </cfRule>
    <cfRule type="cellIs" dxfId="112" priority="113" stopIfTrue="1" operator="between">
      <formula>26</formula>
      <formula>49</formula>
    </cfRule>
    <cfRule type="cellIs" dxfId="111" priority="114" stopIfTrue="1" operator="lessThanOrEqual">
      <formula>25</formula>
    </cfRule>
  </conditionalFormatting>
  <conditionalFormatting sqref="BB28">
    <cfRule type="cellIs" dxfId="110" priority="109" stopIfTrue="1" operator="greaterThanOrEqual">
      <formula>50</formula>
    </cfRule>
    <cfRule type="cellIs" dxfId="109" priority="110" stopIfTrue="1" operator="between">
      <formula>26</formula>
      <formula>49</formula>
    </cfRule>
    <cfRule type="cellIs" dxfId="108" priority="111" stopIfTrue="1" operator="lessThanOrEqual">
      <formula>25</formula>
    </cfRule>
  </conditionalFormatting>
  <conditionalFormatting sqref="R29 AB29">
    <cfRule type="cellIs" dxfId="107" priority="106" stopIfTrue="1" operator="greaterThanOrEqual">
      <formula>50</formula>
    </cfRule>
    <cfRule type="cellIs" dxfId="106" priority="107" stopIfTrue="1" operator="between">
      <formula>26</formula>
      <formula>49</formula>
    </cfRule>
    <cfRule type="cellIs" dxfId="105" priority="108" stopIfTrue="1" operator="lessThanOrEqual">
      <formula>25</formula>
    </cfRule>
  </conditionalFormatting>
  <conditionalFormatting sqref="BB29">
    <cfRule type="cellIs" dxfId="104" priority="103" stopIfTrue="1" operator="greaterThanOrEqual">
      <formula>50</formula>
    </cfRule>
    <cfRule type="cellIs" dxfId="103" priority="104" stopIfTrue="1" operator="between">
      <formula>26</formula>
      <formula>49</formula>
    </cfRule>
    <cfRule type="cellIs" dxfId="102" priority="105" stopIfTrue="1" operator="lessThanOrEqual">
      <formula>25</formula>
    </cfRule>
  </conditionalFormatting>
  <conditionalFormatting sqref="AB12">
    <cfRule type="cellIs" dxfId="101" priority="97" stopIfTrue="1" operator="greaterThanOrEqual">
      <formula>50</formula>
    </cfRule>
    <cfRule type="cellIs" dxfId="100" priority="98" stopIfTrue="1" operator="between">
      <formula>26</formula>
      <formula>49</formula>
    </cfRule>
    <cfRule type="cellIs" dxfId="99" priority="99" stopIfTrue="1" operator="lessThanOrEqual">
      <formula>25</formula>
    </cfRule>
  </conditionalFormatting>
  <conditionalFormatting sqref="AB14">
    <cfRule type="cellIs" dxfId="98" priority="76" stopIfTrue="1" operator="greaterThanOrEqual">
      <formula>50</formula>
    </cfRule>
    <cfRule type="cellIs" dxfId="97" priority="77" stopIfTrue="1" operator="between">
      <formula>26</formula>
      <formula>49</formula>
    </cfRule>
    <cfRule type="cellIs" dxfId="96" priority="78" stopIfTrue="1" operator="lessThanOrEqual">
      <formula>25</formula>
    </cfRule>
  </conditionalFormatting>
  <conditionalFormatting sqref="AZ53">
    <cfRule type="cellIs" dxfId="95" priority="55" stopIfTrue="1" operator="greaterThanOrEqual">
      <formula>50</formula>
    </cfRule>
    <cfRule type="cellIs" dxfId="94" priority="56" stopIfTrue="1" operator="between">
      <formula>26</formula>
      <formula>49</formula>
    </cfRule>
    <cfRule type="cellIs" dxfId="93" priority="57" stopIfTrue="1" operator="lessThanOrEqual">
      <formula>25</formula>
    </cfRule>
  </conditionalFormatting>
  <conditionalFormatting sqref="AB15">
    <cfRule type="cellIs" dxfId="92" priority="100" stopIfTrue="1" operator="greaterThanOrEqual">
      <formula>50</formula>
    </cfRule>
    <cfRule type="cellIs" dxfId="91" priority="101" stopIfTrue="1" operator="between">
      <formula>26</formula>
      <formula>49</formula>
    </cfRule>
    <cfRule type="cellIs" dxfId="90" priority="102" stopIfTrue="1" operator="lessThanOrEqual">
      <formula>25</formula>
    </cfRule>
  </conditionalFormatting>
  <conditionalFormatting sqref="AB13">
    <cfRule type="cellIs" dxfId="89" priority="94" stopIfTrue="1" operator="greaterThanOrEqual">
      <formula>50</formula>
    </cfRule>
    <cfRule type="cellIs" dxfId="88" priority="95" stopIfTrue="1" operator="between">
      <formula>26</formula>
      <formula>49</formula>
    </cfRule>
    <cfRule type="cellIs" dxfId="87" priority="96" stopIfTrue="1" operator="lessThanOrEqual">
      <formula>25</formula>
    </cfRule>
  </conditionalFormatting>
  <conditionalFormatting sqref="AZ11">
    <cfRule type="cellIs" dxfId="86" priority="91" stopIfTrue="1" operator="greaterThanOrEqual">
      <formula>50</formula>
    </cfRule>
    <cfRule type="cellIs" dxfId="85" priority="92" stopIfTrue="1" operator="between">
      <formula>26</formula>
      <formula>49</formula>
    </cfRule>
    <cfRule type="cellIs" dxfId="84" priority="93" stopIfTrue="1" operator="lessThanOrEqual">
      <formula>25</formula>
    </cfRule>
  </conditionalFormatting>
  <conditionalFormatting sqref="AZ12">
    <cfRule type="cellIs" dxfId="83" priority="88" stopIfTrue="1" operator="greaterThanOrEqual">
      <formula>50</formula>
    </cfRule>
    <cfRule type="cellIs" dxfId="82" priority="89" stopIfTrue="1" operator="between">
      <formula>26</formula>
      <formula>49</formula>
    </cfRule>
    <cfRule type="cellIs" dxfId="81" priority="90" stopIfTrue="1" operator="lessThanOrEqual">
      <formula>25</formula>
    </cfRule>
  </conditionalFormatting>
  <conditionalFormatting sqref="R14">
    <cfRule type="cellIs" dxfId="80" priority="79" stopIfTrue="1" operator="greaterThanOrEqual">
      <formula>50</formula>
    </cfRule>
    <cfRule type="cellIs" dxfId="79" priority="80" stopIfTrue="1" operator="between">
      <formula>26</formula>
      <formula>49</formula>
    </cfRule>
    <cfRule type="cellIs" dxfId="78" priority="81" stopIfTrue="1" operator="lessThanOrEqual">
      <formula>25</formula>
    </cfRule>
  </conditionalFormatting>
  <conditionalFormatting sqref="AZ15">
    <cfRule type="cellIs" dxfId="77" priority="85" stopIfTrue="1" operator="greaterThanOrEqual">
      <formula>50</formula>
    </cfRule>
    <cfRule type="cellIs" dxfId="76" priority="86" stopIfTrue="1" operator="between">
      <formula>26</formula>
      <formula>49</formula>
    </cfRule>
    <cfRule type="cellIs" dxfId="75" priority="87" stopIfTrue="1" operator="lessThanOrEqual">
      <formula>25</formula>
    </cfRule>
  </conditionalFormatting>
  <conditionalFormatting sqref="AZ13">
    <cfRule type="cellIs" dxfId="74" priority="82" stopIfTrue="1" operator="greaterThanOrEqual">
      <formula>50</formula>
    </cfRule>
    <cfRule type="cellIs" dxfId="73" priority="83" stopIfTrue="1" operator="between">
      <formula>26</formula>
      <formula>49</formula>
    </cfRule>
    <cfRule type="cellIs" dxfId="72" priority="84" stopIfTrue="1" operator="lessThanOrEqual">
      <formula>25</formula>
    </cfRule>
  </conditionalFormatting>
  <conditionalFormatting sqref="R16">
    <cfRule type="cellIs" dxfId="71" priority="73" stopIfTrue="1" operator="greaterThanOrEqual">
      <formula>50</formula>
    </cfRule>
    <cfRule type="cellIs" dxfId="70" priority="74" stopIfTrue="1" operator="between">
      <formula>26</formula>
      <formula>49</formula>
    </cfRule>
    <cfRule type="cellIs" dxfId="69" priority="75" stopIfTrue="1" operator="lessThanOrEqual">
      <formula>25</formula>
    </cfRule>
  </conditionalFormatting>
  <conditionalFormatting sqref="AB16">
    <cfRule type="cellIs" dxfId="68" priority="70" stopIfTrue="1" operator="greaterThanOrEqual">
      <formula>50</formula>
    </cfRule>
    <cfRule type="cellIs" dxfId="67" priority="71" stopIfTrue="1" operator="between">
      <formula>26</formula>
      <formula>49</formula>
    </cfRule>
    <cfRule type="cellIs" dxfId="66" priority="72" stopIfTrue="1" operator="lessThanOrEqual">
      <formula>25</formula>
    </cfRule>
  </conditionalFormatting>
  <conditionalFormatting sqref="AZ16">
    <cfRule type="cellIs" dxfId="65" priority="67" stopIfTrue="1" operator="greaterThanOrEqual">
      <formula>50</formula>
    </cfRule>
    <cfRule type="cellIs" dxfId="64" priority="68" stopIfTrue="1" operator="between">
      <formula>26</formula>
      <formula>49</formula>
    </cfRule>
    <cfRule type="cellIs" dxfId="63" priority="69" stopIfTrue="1" operator="lessThanOrEqual">
      <formula>25</formula>
    </cfRule>
  </conditionalFormatting>
  <conditionalFormatting sqref="R17">
    <cfRule type="cellIs" dxfId="62" priority="64" stopIfTrue="1" operator="greaterThanOrEqual">
      <formula>50</formula>
    </cfRule>
    <cfRule type="cellIs" dxfId="61" priority="65" stopIfTrue="1" operator="between">
      <formula>26</formula>
      <formula>49</formula>
    </cfRule>
    <cfRule type="cellIs" dxfId="60" priority="66" stopIfTrue="1" operator="lessThanOrEqual">
      <formula>25</formula>
    </cfRule>
  </conditionalFormatting>
  <conditionalFormatting sqref="AZ17">
    <cfRule type="cellIs" dxfId="59" priority="58" stopIfTrue="1" operator="greaterThanOrEqual">
      <formula>50</formula>
    </cfRule>
    <cfRule type="cellIs" dxfId="58" priority="59" stopIfTrue="1" operator="between">
      <formula>26</formula>
      <formula>49</formula>
    </cfRule>
    <cfRule type="cellIs" dxfId="57" priority="60" stopIfTrue="1" operator="lessThanOrEqual">
      <formula>25</formula>
    </cfRule>
  </conditionalFormatting>
  <conditionalFormatting sqref="AB17">
    <cfRule type="cellIs" dxfId="56" priority="61" stopIfTrue="1" operator="greaterThanOrEqual">
      <formula>50</formula>
    </cfRule>
    <cfRule type="cellIs" dxfId="55" priority="62" stopIfTrue="1" operator="between">
      <formula>26</formula>
      <formula>49</formula>
    </cfRule>
    <cfRule type="cellIs" dxfId="54" priority="63" stopIfTrue="1" operator="lessThanOrEqual">
      <formula>25</formula>
    </cfRule>
  </conditionalFormatting>
  <conditionalFormatting sqref="R52">
    <cfRule type="cellIs" dxfId="53" priority="52" stopIfTrue="1" operator="greaterThanOrEqual">
      <formula>50</formula>
    </cfRule>
    <cfRule type="cellIs" dxfId="52" priority="53" stopIfTrue="1" operator="between">
      <formula>26</formula>
      <formula>49</formula>
    </cfRule>
    <cfRule type="cellIs" dxfId="51" priority="54" stopIfTrue="1" operator="lessThanOrEqual">
      <formula>25</formula>
    </cfRule>
  </conditionalFormatting>
  <conditionalFormatting sqref="AB52">
    <cfRule type="cellIs" dxfId="50" priority="49" stopIfTrue="1" operator="greaterThanOrEqual">
      <formula>50</formula>
    </cfRule>
    <cfRule type="cellIs" dxfId="49" priority="50" stopIfTrue="1" operator="between">
      <formula>26</formula>
      <formula>49</formula>
    </cfRule>
    <cfRule type="cellIs" dxfId="48" priority="51" stopIfTrue="1" operator="lessThanOrEqual">
      <formula>25</formula>
    </cfRule>
  </conditionalFormatting>
  <conditionalFormatting sqref="AZ52">
    <cfRule type="cellIs" dxfId="47" priority="46" stopIfTrue="1" operator="greaterThanOrEqual">
      <formula>50</formula>
    </cfRule>
    <cfRule type="cellIs" dxfId="46" priority="47" stopIfTrue="1" operator="between">
      <formula>26</formula>
      <formula>49</formula>
    </cfRule>
    <cfRule type="cellIs" dxfId="45" priority="48" stopIfTrue="1" operator="lessThanOrEqual">
      <formula>25</formula>
    </cfRule>
  </conditionalFormatting>
  <conditionalFormatting sqref="R41">
    <cfRule type="cellIs" dxfId="44" priority="43" stopIfTrue="1" operator="greaterThanOrEqual">
      <formula>50</formula>
    </cfRule>
    <cfRule type="cellIs" dxfId="43" priority="44" stopIfTrue="1" operator="between">
      <formula>26</formula>
      <formula>49</formula>
    </cfRule>
    <cfRule type="cellIs" dxfId="42" priority="45" stopIfTrue="1" operator="lessThanOrEqual">
      <formula>25</formula>
    </cfRule>
  </conditionalFormatting>
  <conditionalFormatting sqref="AB41">
    <cfRule type="cellIs" dxfId="41" priority="40" stopIfTrue="1" operator="greaterThanOrEqual">
      <formula>50</formula>
    </cfRule>
    <cfRule type="cellIs" dxfId="40" priority="41" stopIfTrue="1" operator="between">
      <formula>26</formula>
      <formula>49</formula>
    </cfRule>
    <cfRule type="cellIs" dxfId="39" priority="42" stopIfTrue="1" operator="lessThanOrEqual">
      <formula>25</formula>
    </cfRule>
  </conditionalFormatting>
  <conditionalFormatting sqref="AZ41">
    <cfRule type="cellIs" dxfId="38" priority="37" stopIfTrue="1" operator="greaterThanOrEqual">
      <formula>50</formula>
    </cfRule>
    <cfRule type="cellIs" dxfId="37" priority="38" stopIfTrue="1" operator="between">
      <formula>26</formula>
      <formula>49</formula>
    </cfRule>
    <cfRule type="cellIs" dxfId="36" priority="39" stopIfTrue="1" operator="lessThanOrEqual">
      <formula>25</formula>
    </cfRule>
  </conditionalFormatting>
  <conditionalFormatting sqref="AZ18">
    <cfRule type="cellIs" dxfId="35" priority="34" stopIfTrue="1" operator="greaterThanOrEqual">
      <formula>50</formula>
    </cfRule>
    <cfRule type="cellIs" dxfId="34" priority="35" stopIfTrue="1" operator="between">
      <formula>26</formula>
      <formula>49</formula>
    </cfRule>
    <cfRule type="cellIs" dxfId="33" priority="36" stopIfTrue="1" operator="lessThanOrEqual">
      <formula>25</formula>
    </cfRule>
  </conditionalFormatting>
  <conditionalFormatting sqref="AZ14">
    <cfRule type="cellIs" dxfId="32" priority="7" stopIfTrue="1" operator="greaterThanOrEqual">
      <formula>50</formula>
    </cfRule>
    <cfRule type="cellIs" dxfId="31" priority="8" stopIfTrue="1" operator="between">
      <formula>26</formula>
      <formula>49</formula>
    </cfRule>
    <cfRule type="cellIs" dxfId="30" priority="9" stopIfTrue="1" operator="lessThanOrEqual">
      <formula>25</formula>
    </cfRule>
  </conditionalFormatting>
  <conditionalFormatting sqref="R42">
    <cfRule type="cellIs" dxfId="29" priority="31" stopIfTrue="1" operator="greaterThanOrEqual">
      <formula>50</formula>
    </cfRule>
    <cfRule type="cellIs" dxfId="28" priority="32" stopIfTrue="1" operator="between">
      <formula>26</formula>
      <formula>49</formula>
    </cfRule>
    <cfRule type="cellIs" dxfId="27" priority="33" stopIfTrue="1" operator="lessThanOrEqual">
      <formula>25</formula>
    </cfRule>
  </conditionalFormatting>
  <conditionalFormatting sqref="AB42">
    <cfRule type="cellIs" dxfId="26" priority="28" stopIfTrue="1" operator="greaterThanOrEqual">
      <formula>50</formula>
    </cfRule>
    <cfRule type="cellIs" dxfId="25" priority="29" stopIfTrue="1" operator="between">
      <formula>26</formula>
      <formula>49</formula>
    </cfRule>
    <cfRule type="cellIs" dxfId="24" priority="30" stopIfTrue="1" operator="lessThanOrEqual">
      <formula>25</formula>
    </cfRule>
  </conditionalFormatting>
  <conditionalFormatting sqref="AZ42">
    <cfRule type="cellIs" dxfId="23" priority="25" stopIfTrue="1" operator="greaterThanOrEqual">
      <formula>50</formula>
    </cfRule>
    <cfRule type="cellIs" dxfId="22" priority="26" stopIfTrue="1" operator="between">
      <formula>26</formula>
      <formula>49</formula>
    </cfRule>
    <cfRule type="cellIs" dxfId="21" priority="27" stopIfTrue="1" operator="lessThanOrEqual">
      <formula>25</formula>
    </cfRule>
  </conditionalFormatting>
  <conditionalFormatting sqref="AZ43">
    <cfRule type="cellIs" dxfId="20" priority="22" stopIfTrue="1" operator="greaterThanOrEqual">
      <formula>50</formula>
    </cfRule>
    <cfRule type="cellIs" dxfId="19" priority="23" stopIfTrue="1" operator="between">
      <formula>26</formula>
      <formula>49</formula>
    </cfRule>
    <cfRule type="cellIs" dxfId="18" priority="24" stopIfTrue="1" operator="lessThanOrEqual">
      <formula>25</formula>
    </cfRule>
  </conditionalFormatting>
  <conditionalFormatting sqref="AZ37">
    <cfRule type="cellIs" dxfId="17" priority="19" stopIfTrue="1" operator="greaterThanOrEqual">
      <formula>50</formula>
    </cfRule>
    <cfRule type="cellIs" dxfId="16" priority="20" stopIfTrue="1" operator="between">
      <formula>26</formula>
      <formula>49</formula>
    </cfRule>
    <cfRule type="cellIs" dxfId="15" priority="21" stopIfTrue="1" operator="lessThanOrEqual">
      <formula>25</formula>
    </cfRule>
  </conditionalFormatting>
  <conditionalFormatting sqref="AZ38">
    <cfRule type="cellIs" dxfId="14" priority="16" stopIfTrue="1" operator="greaterThanOrEqual">
      <formula>50</formula>
    </cfRule>
    <cfRule type="cellIs" dxfId="13" priority="17" stopIfTrue="1" operator="between">
      <formula>26</formula>
      <formula>49</formula>
    </cfRule>
    <cfRule type="cellIs" dxfId="12" priority="18" stopIfTrue="1" operator="lessThanOrEqual">
      <formula>25</formula>
    </cfRule>
  </conditionalFormatting>
  <conditionalFormatting sqref="AZ39">
    <cfRule type="cellIs" dxfId="11" priority="13" stopIfTrue="1" operator="greaterThanOrEqual">
      <formula>50</formula>
    </cfRule>
    <cfRule type="cellIs" dxfId="10" priority="14" stopIfTrue="1" operator="between">
      <formula>26</formula>
      <formula>49</formula>
    </cfRule>
    <cfRule type="cellIs" dxfId="9" priority="15" stopIfTrue="1" operator="lessThanOrEqual">
      <formula>25</formula>
    </cfRule>
  </conditionalFormatting>
  <conditionalFormatting sqref="AZ40">
    <cfRule type="cellIs" dxfId="8" priority="10" stopIfTrue="1" operator="greaterThanOrEqual">
      <formula>50</formula>
    </cfRule>
    <cfRule type="cellIs" dxfId="7" priority="11" stopIfTrue="1" operator="between">
      <formula>26</formula>
      <formula>49</formula>
    </cfRule>
    <cfRule type="cellIs" dxfId="6" priority="12" stopIfTrue="1" operator="lessThanOrEqual">
      <formula>25</formula>
    </cfRule>
  </conditionalFormatting>
  <conditionalFormatting sqref="AZ10">
    <cfRule type="cellIs" dxfId="5" priority="1" stopIfTrue="1" operator="greaterThanOrEqual">
      <formula>50</formula>
    </cfRule>
    <cfRule type="cellIs" dxfId="4" priority="2" stopIfTrue="1" operator="between">
      <formula>26</formula>
      <formula>49</formula>
    </cfRule>
    <cfRule type="cellIs" dxfId="3" priority="3" stopIfTrue="1" operator="lessThanOrEqual">
      <formula>25</formula>
    </cfRule>
  </conditionalFormatting>
  <conditionalFormatting sqref="AZ9">
    <cfRule type="cellIs" dxfId="2" priority="4" stopIfTrue="1" operator="greaterThanOrEqual">
      <formula>50</formula>
    </cfRule>
    <cfRule type="cellIs" dxfId="1" priority="5" stopIfTrue="1" operator="between">
      <formula>26</formula>
      <formula>49</formula>
    </cfRule>
    <cfRule type="cellIs" dxfId="0" priority="6" stopIfTrue="1" operator="lessThanOrEqual">
      <formula>25</formula>
    </cfRule>
  </conditionalFormatting>
  <hyperlinks>
    <hyperlink ref="AT7" r:id="rId1"/>
    <hyperlink ref="AU7" r:id="rId2"/>
    <hyperlink ref="AC6" r:id="rId3" display="http://www.globalnorm.net/"/>
    <hyperlink ref="BA6" r:id="rId4" display="http://www.globalnorm.net/"/>
    <hyperlink ref="B6:B7" location="'5-Risikomatrix'!A1" display="'5-Risikomatrix'!A1"/>
    <hyperlink ref="V7" r:id="rId5"/>
    <hyperlink ref="W7" r:id="rId6"/>
    <hyperlink ref="F6:L6" r:id="rId7" display="Lebensphasen"/>
    <hyperlink ref="M6:M7" r:id="rId8" display="Lebensphase"/>
    <hyperlink ref="D1" r:id="rId9" display="Link zu Richtlinientexten"/>
    <hyperlink ref="D2" r:id="rId10" display="Link zur Normendatenbank"/>
    <hyperlink ref="D3" r:id="rId11" display="AA_Produktsicherheitskonzept"/>
  </hyperlinks>
  <pageMargins left="0.19685039370078741" right="0.19685039370078741" top="1.1811023622047245" bottom="0.59055118110236227" header="0.51181102362204722" footer="0.39370078740157483"/>
  <pageSetup paperSize="8" scale="22" fitToHeight="0" orientation="landscape" r:id="rId12"/>
  <headerFooter scaleWithDoc="0">
    <oddHeader>&amp;L&amp;"Arial,Fett"&amp;13Produktsicherheitskonzept
&amp;11Risikobeurteilung&amp;R&amp;G</oddHeader>
    <oddFooter>&amp;LRev. 03&amp;C&amp;F&amp;R&amp;P von &amp;N</oddFooter>
  </headerFooter>
  <colBreaks count="2" manualBreakCount="2">
    <brk id="20" max="35" man="1"/>
    <brk id="44" max="35" man="1"/>
  </colBreaks>
  <drawing r:id="rId13"/>
  <legacyDrawing r:id="rId14"/>
  <legacyDrawingHF r:id="rId15"/>
  <controls>
    <mc:AlternateContent xmlns:mc="http://schemas.openxmlformats.org/markup-compatibility/2006">
      <mc:Choice Requires="x14">
        <control shapeId="25601" r:id="rId16" name="CommandButton1">
          <controlPr defaultSize="0" print="0" autoLine="0" r:id="rId17">
            <anchor moveWithCells="1" sizeWithCells="1">
              <from>
                <xdr:col>2</xdr:col>
                <xdr:colOff>22860</xdr:colOff>
                <xdr:row>5</xdr:row>
                <xdr:rowOff>7620</xdr:rowOff>
              </from>
              <to>
                <xdr:col>2</xdr:col>
                <xdr:colOff>2705100</xdr:colOff>
                <xdr:row>6</xdr:row>
                <xdr:rowOff>22860</xdr:rowOff>
              </to>
            </anchor>
          </controlPr>
        </control>
      </mc:Choice>
      <mc:Fallback>
        <control shapeId="25601" r:id="rId16" name="CommandButton1"/>
      </mc:Fallback>
    </mc:AlternateContent>
  </control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C97"/>
  </sheetPr>
  <dimension ref="A1:Z21"/>
  <sheetViews>
    <sheetView zoomScaleNormal="90" workbookViewId="0">
      <pane ySplit="3" topLeftCell="A16" activePane="bottomLeft" state="frozen"/>
      <selection pane="bottomLeft" activeCell="A26" sqref="A26"/>
    </sheetView>
  </sheetViews>
  <sheetFormatPr defaultRowHeight="14.4" x14ac:dyDescent="0.3"/>
  <cols>
    <col min="1" max="1" width="5.44140625" style="8" customWidth="1"/>
    <col min="2" max="2" width="13.44140625" style="8" customWidth="1"/>
    <col min="3" max="3" width="25.5546875" style="8" bestFit="1" customWidth="1"/>
    <col min="4" max="4" width="12.88671875" style="8" bestFit="1" customWidth="1"/>
    <col min="5" max="5" width="41.44140625" style="8" customWidth="1"/>
    <col min="6" max="6" width="18.5546875" style="8" bestFit="1" customWidth="1"/>
    <col min="7" max="7" width="37.44140625" style="8" customWidth="1"/>
    <col min="8" max="8" width="71.44140625" style="8" bestFit="1" customWidth="1"/>
    <col min="9" max="9" width="11.44140625" style="8" customWidth="1"/>
    <col min="10" max="10" width="12" style="8" customWidth="1"/>
    <col min="11" max="11" width="11.44140625" style="8" customWidth="1"/>
    <col min="12" max="12" width="6.5546875" style="8" bestFit="1" customWidth="1"/>
    <col min="13" max="13" width="10.5546875" style="8" bestFit="1" customWidth="1"/>
    <col min="14" max="14" width="102" style="8" bestFit="1" customWidth="1"/>
    <col min="15" max="18" width="10.44140625" style="8" customWidth="1"/>
    <col min="19" max="19" width="11" style="8" bestFit="1" customWidth="1"/>
    <col min="20" max="20" width="9.5546875" style="8" bestFit="1" customWidth="1"/>
    <col min="21" max="21" width="6.5546875" style="8" bestFit="1" customWidth="1"/>
    <col min="22" max="22" width="10.5546875" style="8" bestFit="1" customWidth="1"/>
    <col min="23" max="23" width="14.109375" style="8" customWidth="1"/>
    <col min="24" max="24" width="7.5546875" style="8" bestFit="1" customWidth="1"/>
    <col min="25" max="25" width="11.5546875" style="8" bestFit="1" customWidth="1"/>
    <col min="26" max="26" width="10.88671875" style="135" bestFit="1" customWidth="1"/>
    <col min="27" max="261" width="9.109375" style="8"/>
    <col min="262" max="262" width="7.5546875" style="8" bestFit="1" customWidth="1"/>
    <col min="263" max="263" width="25.5546875" style="8" bestFit="1" customWidth="1"/>
    <col min="264" max="264" width="12.88671875" style="8" bestFit="1" customWidth="1"/>
    <col min="265" max="265" width="26.88671875" style="8" customWidth="1"/>
    <col min="266" max="266" width="18.5546875" style="8" bestFit="1" customWidth="1"/>
    <col min="267" max="267" width="26.109375" style="8" customWidth="1"/>
    <col min="268" max="268" width="71.44140625" style="8" bestFit="1" customWidth="1"/>
    <col min="269" max="269" width="8.5546875" style="8" bestFit="1" customWidth="1"/>
    <col min="270" max="270" width="12" style="8" customWidth="1"/>
    <col min="271" max="271" width="11.44140625" style="8" customWidth="1"/>
    <col min="272" max="272" width="6.5546875" style="8" bestFit="1" customWidth="1"/>
    <col min="273" max="273" width="10.5546875" style="8" bestFit="1" customWidth="1"/>
    <col min="274" max="274" width="102" style="8" bestFit="1" customWidth="1"/>
    <col min="275" max="275" width="11" style="8" bestFit="1" customWidth="1"/>
    <col min="276" max="276" width="9.5546875" style="8" bestFit="1" customWidth="1"/>
    <col min="277" max="277" width="6.5546875" style="8" bestFit="1" customWidth="1"/>
    <col min="278" max="278" width="10.5546875" style="8" bestFit="1" customWidth="1"/>
    <col min="279" max="279" width="14.109375" style="8" customWidth="1"/>
    <col min="280" max="280" width="7.5546875" style="8" bestFit="1" customWidth="1"/>
    <col min="281" max="281" width="11.5546875" style="8" bestFit="1" customWidth="1"/>
    <col min="282" max="282" width="10.88671875" style="8" bestFit="1" customWidth="1"/>
    <col min="283" max="517" width="9.109375" style="8"/>
    <col min="518" max="518" width="7.5546875" style="8" bestFit="1" customWidth="1"/>
    <col min="519" max="519" width="25.5546875" style="8" bestFit="1" customWidth="1"/>
    <col min="520" max="520" width="12.88671875" style="8" bestFit="1" customWidth="1"/>
    <col min="521" max="521" width="26.88671875" style="8" customWidth="1"/>
    <col min="522" max="522" width="18.5546875" style="8" bestFit="1" customWidth="1"/>
    <col min="523" max="523" width="26.109375" style="8" customWidth="1"/>
    <col min="524" max="524" width="71.44140625" style="8" bestFit="1" customWidth="1"/>
    <col min="525" max="525" width="8.5546875" style="8" bestFit="1" customWidth="1"/>
    <col min="526" max="526" width="12" style="8" customWidth="1"/>
    <col min="527" max="527" width="11.44140625" style="8" customWidth="1"/>
    <col min="528" max="528" width="6.5546875" style="8" bestFit="1" customWidth="1"/>
    <col min="529" max="529" width="10.5546875" style="8" bestFit="1" customWidth="1"/>
    <col min="530" max="530" width="102" style="8" bestFit="1" customWidth="1"/>
    <col min="531" max="531" width="11" style="8" bestFit="1" customWidth="1"/>
    <col min="532" max="532" width="9.5546875" style="8" bestFit="1" customWidth="1"/>
    <col min="533" max="533" width="6.5546875" style="8" bestFit="1" customWidth="1"/>
    <col min="534" max="534" width="10.5546875" style="8" bestFit="1" customWidth="1"/>
    <col min="535" max="535" width="14.109375" style="8" customWidth="1"/>
    <col min="536" max="536" width="7.5546875" style="8" bestFit="1" customWidth="1"/>
    <col min="537" max="537" width="11.5546875" style="8" bestFit="1" customWidth="1"/>
    <col min="538" max="538" width="10.88671875" style="8" bestFit="1" customWidth="1"/>
    <col min="539" max="773" width="9.109375" style="8"/>
    <col min="774" max="774" width="7.5546875" style="8" bestFit="1" customWidth="1"/>
    <col min="775" max="775" width="25.5546875" style="8" bestFit="1" customWidth="1"/>
    <col min="776" max="776" width="12.88671875" style="8" bestFit="1" customWidth="1"/>
    <col min="777" max="777" width="26.88671875" style="8" customWidth="1"/>
    <col min="778" max="778" width="18.5546875" style="8" bestFit="1" customWidth="1"/>
    <col min="779" max="779" width="26.109375" style="8" customWidth="1"/>
    <col min="780" max="780" width="71.44140625" style="8" bestFit="1" customWidth="1"/>
    <col min="781" max="781" width="8.5546875" style="8" bestFit="1" customWidth="1"/>
    <col min="782" max="782" width="12" style="8" customWidth="1"/>
    <col min="783" max="783" width="11.44140625" style="8" customWidth="1"/>
    <col min="784" max="784" width="6.5546875" style="8" bestFit="1" customWidth="1"/>
    <col min="785" max="785" width="10.5546875" style="8" bestFit="1" customWidth="1"/>
    <col min="786" max="786" width="102" style="8" bestFit="1" customWidth="1"/>
    <col min="787" max="787" width="11" style="8" bestFit="1" customWidth="1"/>
    <col min="788" max="788" width="9.5546875" style="8" bestFit="1" customWidth="1"/>
    <col min="789" max="789" width="6.5546875" style="8" bestFit="1" customWidth="1"/>
    <col min="790" max="790" width="10.5546875" style="8" bestFit="1" customWidth="1"/>
    <col min="791" max="791" width="14.109375" style="8" customWidth="1"/>
    <col min="792" max="792" width="7.5546875" style="8" bestFit="1" customWidth="1"/>
    <col min="793" max="793" width="11.5546875" style="8" bestFit="1" customWidth="1"/>
    <col min="794" max="794" width="10.88671875" style="8" bestFit="1" customWidth="1"/>
    <col min="795" max="1029" width="9.109375" style="8"/>
    <col min="1030" max="1030" width="7.5546875" style="8" bestFit="1" customWidth="1"/>
    <col min="1031" max="1031" width="25.5546875" style="8" bestFit="1" customWidth="1"/>
    <col min="1032" max="1032" width="12.88671875" style="8" bestFit="1" customWidth="1"/>
    <col min="1033" max="1033" width="26.88671875" style="8" customWidth="1"/>
    <col min="1034" max="1034" width="18.5546875" style="8" bestFit="1" customWidth="1"/>
    <col min="1035" max="1035" width="26.109375" style="8" customWidth="1"/>
    <col min="1036" max="1036" width="71.44140625" style="8" bestFit="1" customWidth="1"/>
    <col min="1037" max="1037" width="8.5546875" style="8" bestFit="1" customWidth="1"/>
    <col min="1038" max="1038" width="12" style="8" customWidth="1"/>
    <col min="1039" max="1039" width="11.44140625" style="8" customWidth="1"/>
    <col min="1040" max="1040" width="6.5546875" style="8" bestFit="1" customWidth="1"/>
    <col min="1041" max="1041" width="10.5546875" style="8" bestFit="1" customWidth="1"/>
    <col min="1042" max="1042" width="102" style="8" bestFit="1" customWidth="1"/>
    <col min="1043" max="1043" width="11" style="8" bestFit="1" customWidth="1"/>
    <col min="1044" max="1044" width="9.5546875" style="8" bestFit="1" customWidth="1"/>
    <col min="1045" max="1045" width="6.5546875" style="8" bestFit="1" customWidth="1"/>
    <col min="1046" max="1046" width="10.5546875" style="8" bestFit="1" customWidth="1"/>
    <col min="1047" max="1047" width="14.109375" style="8" customWidth="1"/>
    <col min="1048" max="1048" width="7.5546875" style="8" bestFit="1" customWidth="1"/>
    <col min="1049" max="1049" width="11.5546875" style="8" bestFit="1" customWidth="1"/>
    <col min="1050" max="1050" width="10.88671875" style="8" bestFit="1" customWidth="1"/>
    <col min="1051" max="1285" width="9.109375" style="8"/>
    <col min="1286" max="1286" width="7.5546875" style="8" bestFit="1" customWidth="1"/>
    <col min="1287" max="1287" width="25.5546875" style="8" bestFit="1" customWidth="1"/>
    <col min="1288" max="1288" width="12.88671875" style="8" bestFit="1" customWidth="1"/>
    <col min="1289" max="1289" width="26.88671875" style="8" customWidth="1"/>
    <col min="1290" max="1290" width="18.5546875" style="8" bestFit="1" customWidth="1"/>
    <col min="1291" max="1291" width="26.109375" style="8" customWidth="1"/>
    <col min="1292" max="1292" width="71.44140625" style="8" bestFit="1" customWidth="1"/>
    <col min="1293" max="1293" width="8.5546875" style="8" bestFit="1" customWidth="1"/>
    <col min="1294" max="1294" width="12" style="8" customWidth="1"/>
    <col min="1295" max="1295" width="11.44140625" style="8" customWidth="1"/>
    <col min="1296" max="1296" width="6.5546875" style="8" bestFit="1" customWidth="1"/>
    <col min="1297" max="1297" width="10.5546875" style="8" bestFit="1" customWidth="1"/>
    <col min="1298" max="1298" width="102" style="8" bestFit="1" customWidth="1"/>
    <col min="1299" max="1299" width="11" style="8" bestFit="1" customWidth="1"/>
    <col min="1300" max="1300" width="9.5546875" style="8" bestFit="1" customWidth="1"/>
    <col min="1301" max="1301" width="6.5546875" style="8" bestFit="1" customWidth="1"/>
    <col min="1302" max="1302" width="10.5546875" style="8" bestFit="1" customWidth="1"/>
    <col min="1303" max="1303" width="14.109375" style="8" customWidth="1"/>
    <col min="1304" max="1304" width="7.5546875" style="8" bestFit="1" customWidth="1"/>
    <col min="1305" max="1305" width="11.5546875" style="8" bestFit="1" customWidth="1"/>
    <col min="1306" max="1306" width="10.88671875" style="8" bestFit="1" customWidth="1"/>
    <col min="1307" max="1541" width="9.109375" style="8"/>
    <col min="1542" max="1542" width="7.5546875" style="8" bestFit="1" customWidth="1"/>
    <col min="1543" max="1543" width="25.5546875" style="8" bestFit="1" customWidth="1"/>
    <col min="1544" max="1544" width="12.88671875" style="8" bestFit="1" customWidth="1"/>
    <col min="1545" max="1545" width="26.88671875" style="8" customWidth="1"/>
    <col min="1546" max="1546" width="18.5546875" style="8" bestFit="1" customWidth="1"/>
    <col min="1547" max="1547" width="26.109375" style="8" customWidth="1"/>
    <col min="1548" max="1548" width="71.44140625" style="8" bestFit="1" customWidth="1"/>
    <col min="1549" max="1549" width="8.5546875" style="8" bestFit="1" customWidth="1"/>
    <col min="1550" max="1550" width="12" style="8" customWidth="1"/>
    <col min="1551" max="1551" width="11.44140625" style="8" customWidth="1"/>
    <col min="1552" max="1552" width="6.5546875" style="8" bestFit="1" customWidth="1"/>
    <col min="1553" max="1553" width="10.5546875" style="8" bestFit="1" customWidth="1"/>
    <col min="1554" max="1554" width="102" style="8" bestFit="1" customWidth="1"/>
    <col min="1555" max="1555" width="11" style="8" bestFit="1" customWidth="1"/>
    <col min="1556" max="1556" width="9.5546875" style="8" bestFit="1" customWidth="1"/>
    <col min="1557" max="1557" width="6.5546875" style="8" bestFit="1" customWidth="1"/>
    <col min="1558" max="1558" width="10.5546875" style="8" bestFit="1" customWidth="1"/>
    <col min="1559" max="1559" width="14.109375" style="8" customWidth="1"/>
    <col min="1560" max="1560" width="7.5546875" style="8" bestFit="1" customWidth="1"/>
    <col min="1561" max="1561" width="11.5546875" style="8" bestFit="1" customWidth="1"/>
    <col min="1562" max="1562" width="10.88671875" style="8" bestFit="1" customWidth="1"/>
    <col min="1563" max="1797" width="9.109375" style="8"/>
    <col min="1798" max="1798" width="7.5546875" style="8" bestFit="1" customWidth="1"/>
    <col min="1799" max="1799" width="25.5546875" style="8" bestFit="1" customWidth="1"/>
    <col min="1800" max="1800" width="12.88671875" style="8" bestFit="1" customWidth="1"/>
    <col min="1801" max="1801" width="26.88671875" style="8" customWidth="1"/>
    <col min="1802" max="1802" width="18.5546875" style="8" bestFit="1" customWidth="1"/>
    <col min="1803" max="1803" width="26.109375" style="8" customWidth="1"/>
    <col min="1804" max="1804" width="71.44140625" style="8" bestFit="1" customWidth="1"/>
    <col min="1805" max="1805" width="8.5546875" style="8" bestFit="1" customWidth="1"/>
    <col min="1806" max="1806" width="12" style="8" customWidth="1"/>
    <col min="1807" max="1807" width="11.44140625" style="8" customWidth="1"/>
    <col min="1808" max="1808" width="6.5546875" style="8" bestFit="1" customWidth="1"/>
    <col min="1809" max="1809" width="10.5546875" style="8" bestFit="1" customWidth="1"/>
    <col min="1810" max="1810" width="102" style="8" bestFit="1" customWidth="1"/>
    <col min="1811" max="1811" width="11" style="8" bestFit="1" customWidth="1"/>
    <col min="1812" max="1812" width="9.5546875" style="8" bestFit="1" customWidth="1"/>
    <col min="1813" max="1813" width="6.5546875" style="8" bestFit="1" customWidth="1"/>
    <col min="1814" max="1814" width="10.5546875" style="8" bestFit="1" customWidth="1"/>
    <col min="1815" max="1815" width="14.109375" style="8" customWidth="1"/>
    <col min="1816" max="1816" width="7.5546875" style="8" bestFit="1" customWidth="1"/>
    <col min="1817" max="1817" width="11.5546875" style="8" bestFit="1" customWidth="1"/>
    <col min="1818" max="1818" width="10.88671875" style="8" bestFit="1" customWidth="1"/>
    <col min="1819" max="2053" width="9.109375" style="8"/>
    <col min="2054" max="2054" width="7.5546875" style="8" bestFit="1" customWidth="1"/>
    <col min="2055" max="2055" width="25.5546875" style="8" bestFit="1" customWidth="1"/>
    <col min="2056" max="2056" width="12.88671875" style="8" bestFit="1" customWidth="1"/>
    <col min="2057" max="2057" width="26.88671875" style="8" customWidth="1"/>
    <col min="2058" max="2058" width="18.5546875" style="8" bestFit="1" customWidth="1"/>
    <col min="2059" max="2059" width="26.109375" style="8" customWidth="1"/>
    <col min="2060" max="2060" width="71.44140625" style="8" bestFit="1" customWidth="1"/>
    <col min="2061" max="2061" width="8.5546875" style="8" bestFit="1" customWidth="1"/>
    <col min="2062" max="2062" width="12" style="8" customWidth="1"/>
    <col min="2063" max="2063" width="11.44140625" style="8" customWidth="1"/>
    <col min="2064" max="2064" width="6.5546875" style="8" bestFit="1" customWidth="1"/>
    <col min="2065" max="2065" width="10.5546875" style="8" bestFit="1" customWidth="1"/>
    <col min="2066" max="2066" width="102" style="8" bestFit="1" customWidth="1"/>
    <col min="2067" max="2067" width="11" style="8" bestFit="1" customWidth="1"/>
    <col min="2068" max="2068" width="9.5546875" style="8" bestFit="1" customWidth="1"/>
    <col min="2069" max="2069" width="6.5546875" style="8" bestFit="1" customWidth="1"/>
    <col min="2070" max="2070" width="10.5546875" style="8" bestFit="1" customWidth="1"/>
    <col min="2071" max="2071" width="14.109375" style="8" customWidth="1"/>
    <col min="2072" max="2072" width="7.5546875" style="8" bestFit="1" customWidth="1"/>
    <col min="2073" max="2073" width="11.5546875" style="8" bestFit="1" customWidth="1"/>
    <col min="2074" max="2074" width="10.88671875" style="8" bestFit="1" customWidth="1"/>
    <col min="2075" max="2309" width="9.109375" style="8"/>
    <col min="2310" max="2310" width="7.5546875" style="8" bestFit="1" customWidth="1"/>
    <col min="2311" max="2311" width="25.5546875" style="8" bestFit="1" customWidth="1"/>
    <col min="2312" max="2312" width="12.88671875" style="8" bestFit="1" customWidth="1"/>
    <col min="2313" max="2313" width="26.88671875" style="8" customWidth="1"/>
    <col min="2314" max="2314" width="18.5546875" style="8" bestFit="1" customWidth="1"/>
    <col min="2315" max="2315" width="26.109375" style="8" customWidth="1"/>
    <col min="2316" max="2316" width="71.44140625" style="8" bestFit="1" customWidth="1"/>
    <col min="2317" max="2317" width="8.5546875" style="8" bestFit="1" customWidth="1"/>
    <col min="2318" max="2318" width="12" style="8" customWidth="1"/>
    <col min="2319" max="2319" width="11.44140625" style="8" customWidth="1"/>
    <col min="2320" max="2320" width="6.5546875" style="8" bestFit="1" customWidth="1"/>
    <col min="2321" max="2321" width="10.5546875" style="8" bestFit="1" customWidth="1"/>
    <col min="2322" max="2322" width="102" style="8" bestFit="1" customWidth="1"/>
    <col min="2323" max="2323" width="11" style="8" bestFit="1" customWidth="1"/>
    <col min="2324" max="2324" width="9.5546875" style="8" bestFit="1" customWidth="1"/>
    <col min="2325" max="2325" width="6.5546875" style="8" bestFit="1" customWidth="1"/>
    <col min="2326" max="2326" width="10.5546875" style="8" bestFit="1" customWidth="1"/>
    <col min="2327" max="2327" width="14.109375" style="8" customWidth="1"/>
    <col min="2328" max="2328" width="7.5546875" style="8" bestFit="1" customWidth="1"/>
    <col min="2329" max="2329" width="11.5546875" style="8" bestFit="1" customWidth="1"/>
    <col min="2330" max="2330" width="10.88671875" style="8" bestFit="1" customWidth="1"/>
    <col min="2331" max="2565" width="9.109375" style="8"/>
    <col min="2566" max="2566" width="7.5546875" style="8" bestFit="1" customWidth="1"/>
    <col min="2567" max="2567" width="25.5546875" style="8" bestFit="1" customWidth="1"/>
    <col min="2568" max="2568" width="12.88671875" style="8" bestFit="1" customWidth="1"/>
    <col min="2569" max="2569" width="26.88671875" style="8" customWidth="1"/>
    <col min="2570" max="2570" width="18.5546875" style="8" bestFit="1" customWidth="1"/>
    <col min="2571" max="2571" width="26.109375" style="8" customWidth="1"/>
    <col min="2572" max="2572" width="71.44140625" style="8" bestFit="1" customWidth="1"/>
    <col min="2573" max="2573" width="8.5546875" style="8" bestFit="1" customWidth="1"/>
    <col min="2574" max="2574" width="12" style="8" customWidth="1"/>
    <col min="2575" max="2575" width="11.44140625" style="8" customWidth="1"/>
    <col min="2576" max="2576" width="6.5546875" style="8" bestFit="1" customWidth="1"/>
    <col min="2577" max="2577" width="10.5546875" style="8" bestFit="1" customWidth="1"/>
    <col min="2578" max="2578" width="102" style="8" bestFit="1" customWidth="1"/>
    <col min="2579" max="2579" width="11" style="8" bestFit="1" customWidth="1"/>
    <col min="2580" max="2580" width="9.5546875" style="8" bestFit="1" customWidth="1"/>
    <col min="2581" max="2581" width="6.5546875" style="8" bestFit="1" customWidth="1"/>
    <col min="2582" max="2582" width="10.5546875" style="8" bestFit="1" customWidth="1"/>
    <col min="2583" max="2583" width="14.109375" style="8" customWidth="1"/>
    <col min="2584" max="2584" width="7.5546875" style="8" bestFit="1" customWidth="1"/>
    <col min="2585" max="2585" width="11.5546875" style="8" bestFit="1" customWidth="1"/>
    <col min="2586" max="2586" width="10.88671875" style="8" bestFit="1" customWidth="1"/>
    <col min="2587" max="2821" width="9.109375" style="8"/>
    <col min="2822" max="2822" width="7.5546875" style="8" bestFit="1" customWidth="1"/>
    <col min="2823" max="2823" width="25.5546875" style="8" bestFit="1" customWidth="1"/>
    <col min="2824" max="2824" width="12.88671875" style="8" bestFit="1" customWidth="1"/>
    <col min="2825" max="2825" width="26.88671875" style="8" customWidth="1"/>
    <col min="2826" max="2826" width="18.5546875" style="8" bestFit="1" customWidth="1"/>
    <col min="2827" max="2827" width="26.109375" style="8" customWidth="1"/>
    <col min="2828" max="2828" width="71.44140625" style="8" bestFit="1" customWidth="1"/>
    <col min="2829" max="2829" width="8.5546875" style="8" bestFit="1" customWidth="1"/>
    <col min="2830" max="2830" width="12" style="8" customWidth="1"/>
    <col min="2831" max="2831" width="11.44140625" style="8" customWidth="1"/>
    <col min="2832" max="2832" width="6.5546875" style="8" bestFit="1" customWidth="1"/>
    <col min="2833" max="2833" width="10.5546875" style="8" bestFit="1" customWidth="1"/>
    <col min="2834" max="2834" width="102" style="8" bestFit="1" customWidth="1"/>
    <col min="2835" max="2835" width="11" style="8" bestFit="1" customWidth="1"/>
    <col min="2836" max="2836" width="9.5546875" style="8" bestFit="1" customWidth="1"/>
    <col min="2837" max="2837" width="6.5546875" style="8" bestFit="1" customWidth="1"/>
    <col min="2838" max="2838" width="10.5546875" style="8" bestFit="1" customWidth="1"/>
    <col min="2839" max="2839" width="14.109375" style="8" customWidth="1"/>
    <col min="2840" max="2840" width="7.5546875" style="8" bestFit="1" customWidth="1"/>
    <col min="2841" max="2841" width="11.5546875" style="8" bestFit="1" customWidth="1"/>
    <col min="2842" max="2842" width="10.88671875" style="8" bestFit="1" customWidth="1"/>
    <col min="2843" max="3077" width="9.109375" style="8"/>
    <col min="3078" max="3078" width="7.5546875" style="8" bestFit="1" customWidth="1"/>
    <col min="3079" max="3079" width="25.5546875" style="8" bestFit="1" customWidth="1"/>
    <col min="3080" max="3080" width="12.88671875" style="8" bestFit="1" customWidth="1"/>
    <col min="3081" max="3081" width="26.88671875" style="8" customWidth="1"/>
    <col min="3082" max="3082" width="18.5546875" style="8" bestFit="1" customWidth="1"/>
    <col min="3083" max="3083" width="26.109375" style="8" customWidth="1"/>
    <col min="3084" max="3084" width="71.44140625" style="8" bestFit="1" customWidth="1"/>
    <col min="3085" max="3085" width="8.5546875" style="8" bestFit="1" customWidth="1"/>
    <col min="3086" max="3086" width="12" style="8" customWidth="1"/>
    <col min="3087" max="3087" width="11.44140625" style="8" customWidth="1"/>
    <col min="3088" max="3088" width="6.5546875" style="8" bestFit="1" customWidth="1"/>
    <col min="3089" max="3089" width="10.5546875" style="8" bestFit="1" customWidth="1"/>
    <col min="3090" max="3090" width="102" style="8" bestFit="1" customWidth="1"/>
    <col min="3091" max="3091" width="11" style="8" bestFit="1" customWidth="1"/>
    <col min="3092" max="3092" width="9.5546875" style="8" bestFit="1" customWidth="1"/>
    <col min="3093" max="3093" width="6.5546875" style="8" bestFit="1" customWidth="1"/>
    <col min="3094" max="3094" width="10.5546875" style="8" bestFit="1" customWidth="1"/>
    <col min="3095" max="3095" width="14.109375" style="8" customWidth="1"/>
    <col min="3096" max="3096" width="7.5546875" style="8" bestFit="1" customWidth="1"/>
    <col min="3097" max="3097" width="11.5546875" style="8" bestFit="1" customWidth="1"/>
    <col min="3098" max="3098" width="10.88671875" style="8" bestFit="1" customWidth="1"/>
    <col min="3099" max="3333" width="9.109375" style="8"/>
    <col min="3334" max="3334" width="7.5546875" style="8" bestFit="1" customWidth="1"/>
    <col min="3335" max="3335" width="25.5546875" style="8" bestFit="1" customWidth="1"/>
    <col min="3336" max="3336" width="12.88671875" style="8" bestFit="1" customWidth="1"/>
    <col min="3337" max="3337" width="26.88671875" style="8" customWidth="1"/>
    <col min="3338" max="3338" width="18.5546875" style="8" bestFit="1" customWidth="1"/>
    <col min="3339" max="3339" width="26.109375" style="8" customWidth="1"/>
    <col min="3340" max="3340" width="71.44140625" style="8" bestFit="1" customWidth="1"/>
    <col min="3341" max="3341" width="8.5546875" style="8" bestFit="1" customWidth="1"/>
    <col min="3342" max="3342" width="12" style="8" customWidth="1"/>
    <col min="3343" max="3343" width="11.44140625" style="8" customWidth="1"/>
    <col min="3344" max="3344" width="6.5546875" style="8" bestFit="1" customWidth="1"/>
    <col min="3345" max="3345" width="10.5546875" style="8" bestFit="1" customWidth="1"/>
    <col min="3346" max="3346" width="102" style="8" bestFit="1" customWidth="1"/>
    <col min="3347" max="3347" width="11" style="8" bestFit="1" customWidth="1"/>
    <col min="3348" max="3348" width="9.5546875" style="8" bestFit="1" customWidth="1"/>
    <col min="3349" max="3349" width="6.5546875" style="8" bestFit="1" customWidth="1"/>
    <col min="3350" max="3350" width="10.5546875" style="8" bestFit="1" customWidth="1"/>
    <col min="3351" max="3351" width="14.109375" style="8" customWidth="1"/>
    <col min="3352" max="3352" width="7.5546875" style="8" bestFit="1" customWidth="1"/>
    <col min="3353" max="3353" width="11.5546875" style="8" bestFit="1" customWidth="1"/>
    <col min="3354" max="3354" width="10.88671875" style="8" bestFit="1" customWidth="1"/>
    <col min="3355" max="3589" width="9.109375" style="8"/>
    <col min="3590" max="3590" width="7.5546875" style="8" bestFit="1" customWidth="1"/>
    <col min="3591" max="3591" width="25.5546875" style="8" bestFit="1" customWidth="1"/>
    <col min="3592" max="3592" width="12.88671875" style="8" bestFit="1" customWidth="1"/>
    <col min="3593" max="3593" width="26.88671875" style="8" customWidth="1"/>
    <col min="3594" max="3594" width="18.5546875" style="8" bestFit="1" customWidth="1"/>
    <col min="3595" max="3595" width="26.109375" style="8" customWidth="1"/>
    <col min="3596" max="3596" width="71.44140625" style="8" bestFit="1" customWidth="1"/>
    <col min="3597" max="3597" width="8.5546875" style="8" bestFit="1" customWidth="1"/>
    <col min="3598" max="3598" width="12" style="8" customWidth="1"/>
    <col min="3599" max="3599" width="11.44140625" style="8" customWidth="1"/>
    <col min="3600" max="3600" width="6.5546875" style="8" bestFit="1" customWidth="1"/>
    <col min="3601" max="3601" width="10.5546875" style="8" bestFit="1" customWidth="1"/>
    <col min="3602" max="3602" width="102" style="8" bestFit="1" customWidth="1"/>
    <col min="3603" max="3603" width="11" style="8" bestFit="1" customWidth="1"/>
    <col min="3604" max="3604" width="9.5546875" style="8" bestFit="1" customWidth="1"/>
    <col min="3605" max="3605" width="6.5546875" style="8" bestFit="1" customWidth="1"/>
    <col min="3606" max="3606" width="10.5546875" style="8" bestFit="1" customWidth="1"/>
    <col min="3607" max="3607" width="14.109375" style="8" customWidth="1"/>
    <col min="3608" max="3608" width="7.5546875" style="8" bestFit="1" customWidth="1"/>
    <col min="3609" max="3609" width="11.5546875" style="8" bestFit="1" customWidth="1"/>
    <col min="3610" max="3610" width="10.88671875" style="8" bestFit="1" customWidth="1"/>
    <col min="3611" max="3845" width="9.109375" style="8"/>
    <col min="3846" max="3846" width="7.5546875" style="8" bestFit="1" customWidth="1"/>
    <col min="3847" max="3847" width="25.5546875" style="8" bestFit="1" customWidth="1"/>
    <col min="3848" max="3848" width="12.88671875" style="8" bestFit="1" customWidth="1"/>
    <col min="3849" max="3849" width="26.88671875" style="8" customWidth="1"/>
    <col min="3850" max="3850" width="18.5546875" style="8" bestFit="1" customWidth="1"/>
    <col min="3851" max="3851" width="26.109375" style="8" customWidth="1"/>
    <col min="3852" max="3852" width="71.44140625" style="8" bestFit="1" customWidth="1"/>
    <col min="3853" max="3853" width="8.5546875" style="8" bestFit="1" customWidth="1"/>
    <col min="3854" max="3854" width="12" style="8" customWidth="1"/>
    <col min="3855" max="3855" width="11.44140625" style="8" customWidth="1"/>
    <col min="3856" max="3856" width="6.5546875" style="8" bestFit="1" customWidth="1"/>
    <col min="3857" max="3857" width="10.5546875" style="8" bestFit="1" customWidth="1"/>
    <col min="3858" max="3858" width="102" style="8" bestFit="1" customWidth="1"/>
    <col min="3859" max="3859" width="11" style="8" bestFit="1" customWidth="1"/>
    <col min="3860" max="3860" width="9.5546875" style="8" bestFit="1" customWidth="1"/>
    <col min="3861" max="3861" width="6.5546875" style="8" bestFit="1" customWidth="1"/>
    <col min="3862" max="3862" width="10.5546875" style="8" bestFit="1" customWidth="1"/>
    <col min="3863" max="3863" width="14.109375" style="8" customWidth="1"/>
    <col min="3864" max="3864" width="7.5546875" style="8" bestFit="1" customWidth="1"/>
    <col min="3865" max="3865" width="11.5546875" style="8" bestFit="1" customWidth="1"/>
    <col min="3866" max="3866" width="10.88671875" style="8" bestFit="1" customWidth="1"/>
    <col min="3867" max="4101" width="9.109375" style="8"/>
    <col min="4102" max="4102" width="7.5546875" style="8" bestFit="1" customWidth="1"/>
    <col min="4103" max="4103" width="25.5546875" style="8" bestFit="1" customWidth="1"/>
    <col min="4104" max="4104" width="12.88671875" style="8" bestFit="1" customWidth="1"/>
    <col min="4105" max="4105" width="26.88671875" style="8" customWidth="1"/>
    <col min="4106" max="4106" width="18.5546875" style="8" bestFit="1" customWidth="1"/>
    <col min="4107" max="4107" width="26.109375" style="8" customWidth="1"/>
    <col min="4108" max="4108" width="71.44140625" style="8" bestFit="1" customWidth="1"/>
    <col min="4109" max="4109" width="8.5546875" style="8" bestFit="1" customWidth="1"/>
    <col min="4110" max="4110" width="12" style="8" customWidth="1"/>
    <col min="4111" max="4111" width="11.44140625" style="8" customWidth="1"/>
    <col min="4112" max="4112" width="6.5546875" style="8" bestFit="1" customWidth="1"/>
    <col min="4113" max="4113" width="10.5546875" style="8" bestFit="1" customWidth="1"/>
    <col min="4114" max="4114" width="102" style="8" bestFit="1" customWidth="1"/>
    <col min="4115" max="4115" width="11" style="8" bestFit="1" customWidth="1"/>
    <col min="4116" max="4116" width="9.5546875" style="8" bestFit="1" customWidth="1"/>
    <col min="4117" max="4117" width="6.5546875" style="8" bestFit="1" customWidth="1"/>
    <col min="4118" max="4118" width="10.5546875" style="8" bestFit="1" customWidth="1"/>
    <col min="4119" max="4119" width="14.109375" style="8" customWidth="1"/>
    <col min="4120" max="4120" width="7.5546875" style="8" bestFit="1" customWidth="1"/>
    <col min="4121" max="4121" width="11.5546875" style="8" bestFit="1" customWidth="1"/>
    <col min="4122" max="4122" width="10.88671875" style="8" bestFit="1" customWidth="1"/>
    <col min="4123" max="4357" width="9.109375" style="8"/>
    <col min="4358" max="4358" width="7.5546875" style="8" bestFit="1" customWidth="1"/>
    <col min="4359" max="4359" width="25.5546875" style="8" bestFit="1" customWidth="1"/>
    <col min="4360" max="4360" width="12.88671875" style="8" bestFit="1" customWidth="1"/>
    <col min="4361" max="4361" width="26.88671875" style="8" customWidth="1"/>
    <col min="4362" max="4362" width="18.5546875" style="8" bestFit="1" customWidth="1"/>
    <col min="4363" max="4363" width="26.109375" style="8" customWidth="1"/>
    <col min="4364" max="4364" width="71.44140625" style="8" bestFit="1" customWidth="1"/>
    <col min="4365" max="4365" width="8.5546875" style="8" bestFit="1" customWidth="1"/>
    <col min="4366" max="4366" width="12" style="8" customWidth="1"/>
    <col min="4367" max="4367" width="11.44140625" style="8" customWidth="1"/>
    <col min="4368" max="4368" width="6.5546875" style="8" bestFit="1" customWidth="1"/>
    <col min="4369" max="4369" width="10.5546875" style="8" bestFit="1" customWidth="1"/>
    <col min="4370" max="4370" width="102" style="8" bestFit="1" customWidth="1"/>
    <col min="4371" max="4371" width="11" style="8" bestFit="1" customWidth="1"/>
    <col min="4372" max="4372" width="9.5546875" style="8" bestFit="1" customWidth="1"/>
    <col min="4373" max="4373" width="6.5546875" style="8" bestFit="1" customWidth="1"/>
    <col min="4374" max="4374" width="10.5546875" style="8" bestFit="1" customWidth="1"/>
    <col min="4375" max="4375" width="14.109375" style="8" customWidth="1"/>
    <col min="4376" max="4376" width="7.5546875" style="8" bestFit="1" customWidth="1"/>
    <col min="4377" max="4377" width="11.5546875" style="8" bestFit="1" customWidth="1"/>
    <col min="4378" max="4378" width="10.88671875" style="8" bestFit="1" customWidth="1"/>
    <col min="4379" max="4613" width="9.109375" style="8"/>
    <col min="4614" max="4614" width="7.5546875" style="8" bestFit="1" customWidth="1"/>
    <col min="4615" max="4615" width="25.5546875" style="8" bestFit="1" customWidth="1"/>
    <col min="4616" max="4616" width="12.88671875" style="8" bestFit="1" customWidth="1"/>
    <col min="4617" max="4617" width="26.88671875" style="8" customWidth="1"/>
    <col min="4618" max="4618" width="18.5546875" style="8" bestFit="1" customWidth="1"/>
    <col min="4619" max="4619" width="26.109375" style="8" customWidth="1"/>
    <col min="4620" max="4620" width="71.44140625" style="8" bestFit="1" customWidth="1"/>
    <col min="4621" max="4621" width="8.5546875" style="8" bestFit="1" customWidth="1"/>
    <col min="4622" max="4622" width="12" style="8" customWidth="1"/>
    <col min="4623" max="4623" width="11.44140625" style="8" customWidth="1"/>
    <col min="4624" max="4624" width="6.5546875" style="8" bestFit="1" customWidth="1"/>
    <col min="4625" max="4625" width="10.5546875" style="8" bestFit="1" customWidth="1"/>
    <col min="4626" max="4626" width="102" style="8" bestFit="1" customWidth="1"/>
    <col min="4627" max="4627" width="11" style="8" bestFit="1" customWidth="1"/>
    <col min="4628" max="4628" width="9.5546875" style="8" bestFit="1" customWidth="1"/>
    <col min="4629" max="4629" width="6.5546875" style="8" bestFit="1" customWidth="1"/>
    <col min="4630" max="4630" width="10.5546875" style="8" bestFit="1" customWidth="1"/>
    <col min="4631" max="4631" width="14.109375" style="8" customWidth="1"/>
    <col min="4632" max="4632" width="7.5546875" style="8" bestFit="1" customWidth="1"/>
    <col min="4633" max="4633" width="11.5546875" style="8" bestFit="1" customWidth="1"/>
    <col min="4634" max="4634" width="10.88671875" style="8" bestFit="1" customWidth="1"/>
    <col min="4635" max="4869" width="9.109375" style="8"/>
    <col min="4870" max="4870" width="7.5546875" style="8" bestFit="1" customWidth="1"/>
    <col min="4871" max="4871" width="25.5546875" style="8" bestFit="1" customWidth="1"/>
    <col min="4872" max="4872" width="12.88671875" style="8" bestFit="1" customWidth="1"/>
    <col min="4873" max="4873" width="26.88671875" style="8" customWidth="1"/>
    <col min="4874" max="4874" width="18.5546875" style="8" bestFit="1" customWidth="1"/>
    <col min="4875" max="4875" width="26.109375" style="8" customWidth="1"/>
    <col min="4876" max="4876" width="71.44140625" style="8" bestFit="1" customWidth="1"/>
    <col min="4877" max="4877" width="8.5546875" style="8" bestFit="1" customWidth="1"/>
    <col min="4878" max="4878" width="12" style="8" customWidth="1"/>
    <col min="4879" max="4879" width="11.44140625" style="8" customWidth="1"/>
    <col min="4880" max="4880" width="6.5546875" style="8" bestFit="1" customWidth="1"/>
    <col min="4881" max="4881" width="10.5546875" style="8" bestFit="1" customWidth="1"/>
    <col min="4882" max="4882" width="102" style="8" bestFit="1" customWidth="1"/>
    <col min="4883" max="4883" width="11" style="8" bestFit="1" customWidth="1"/>
    <col min="4884" max="4884" width="9.5546875" style="8" bestFit="1" customWidth="1"/>
    <col min="4885" max="4885" width="6.5546875" style="8" bestFit="1" customWidth="1"/>
    <col min="4886" max="4886" width="10.5546875" style="8" bestFit="1" customWidth="1"/>
    <col min="4887" max="4887" width="14.109375" style="8" customWidth="1"/>
    <col min="4888" max="4888" width="7.5546875" style="8" bestFit="1" customWidth="1"/>
    <col min="4889" max="4889" width="11.5546875" style="8" bestFit="1" customWidth="1"/>
    <col min="4890" max="4890" width="10.88671875" style="8" bestFit="1" customWidth="1"/>
    <col min="4891" max="5125" width="9.109375" style="8"/>
    <col min="5126" max="5126" width="7.5546875" style="8" bestFit="1" customWidth="1"/>
    <col min="5127" max="5127" width="25.5546875" style="8" bestFit="1" customWidth="1"/>
    <col min="5128" max="5128" width="12.88671875" style="8" bestFit="1" customWidth="1"/>
    <col min="5129" max="5129" width="26.88671875" style="8" customWidth="1"/>
    <col min="5130" max="5130" width="18.5546875" style="8" bestFit="1" customWidth="1"/>
    <col min="5131" max="5131" width="26.109375" style="8" customWidth="1"/>
    <col min="5132" max="5132" width="71.44140625" style="8" bestFit="1" customWidth="1"/>
    <col min="5133" max="5133" width="8.5546875" style="8" bestFit="1" customWidth="1"/>
    <col min="5134" max="5134" width="12" style="8" customWidth="1"/>
    <col min="5135" max="5135" width="11.44140625" style="8" customWidth="1"/>
    <col min="5136" max="5136" width="6.5546875" style="8" bestFit="1" customWidth="1"/>
    <col min="5137" max="5137" width="10.5546875" style="8" bestFit="1" customWidth="1"/>
    <col min="5138" max="5138" width="102" style="8" bestFit="1" customWidth="1"/>
    <col min="5139" max="5139" width="11" style="8" bestFit="1" customWidth="1"/>
    <col min="5140" max="5140" width="9.5546875" style="8" bestFit="1" customWidth="1"/>
    <col min="5141" max="5141" width="6.5546875" style="8" bestFit="1" customWidth="1"/>
    <col min="5142" max="5142" width="10.5546875" style="8" bestFit="1" customWidth="1"/>
    <col min="5143" max="5143" width="14.109375" style="8" customWidth="1"/>
    <col min="5144" max="5144" width="7.5546875" style="8" bestFit="1" customWidth="1"/>
    <col min="5145" max="5145" width="11.5546875" style="8" bestFit="1" customWidth="1"/>
    <col min="5146" max="5146" width="10.88671875" style="8" bestFit="1" customWidth="1"/>
    <col min="5147" max="5381" width="9.109375" style="8"/>
    <col min="5382" max="5382" width="7.5546875" style="8" bestFit="1" customWidth="1"/>
    <col min="5383" max="5383" width="25.5546875" style="8" bestFit="1" customWidth="1"/>
    <col min="5384" max="5384" width="12.88671875" style="8" bestFit="1" customWidth="1"/>
    <col min="5385" max="5385" width="26.88671875" style="8" customWidth="1"/>
    <col min="5386" max="5386" width="18.5546875" style="8" bestFit="1" customWidth="1"/>
    <col min="5387" max="5387" width="26.109375" style="8" customWidth="1"/>
    <col min="5388" max="5388" width="71.44140625" style="8" bestFit="1" customWidth="1"/>
    <col min="5389" max="5389" width="8.5546875" style="8" bestFit="1" customWidth="1"/>
    <col min="5390" max="5390" width="12" style="8" customWidth="1"/>
    <col min="5391" max="5391" width="11.44140625" style="8" customWidth="1"/>
    <col min="5392" max="5392" width="6.5546875" style="8" bestFit="1" customWidth="1"/>
    <col min="5393" max="5393" width="10.5546875" style="8" bestFit="1" customWidth="1"/>
    <col min="5394" max="5394" width="102" style="8" bestFit="1" customWidth="1"/>
    <col min="5395" max="5395" width="11" style="8" bestFit="1" customWidth="1"/>
    <col min="5396" max="5396" width="9.5546875" style="8" bestFit="1" customWidth="1"/>
    <col min="5397" max="5397" width="6.5546875" style="8" bestFit="1" customWidth="1"/>
    <col min="5398" max="5398" width="10.5546875" style="8" bestFit="1" customWidth="1"/>
    <col min="5399" max="5399" width="14.109375" style="8" customWidth="1"/>
    <col min="5400" max="5400" width="7.5546875" style="8" bestFit="1" customWidth="1"/>
    <col min="5401" max="5401" width="11.5546875" style="8" bestFit="1" customWidth="1"/>
    <col min="5402" max="5402" width="10.88671875" style="8" bestFit="1" customWidth="1"/>
    <col min="5403" max="5637" width="9.109375" style="8"/>
    <col min="5638" max="5638" width="7.5546875" style="8" bestFit="1" customWidth="1"/>
    <col min="5639" max="5639" width="25.5546875" style="8" bestFit="1" customWidth="1"/>
    <col min="5640" max="5640" width="12.88671875" style="8" bestFit="1" customWidth="1"/>
    <col min="5641" max="5641" width="26.88671875" style="8" customWidth="1"/>
    <col min="5642" max="5642" width="18.5546875" style="8" bestFit="1" customWidth="1"/>
    <col min="5643" max="5643" width="26.109375" style="8" customWidth="1"/>
    <col min="5644" max="5644" width="71.44140625" style="8" bestFit="1" customWidth="1"/>
    <col min="5645" max="5645" width="8.5546875" style="8" bestFit="1" customWidth="1"/>
    <col min="5646" max="5646" width="12" style="8" customWidth="1"/>
    <col min="5647" max="5647" width="11.44140625" style="8" customWidth="1"/>
    <col min="5648" max="5648" width="6.5546875" style="8" bestFit="1" customWidth="1"/>
    <col min="5649" max="5649" width="10.5546875" style="8" bestFit="1" customWidth="1"/>
    <col min="5650" max="5650" width="102" style="8" bestFit="1" customWidth="1"/>
    <col min="5651" max="5651" width="11" style="8" bestFit="1" customWidth="1"/>
    <col min="5652" max="5652" width="9.5546875" style="8" bestFit="1" customWidth="1"/>
    <col min="5653" max="5653" width="6.5546875" style="8" bestFit="1" customWidth="1"/>
    <col min="5654" max="5654" width="10.5546875" style="8" bestFit="1" customWidth="1"/>
    <col min="5655" max="5655" width="14.109375" style="8" customWidth="1"/>
    <col min="5656" max="5656" width="7.5546875" style="8" bestFit="1" customWidth="1"/>
    <col min="5657" max="5657" width="11.5546875" style="8" bestFit="1" customWidth="1"/>
    <col min="5658" max="5658" width="10.88671875" style="8" bestFit="1" customWidth="1"/>
    <col min="5659" max="5893" width="9.109375" style="8"/>
    <col min="5894" max="5894" width="7.5546875" style="8" bestFit="1" customWidth="1"/>
    <col min="5895" max="5895" width="25.5546875" style="8" bestFit="1" customWidth="1"/>
    <col min="5896" max="5896" width="12.88671875" style="8" bestFit="1" customWidth="1"/>
    <col min="5897" max="5897" width="26.88671875" style="8" customWidth="1"/>
    <col min="5898" max="5898" width="18.5546875" style="8" bestFit="1" customWidth="1"/>
    <col min="5899" max="5899" width="26.109375" style="8" customWidth="1"/>
    <col min="5900" max="5900" width="71.44140625" style="8" bestFit="1" customWidth="1"/>
    <col min="5901" max="5901" width="8.5546875" style="8" bestFit="1" customWidth="1"/>
    <col min="5902" max="5902" width="12" style="8" customWidth="1"/>
    <col min="5903" max="5903" width="11.44140625" style="8" customWidth="1"/>
    <col min="5904" max="5904" width="6.5546875" style="8" bestFit="1" customWidth="1"/>
    <col min="5905" max="5905" width="10.5546875" style="8" bestFit="1" customWidth="1"/>
    <col min="5906" max="5906" width="102" style="8" bestFit="1" customWidth="1"/>
    <col min="5907" max="5907" width="11" style="8" bestFit="1" customWidth="1"/>
    <col min="5908" max="5908" width="9.5546875" style="8" bestFit="1" customWidth="1"/>
    <col min="5909" max="5909" width="6.5546875" style="8" bestFit="1" customWidth="1"/>
    <col min="5910" max="5910" width="10.5546875" style="8" bestFit="1" customWidth="1"/>
    <col min="5911" max="5911" width="14.109375" style="8" customWidth="1"/>
    <col min="5912" max="5912" width="7.5546875" style="8" bestFit="1" customWidth="1"/>
    <col min="5913" max="5913" width="11.5546875" style="8" bestFit="1" customWidth="1"/>
    <col min="5914" max="5914" width="10.88671875" style="8" bestFit="1" customWidth="1"/>
    <col min="5915" max="6149" width="9.109375" style="8"/>
    <col min="6150" max="6150" width="7.5546875" style="8" bestFit="1" customWidth="1"/>
    <col min="6151" max="6151" width="25.5546875" style="8" bestFit="1" customWidth="1"/>
    <col min="6152" max="6152" width="12.88671875" style="8" bestFit="1" customWidth="1"/>
    <col min="6153" max="6153" width="26.88671875" style="8" customWidth="1"/>
    <col min="6154" max="6154" width="18.5546875" style="8" bestFit="1" customWidth="1"/>
    <col min="6155" max="6155" width="26.109375" style="8" customWidth="1"/>
    <col min="6156" max="6156" width="71.44140625" style="8" bestFit="1" customWidth="1"/>
    <col min="6157" max="6157" width="8.5546875" style="8" bestFit="1" customWidth="1"/>
    <col min="6158" max="6158" width="12" style="8" customWidth="1"/>
    <col min="6159" max="6159" width="11.44140625" style="8" customWidth="1"/>
    <col min="6160" max="6160" width="6.5546875" style="8" bestFit="1" customWidth="1"/>
    <col min="6161" max="6161" width="10.5546875" style="8" bestFit="1" customWidth="1"/>
    <col min="6162" max="6162" width="102" style="8" bestFit="1" customWidth="1"/>
    <col min="6163" max="6163" width="11" style="8" bestFit="1" customWidth="1"/>
    <col min="6164" max="6164" width="9.5546875" style="8" bestFit="1" customWidth="1"/>
    <col min="6165" max="6165" width="6.5546875" style="8" bestFit="1" customWidth="1"/>
    <col min="6166" max="6166" width="10.5546875" style="8" bestFit="1" customWidth="1"/>
    <col min="6167" max="6167" width="14.109375" style="8" customWidth="1"/>
    <col min="6168" max="6168" width="7.5546875" style="8" bestFit="1" customWidth="1"/>
    <col min="6169" max="6169" width="11.5546875" style="8" bestFit="1" customWidth="1"/>
    <col min="6170" max="6170" width="10.88671875" style="8" bestFit="1" customWidth="1"/>
    <col min="6171" max="6405" width="9.109375" style="8"/>
    <col min="6406" max="6406" width="7.5546875" style="8" bestFit="1" customWidth="1"/>
    <col min="6407" max="6407" width="25.5546875" style="8" bestFit="1" customWidth="1"/>
    <col min="6408" max="6408" width="12.88671875" style="8" bestFit="1" customWidth="1"/>
    <col min="6409" max="6409" width="26.88671875" style="8" customWidth="1"/>
    <col min="6410" max="6410" width="18.5546875" style="8" bestFit="1" customWidth="1"/>
    <col min="6411" max="6411" width="26.109375" style="8" customWidth="1"/>
    <col min="6412" max="6412" width="71.44140625" style="8" bestFit="1" customWidth="1"/>
    <col min="6413" max="6413" width="8.5546875" style="8" bestFit="1" customWidth="1"/>
    <col min="6414" max="6414" width="12" style="8" customWidth="1"/>
    <col min="6415" max="6415" width="11.44140625" style="8" customWidth="1"/>
    <col min="6416" max="6416" width="6.5546875" style="8" bestFit="1" customWidth="1"/>
    <col min="6417" max="6417" width="10.5546875" style="8" bestFit="1" customWidth="1"/>
    <col min="6418" max="6418" width="102" style="8" bestFit="1" customWidth="1"/>
    <col min="6419" max="6419" width="11" style="8" bestFit="1" customWidth="1"/>
    <col min="6420" max="6420" width="9.5546875" style="8" bestFit="1" customWidth="1"/>
    <col min="6421" max="6421" width="6.5546875" style="8" bestFit="1" customWidth="1"/>
    <col min="6422" max="6422" width="10.5546875" style="8" bestFit="1" customWidth="1"/>
    <col min="6423" max="6423" width="14.109375" style="8" customWidth="1"/>
    <col min="6424" max="6424" width="7.5546875" style="8" bestFit="1" customWidth="1"/>
    <col min="6425" max="6425" width="11.5546875" style="8" bestFit="1" customWidth="1"/>
    <col min="6426" max="6426" width="10.88671875" style="8" bestFit="1" customWidth="1"/>
    <col min="6427" max="6661" width="9.109375" style="8"/>
    <col min="6662" max="6662" width="7.5546875" style="8" bestFit="1" customWidth="1"/>
    <col min="6663" max="6663" width="25.5546875" style="8" bestFit="1" customWidth="1"/>
    <col min="6664" max="6664" width="12.88671875" style="8" bestFit="1" customWidth="1"/>
    <col min="6665" max="6665" width="26.88671875" style="8" customWidth="1"/>
    <col min="6666" max="6666" width="18.5546875" style="8" bestFit="1" customWidth="1"/>
    <col min="6667" max="6667" width="26.109375" style="8" customWidth="1"/>
    <col min="6668" max="6668" width="71.44140625" style="8" bestFit="1" customWidth="1"/>
    <col min="6669" max="6669" width="8.5546875" style="8" bestFit="1" customWidth="1"/>
    <col min="6670" max="6670" width="12" style="8" customWidth="1"/>
    <col min="6671" max="6671" width="11.44140625" style="8" customWidth="1"/>
    <col min="6672" max="6672" width="6.5546875" style="8" bestFit="1" customWidth="1"/>
    <col min="6673" max="6673" width="10.5546875" style="8" bestFit="1" customWidth="1"/>
    <col min="6674" max="6674" width="102" style="8" bestFit="1" customWidth="1"/>
    <col min="6675" max="6675" width="11" style="8" bestFit="1" customWidth="1"/>
    <col min="6676" max="6676" width="9.5546875" style="8" bestFit="1" customWidth="1"/>
    <col min="6677" max="6677" width="6.5546875" style="8" bestFit="1" customWidth="1"/>
    <col min="6678" max="6678" width="10.5546875" style="8" bestFit="1" customWidth="1"/>
    <col min="6679" max="6679" width="14.109375" style="8" customWidth="1"/>
    <col min="6680" max="6680" width="7.5546875" style="8" bestFit="1" customWidth="1"/>
    <col min="6681" max="6681" width="11.5546875" style="8" bestFit="1" customWidth="1"/>
    <col min="6682" max="6682" width="10.88671875" style="8" bestFit="1" customWidth="1"/>
    <col min="6683" max="6917" width="9.109375" style="8"/>
    <col min="6918" max="6918" width="7.5546875" style="8" bestFit="1" customWidth="1"/>
    <col min="6919" max="6919" width="25.5546875" style="8" bestFit="1" customWidth="1"/>
    <col min="6920" max="6920" width="12.88671875" style="8" bestFit="1" customWidth="1"/>
    <col min="6921" max="6921" width="26.88671875" style="8" customWidth="1"/>
    <col min="6922" max="6922" width="18.5546875" style="8" bestFit="1" customWidth="1"/>
    <col min="6923" max="6923" width="26.109375" style="8" customWidth="1"/>
    <col min="6924" max="6924" width="71.44140625" style="8" bestFit="1" customWidth="1"/>
    <col min="6925" max="6925" width="8.5546875" style="8" bestFit="1" customWidth="1"/>
    <col min="6926" max="6926" width="12" style="8" customWidth="1"/>
    <col min="6927" max="6927" width="11.44140625" style="8" customWidth="1"/>
    <col min="6928" max="6928" width="6.5546875" style="8" bestFit="1" customWidth="1"/>
    <col min="6929" max="6929" width="10.5546875" style="8" bestFit="1" customWidth="1"/>
    <col min="6930" max="6930" width="102" style="8" bestFit="1" customWidth="1"/>
    <col min="6931" max="6931" width="11" style="8" bestFit="1" customWidth="1"/>
    <col min="6932" max="6932" width="9.5546875" style="8" bestFit="1" customWidth="1"/>
    <col min="6933" max="6933" width="6.5546875" style="8" bestFit="1" customWidth="1"/>
    <col min="6934" max="6934" width="10.5546875" style="8" bestFit="1" customWidth="1"/>
    <col min="6935" max="6935" width="14.109375" style="8" customWidth="1"/>
    <col min="6936" max="6936" width="7.5546875" style="8" bestFit="1" customWidth="1"/>
    <col min="6937" max="6937" width="11.5546875" style="8" bestFit="1" customWidth="1"/>
    <col min="6938" max="6938" width="10.88671875" style="8" bestFit="1" customWidth="1"/>
    <col min="6939" max="7173" width="9.109375" style="8"/>
    <col min="7174" max="7174" width="7.5546875" style="8" bestFit="1" customWidth="1"/>
    <col min="7175" max="7175" width="25.5546875" style="8" bestFit="1" customWidth="1"/>
    <col min="7176" max="7176" width="12.88671875" style="8" bestFit="1" customWidth="1"/>
    <col min="7177" max="7177" width="26.88671875" style="8" customWidth="1"/>
    <col min="7178" max="7178" width="18.5546875" style="8" bestFit="1" customWidth="1"/>
    <col min="7179" max="7179" width="26.109375" style="8" customWidth="1"/>
    <col min="7180" max="7180" width="71.44140625" style="8" bestFit="1" customWidth="1"/>
    <col min="7181" max="7181" width="8.5546875" style="8" bestFit="1" customWidth="1"/>
    <col min="7182" max="7182" width="12" style="8" customWidth="1"/>
    <col min="7183" max="7183" width="11.44140625" style="8" customWidth="1"/>
    <col min="7184" max="7184" width="6.5546875" style="8" bestFit="1" customWidth="1"/>
    <col min="7185" max="7185" width="10.5546875" style="8" bestFit="1" customWidth="1"/>
    <col min="7186" max="7186" width="102" style="8" bestFit="1" customWidth="1"/>
    <col min="7187" max="7187" width="11" style="8" bestFit="1" customWidth="1"/>
    <col min="7188" max="7188" width="9.5546875" style="8" bestFit="1" customWidth="1"/>
    <col min="7189" max="7189" width="6.5546875" style="8" bestFit="1" customWidth="1"/>
    <col min="7190" max="7190" width="10.5546875" style="8" bestFit="1" customWidth="1"/>
    <col min="7191" max="7191" width="14.109375" style="8" customWidth="1"/>
    <col min="7192" max="7192" width="7.5546875" style="8" bestFit="1" customWidth="1"/>
    <col min="7193" max="7193" width="11.5546875" style="8" bestFit="1" customWidth="1"/>
    <col min="7194" max="7194" width="10.88671875" style="8" bestFit="1" customWidth="1"/>
    <col min="7195" max="7429" width="9.109375" style="8"/>
    <col min="7430" max="7430" width="7.5546875" style="8" bestFit="1" customWidth="1"/>
    <col min="7431" max="7431" width="25.5546875" style="8" bestFit="1" customWidth="1"/>
    <col min="7432" max="7432" width="12.88671875" style="8" bestFit="1" customWidth="1"/>
    <col min="7433" max="7433" width="26.88671875" style="8" customWidth="1"/>
    <col min="7434" max="7434" width="18.5546875" style="8" bestFit="1" customWidth="1"/>
    <col min="7435" max="7435" width="26.109375" style="8" customWidth="1"/>
    <col min="7436" max="7436" width="71.44140625" style="8" bestFit="1" customWidth="1"/>
    <col min="7437" max="7437" width="8.5546875" style="8" bestFit="1" customWidth="1"/>
    <col min="7438" max="7438" width="12" style="8" customWidth="1"/>
    <col min="7439" max="7439" width="11.44140625" style="8" customWidth="1"/>
    <col min="7440" max="7440" width="6.5546875" style="8" bestFit="1" customWidth="1"/>
    <col min="7441" max="7441" width="10.5546875" style="8" bestFit="1" customWidth="1"/>
    <col min="7442" max="7442" width="102" style="8" bestFit="1" customWidth="1"/>
    <col min="7443" max="7443" width="11" style="8" bestFit="1" customWidth="1"/>
    <col min="7444" max="7444" width="9.5546875" style="8" bestFit="1" customWidth="1"/>
    <col min="7445" max="7445" width="6.5546875" style="8" bestFit="1" customWidth="1"/>
    <col min="7446" max="7446" width="10.5546875" style="8" bestFit="1" customWidth="1"/>
    <col min="7447" max="7447" width="14.109375" style="8" customWidth="1"/>
    <col min="7448" max="7448" width="7.5546875" style="8" bestFit="1" customWidth="1"/>
    <col min="7449" max="7449" width="11.5546875" style="8" bestFit="1" customWidth="1"/>
    <col min="7450" max="7450" width="10.88671875" style="8" bestFit="1" customWidth="1"/>
    <col min="7451" max="7685" width="9.109375" style="8"/>
    <col min="7686" max="7686" width="7.5546875" style="8" bestFit="1" customWidth="1"/>
    <col min="7687" max="7687" width="25.5546875" style="8" bestFit="1" customWidth="1"/>
    <col min="7688" max="7688" width="12.88671875" style="8" bestFit="1" customWidth="1"/>
    <col min="7689" max="7689" width="26.88671875" style="8" customWidth="1"/>
    <col min="7690" max="7690" width="18.5546875" style="8" bestFit="1" customWidth="1"/>
    <col min="7691" max="7691" width="26.109375" style="8" customWidth="1"/>
    <col min="7692" max="7692" width="71.44140625" style="8" bestFit="1" customWidth="1"/>
    <col min="7693" max="7693" width="8.5546875" style="8" bestFit="1" customWidth="1"/>
    <col min="7694" max="7694" width="12" style="8" customWidth="1"/>
    <col min="7695" max="7695" width="11.44140625" style="8" customWidth="1"/>
    <col min="7696" max="7696" width="6.5546875" style="8" bestFit="1" customWidth="1"/>
    <col min="7697" max="7697" width="10.5546875" style="8" bestFit="1" customWidth="1"/>
    <col min="7698" max="7698" width="102" style="8" bestFit="1" customWidth="1"/>
    <col min="7699" max="7699" width="11" style="8" bestFit="1" customWidth="1"/>
    <col min="7700" max="7700" width="9.5546875" style="8" bestFit="1" customWidth="1"/>
    <col min="7701" max="7701" width="6.5546875" style="8" bestFit="1" customWidth="1"/>
    <col min="7702" max="7702" width="10.5546875" style="8" bestFit="1" customWidth="1"/>
    <col min="7703" max="7703" width="14.109375" style="8" customWidth="1"/>
    <col min="7704" max="7704" width="7.5546875" style="8" bestFit="1" customWidth="1"/>
    <col min="7705" max="7705" width="11.5546875" style="8" bestFit="1" customWidth="1"/>
    <col min="7706" max="7706" width="10.88671875" style="8" bestFit="1" customWidth="1"/>
    <col min="7707" max="7941" width="9.109375" style="8"/>
    <col min="7942" max="7942" width="7.5546875" style="8" bestFit="1" customWidth="1"/>
    <col min="7943" max="7943" width="25.5546875" style="8" bestFit="1" customWidth="1"/>
    <col min="7944" max="7944" width="12.88671875" style="8" bestFit="1" customWidth="1"/>
    <col min="7945" max="7945" width="26.88671875" style="8" customWidth="1"/>
    <col min="7946" max="7946" width="18.5546875" style="8" bestFit="1" customWidth="1"/>
    <col min="7947" max="7947" width="26.109375" style="8" customWidth="1"/>
    <col min="7948" max="7948" width="71.44140625" style="8" bestFit="1" customWidth="1"/>
    <col min="7949" max="7949" width="8.5546875" style="8" bestFit="1" customWidth="1"/>
    <col min="7950" max="7950" width="12" style="8" customWidth="1"/>
    <col min="7951" max="7951" width="11.44140625" style="8" customWidth="1"/>
    <col min="7952" max="7952" width="6.5546875" style="8" bestFit="1" customWidth="1"/>
    <col min="7953" max="7953" width="10.5546875" style="8" bestFit="1" customWidth="1"/>
    <col min="7954" max="7954" width="102" style="8" bestFit="1" customWidth="1"/>
    <col min="7955" max="7955" width="11" style="8" bestFit="1" customWidth="1"/>
    <col min="7956" max="7956" width="9.5546875" style="8" bestFit="1" customWidth="1"/>
    <col min="7957" max="7957" width="6.5546875" style="8" bestFit="1" customWidth="1"/>
    <col min="7958" max="7958" width="10.5546875" style="8" bestFit="1" customWidth="1"/>
    <col min="7959" max="7959" width="14.109375" style="8" customWidth="1"/>
    <col min="7960" max="7960" width="7.5546875" style="8" bestFit="1" customWidth="1"/>
    <col min="7961" max="7961" width="11.5546875" style="8" bestFit="1" customWidth="1"/>
    <col min="7962" max="7962" width="10.88671875" style="8" bestFit="1" customWidth="1"/>
    <col min="7963" max="8197" width="9.109375" style="8"/>
    <col min="8198" max="8198" width="7.5546875" style="8" bestFit="1" customWidth="1"/>
    <col min="8199" max="8199" width="25.5546875" style="8" bestFit="1" customWidth="1"/>
    <col min="8200" max="8200" width="12.88671875" style="8" bestFit="1" customWidth="1"/>
    <col min="8201" max="8201" width="26.88671875" style="8" customWidth="1"/>
    <col min="8202" max="8202" width="18.5546875" style="8" bestFit="1" customWidth="1"/>
    <col min="8203" max="8203" width="26.109375" style="8" customWidth="1"/>
    <col min="8204" max="8204" width="71.44140625" style="8" bestFit="1" customWidth="1"/>
    <col min="8205" max="8205" width="8.5546875" style="8" bestFit="1" customWidth="1"/>
    <col min="8206" max="8206" width="12" style="8" customWidth="1"/>
    <col min="8207" max="8207" width="11.44140625" style="8" customWidth="1"/>
    <col min="8208" max="8208" width="6.5546875" style="8" bestFit="1" customWidth="1"/>
    <col min="8209" max="8209" width="10.5546875" style="8" bestFit="1" customWidth="1"/>
    <col min="8210" max="8210" width="102" style="8" bestFit="1" customWidth="1"/>
    <col min="8211" max="8211" width="11" style="8" bestFit="1" customWidth="1"/>
    <col min="8212" max="8212" width="9.5546875" style="8" bestFit="1" customWidth="1"/>
    <col min="8213" max="8213" width="6.5546875" style="8" bestFit="1" customWidth="1"/>
    <col min="8214" max="8214" width="10.5546875" style="8" bestFit="1" customWidth="1"/>
    <col min="8215" max="8215" width="14.109375" style="8" customWidth="1"/>
    <col min="8216" max="8216" width="7.5546875" style="8" bestFit="1" customWidth="1"/>
    <col min="8217" max="8217" width="11.5546875" style="8" bestFit="1" customWidth="1"/>
    <col min="8218" max="8218" width="10.88671875" style="8" bestFit="1" customWidth="1"/>
    <col min="8219" max="8453" width="9.109375" style="8"/>
    <col min="8454" max="8454" width="7.5546875" style="8" bestFit="1" customWidth="1"/>
    <col min="8455" max="8455" width="25.5546875" style="8" bestFit="1" customWidth="1"/>
    <col min="8456" max="8456" width="12.88671875" style="8" bestFit="1" customWidth="1"/>
    <col min="8457" max="8457" width="26.88671875" style="8" customWidth="1"/>
    <col min="8458" max="8458" width="18.5546875" style="8" bestFit="1" customWidth="1"/>
    <col min="8459" max="8459" width="26.109375" style="8" customWidth="1"/>
    <col min="8460" max="8460" width="71.44140625" style="8" bestFit="1" customWidth="1"/>
    <col min="8461" max="8461" width="8.5546875" style="8" bestFit="1" customWidth="1"/>
    <col min="8462" max="8462" width="12" style="8" customWidth="1"/>
    <col min="8463" max="8463" width="11.44140625" style="8" customWidth="1"/>
    <col min="8464" max="8464" width="6.5546875" style="8" bestFit="1" customWidth="1"/>
    <col min="8465" max="8465" width="10.5546875" style="8" bestFit="1" customWidth="1"/>
    <col min="8466" max="8466" width="102" style="8" bestFit="1" customWidth="1"/>
    <col min="8467" max="8467" width="11" style="8" bestFit="1" customWidth="1"/>
    <col min="8468" max="8468" width="9.5546875" style="8" bestFit="1" customWidth="1"/>
    <col min="8469" max="8469" width="6.5546875" style="8" bestFit="1" customWidth="1"/>
    <col min="8470" max="8470" width="10.5546875" style="8" bestFit="1" customWidth="1"/>
    <col min="8471" max="8471" width="14.109375" style="8" customWidth="1"/>
    <col min="8472" max="8472" width="7.5546875" style="8" bestFit="1" customWidth="1"/>
    <col min="8473" max="8473" width="11.5546875" style="8" bestFit="1" customWidth="1"/>
    <col min="8474" max="8474" width="10.88671875" style="8" bestFit="1" customWidth="1"/>
    <col min="8475" max="8709" width="9.109375" style="8"/>
    <col min="8710" max="8710" width="7.5546875" style="8" bestFit="1" customWidth="1"/>
    <col min="8711" max="8711" width="25.5546875" style="8" bestFit="1" customWidth="1"/>
    <col min="8712" max="8712" width="12.88671875" style="8" bestFit="1" customWidth="1"/>
    <col min="8713" max="8713" width="26.88671875" style="8" customWidth="1"/>
    <col min="8714" max="8714" width="18.5546875" style="8" bestFit="1" customWidth="1"/>
    <col min="8715" max="8715" width="26.109375" style="8" customWidth="1"/>
    <col min="8716" max="8716" width="71.44140625" style="8" bestFit="1" customWidth="1"/>
    <col min="8717" max="8717" width="8.5546875" style="8" bestFit="1" customWidth="1"/>
    <col min="8718" max="8718" width="12" style="8" customWidth="1"/>
    <col min="8719" max="8719" width="11.44140625" style="8" customWidth="1"/>
    <col min="8720" max="8720" width="6.5546875" style="8" bestFit="1" customWidth="1"/>
    <col min="8721" max="8721" width="10.5546875" style="8" bestFit="1" customWidth="1"/>
    <col min="8722" max="8722" width="102" style="8" bestFit="1" customWidth="1"/>
    <col min="8723" max="8723" width="11" style="8" bestFit="1" customWidth="1"/>
    <col min="8724" max="8724" width="9.5546875" style="8" bestFit="1" customWidth="1"/>
    <col min="8725" max="8725" width="6.5546875" style="8" bestFit="1" customWidth="1"/>
    <col min="8726" max="8726" width="10.5546875" style="8" bestFit="1" customWidth="1"/>
    <col min="8727" max="8727" width="14.109375" style="8" customWidth="1"/>
    <col min="8728" max="8728" width="7.5546875" style="8" bestFit="1" customWidth="1"/>
    <col min="8729" max="8729" width="11.5546875" style="8" bestFit="1" customWidth="1"/>
    <col min="8730" max="8730" width="10.88671875" style="8" bestFit="1" customWidth="1"/>
    <col min="8731" max="8965" width="9.109375" style="8"/>
    <col min="8966" max="8966" width="7.5546875" style="8" bestFit="1" customWidth="1"/>
    <col min="8967" max="8967" width="25.5546875" style="8" bestFit="1" customWidth="1"/>
    <col min="8968" max="8968" width="12.88671875" style="8" bestFit="1" customWidth="1"/>
    <col min="8969" max="8969" width="26.88671875" style="8" customWidth="1"/>
    <col min="8970" max="8970" width="18.5546875" style="8" bestFit="1" customWidth="1"/>
    <col min="8971" max="8971" width="26.109375" style="8" customWidth="1"/>
    <col min="8972" max="8972" width="71.44140625" style="8" bestFit="1" customWidth="1"/>
    <col min="8973" max="8973" width="8.5546875" style="8" bestFit="1" customWidth="1"/>
    <col min="8974" max="8974" width="12" style="8" customWidth="1"/>
    <col min="8975" max="8975" width="11.44140625" style="8" customWidth="1"/>
    <col min="8976" max="8976" width="6.5546875" style="8" bestFit="1" customWidth="1"/>
    <col min="8977" max="8977" width="10.5546875" style="8" bestFit="1" customWidth="1"/>
    <col min="8978" max="8978" width="102" style="8" bestFit="1" customWidth="1"/>
    <col min="8979" max="8979" width="11" style="8" bestFit="1" customWidth="1"/>
    <col min="8980" max="8980" width="9.5546875" style="8" bestFit="1" customWidth="1"/>
    <col min="8981" max="8981" width="6.5546875" style="8" bestFit="1" customWidth="1"/>
    <col min="8982" max="8982" width="10.5546875" style="8" bestFit="1" customWidth="1"/>
    <col min="8983" max="8983" width="14.109375" style="8" customWidth="1"/>
    <col min="8984" max="8984" width="7.5546875" style="8" bestFit="1" customWidth="1"/>
    <col min="8985" max="8985" width="11.5546875" style="8" bestFit="1" customWidth="1"/>
    <col min="8986" max="8986" width="10.88671875" style="8" bestFit="1" customWidth="1"/>
    <col min="8987" max="9221" width="9.109375" style="8"/>
    <col min="9222" max="9222" width="7.5546875" style="8" bestFit="1" customWidth="1"/>
    <col min="9223" max="9223" width="25.5546875" style="8" bestFit="1" customWidth="1"/>
    <col min="9224" max="9224" width="12.88671875" style="8" bestFit="1" customWidth="1"/>
    <col min="9225" max="9225" width="26.88671875" style="8" customWidth="1"/>
    <col min="9226" max="9226" width="18.5546875" style="8" bestFit="1" customWidth="1"/>
    <col min="9227" max="9227" width="26.109375" style="8" customWidth="1"/>
    <col min="9228" max="9228" width="71.44140625" style="8" bestFit="1" customWidth="1"/>
    <col min="9229" max="9229" width="8.5546875" style="8" bestFit="1" customWidth="1"/>
    <col min="9230" max="9230" width="12" style="8" customWidth="1"/>
    <col min="9231" max="9231" width="11.44140625" style="8" customWidth="1"/>
    <col min="9232" max="9232" width="6.5546875" style="8" bestFit="1" customWidth="1"/>
    <col min="9233" max="9233" width="10.5546875" style="8" bestFit="1" customWidth="1"/>
    <col min="9234" max="9234" width="102" style="8" bestFit="1" customWidth="1"/>
    <col min="9235" max="9235" width="11" style="8" bestFit="1" customWidth="1"/>
    <col min="9236" max="9236" width="9.5546875" style="8" bestFit="1" customWidth="1"/>
    <col min="9237" max="9237" width="6.5546875" style="8" bestFit="1" customWidth="1"/>
    <col min="9238" max="9238" width="10.5546875" style="8" bestFit="1" customWidth="1"/>
    <col min="9239" max="9239" width="14.109375" style="8" customWidth="1"/>
    <col min="9240" max="9240" width="7.5546875" style="8" bestFit="1" customWidth="1"/>
    <col min="9241" max="9241" width="11.5546875" style="8" bestFit="1" customWidth="1"/>
    <col min="9242" max="9242" width="10.88671875" style="8" bestFit="1" customWidth="1"/>
    <col min="9243" max="9477" width="9.109375" style="8"/>
    <col min="9478" max="9478" width="7.5546875" style="8" bestFit="1" customWidth="1"/>
    <col min="9479" max="9479" width="25.5546875" style="8" bestFit="1" customWidth="1"/>
    <col min="9480" max="9480" width="12.88671875" style="8" bestFit="1" customWidth="1"/>
    <col min="9481" max="9481" width="26.88671875" style="8" customWidth="1"/>
    <col min="9482" max="9482" width="18.5546875" style="8" bestFit="1" customWidth="1"/>
    <col min="9483" max="9483" width="26.109375" style="8" customWidth="1"/>
    <col min="9484" max="9484" width="71.44140625" style="8" bestFit="1" customWidth="1"/>
    <col min="9485" max="9485" width="8.5546875" style="8" bestFit="1" customWidth="1"/>
    <col min="9486" max="9486" width="12" style="8" customWidth="1"/>
    <col min="9487" max="9487" width="11.44140625" style="8" customWidth="1"/>
    <col min="9488" max="9488" width="6.5546875" style="8" bestFit="1" customWidth="1"/>
    <col min="9489" max="9489" width="10.5546875" style="8" bestFit="1" customWidth="1"/>
    <col min="9490" max="9490" width="102" style="8" bestFit="1" customWidth="1"/>
    <col min="9491" max="9491" width="11" style="8" bestFit="1" customWidth="1"/>
    <col min="9492" max="9492" width="9.5546875" style="8" bestFit="1" customWidth="1"/>
    <col min="9493" max="9493" width="6.5546875" style="8" bestFit="1" customWidth="1"/>
    <col min="9494" max="9494" width="10.5546875" style="8" bestFit="1" customWidth="1"/>
    <col min="9495" max="9495" width="14.109375" style="8" customWidth="1"/>
    <col min="9496" max="9496" width="7.5546875" style="8" bestFit="1" customWidth="1"/>
    <col min="9497" max="9497" width="11.5546875" style="8" bestFit="1" customWidth="1"/>
    <col min="9498" max="9498" width="10.88671875" style="8" bestFit="1" customWidth="1"/>
    <col min="9499" max="9733" width="9.109375" style="8"/>
    <col min="9734" max="9734" width="7.5546875" style="8" bestFit="1" customWidth="1"/>
    <col min="9735" max="9735" width="25.5546875" style="8" bestFit="1" customWidth="1"/>
    <col min="9736" max="9736" width="12.88671875" style="8" bestFit="1" customWidth="1"/>
    <col min="9737" max="9737" width="26.88671875" style="8" customWidth="1"/>
    <col min="9738" max="9738" width="18.5546875" style="8" bestFit="1" customWidth="1"/>
    <col min="9739" max="9739" width="26.109375" style="8" customWidth="1"/>
    <col min="9740" max="9740" width="71.44140625" style="8" bestFit="1" customWidth="1"/>
    <col min="9741" max="9741" width="8.5546875" style="8" bestFit="1" customWidth="1"/>
    <col min="9742" max="9742" width="12" style="8" customWidth="1"/>
    <col min="9743" max="9743" width="11.44140625" style="8" customWidth="1"/>
    <col min="9744" max="9744" width="6.5546875" style="8" bestFit="1" customWidth="1"/>
    <col min="9745" max="9745" width="10.5546875" style="8" bestFit="1" customWidth="1"/>
    <col min="9746" max="9746" width="102" style="8" bestFit="1" customWidth="1"/>
    <col min="9747" max="9747" width="11" style="8" bestFit="1" customWidth="1"/>
    <col min="9748" max="9748" width="9.5546875" style="8" bestFit="1" customWidth="1"/>
    <col min="9749" max="9749" width="6.5546875" style="8" bestFit="1" customWidth="1"/>
    <col min="9750" max="9750" width="10.5546875" style="8" bestFit="1" customWidth="1"/>
    <col min="9751" max="9751" width="14.109375" style="8" customWidth="1"/>
    <col min="9752" max="9752" width="7.5546875" style="8" bestFit="1" customWidth="1"/>
    <col min="9753" max="9753" width="11.5546875" style="8" bestFit="1" customWidth="1"/>
    <col min="9754" max="9754" width="10.88671875" style="8" bestFit="1" customWidth="1"/>
    <col min="9755" max="9989" width="9.109375" style="8"/>
    <col min="9990" max="9990" width="7.5546875" style="8" bestFit="1" customWidth="1"/>
    <col min="9991" max="9991" width="25.5546875" style="8" bestFit="1" customWidth="1"/>
    <col min="9992" max="9992" width="12.88671875" style="8" bestFit="1" customWidth="1"/>
    <col min="9993" max="9993" width="26.88671875" style="8" customWidth="1"/>
    <col min="9994" max="9994" width="18.5546875" style="8" bestFit="1" customWidth="1"/>
    <col min="9995" max="9995" width="26.109375" style="8" customWidth="1"/>
    <col min="9996" max="9996" width="71.44140625" style="8" bestFit="1" customWidth="1"/>
    <col min="9997" max="9997" width="8.5546875" style="8" bestFit="1" customWidth="1"/>
    <col min="9998" max="9998" width="12" style="8" customWidth="1"/>
    <col min="9999" max="9999" width="11.44140625" style="8" customWidth="1"/>
    <col min="10000" max="10000" width="6.5546875" style="8" bestFit="1" customWidth="1"/>
    <col min="10001" max="10001" width="10.5546875" style="8" bestFit="1" customWidth="1"/>
    <col min="10002" max="10002" width="102" style="8" bestFit="1" customWidth="1"/>
    <col min="10003" max="10003" width="11" style="8" bestFit="1" customWidth="1"/>
    <col min="10004" max="10004" width="9.5546875" style="8" bestFit="1" customWidth="1"/>
    <col min="10005" max="10005" width="6.5546875" style="8" bestFit="1" customWidth="1"/>
    <col min="10006" max="10006" width="10.5546875" style="8" bestFit="1" customWidth="1"/>
    <col min="10007" max="10007" width="14.109375" style="8" customWidth="1"/>
    <col min="10008" max="10008" width="7.5546875" style="8" bestFit="1" customWidth="1"/>
    <col min="10009" max="10009" width="11.5546875" style="8" bestFit="1" customWidth="1"/>
    <col min="10010" max="10010" width="10.88671875" style="8" bestFit="1" customWidth="1"/>
    <col min="10011" max="10245" width="9.109375" style="8"/>
    <col min="10246" max="10246" width="7.5546875" style="8" bestFit="1" customWidth="1"/>
    <col min="10247" max="10247" width="25.5546875" style="8" bestFit="1" customWidth="1"/>
    <col min="10248" max="10248" width="12.88671875" style="8" bestFit="1" customWidth="1"/>
    <col min="10249" max="10249" width="26.88671875" style="8" customWidth="1"/>
    <col min="10250" max="10250" width="18.5546875" style="8" bestFit="1" customWidth="1"/>
    <col min="10251" max="10251" width="26.109375" style="8" customWidth="1"/>
    <col min="10252" max="10252" width="71.44140625" style="8" bestFit="1" customWidth="1"/>
    <col min="10253" max="10253" width="8.5546875" style="8" bestFit="1" customWidth="1"/>
    <col min="10254" max="10254" width="12" style="8" customWidth="1"/>
    <col min="10255" max="10255" width="11.44140625" style="8" customWidth="1"/>
    <col min="10256" max="10256" width="6.5546875" style="8" bestFit="1" customWidth="1"/>
    <col min="10257" max="10257" width="10.5546875" style="8" bestFit="1" customWidth="1"/>
    <col min="10258" max="10258" width="102" style="8" bestFit="1" customWidth="1"/>
    <col min="10259" max="10259" width="11" style="8" bestFit="1" customWidth="1"/>
    <col min="10260" max="10260" width="9.5546875" style="8" bestFit="1" customWidth="1"/>
    <col min="10261" max="10261" width="6.5546875" style="8" bestFit="1" customWidth="1"/>
    <col min="10262" max="10262" width="10.5546875" style="8" bestFit="1" customWidth="1"/>
    <col min="10263" max="10263" width="14.109375" style="8" customWidth="1"/>
    <col min="10264" max="10264" width="7.5546875" style="8" bestFit="1" customWidth="1"/>
    <col min="10265" max="10265" width="11.5546875" style="8" bestFit="1" customWidth="1"/>
    <col min="10266" max="10266" width="10.88671875" style="8" bestFit="1" customWidth="1"/>
    <col min="10267" max="10501" width="9.109375" style="8"/>
    <col min="10502" max="10502" width="7.5546875" style="8" bestFit="1" customWidth="1"/>
    <col min="10503" max="10503" width="25.5546875" style="8" bestFit="1" customWidth="1"/>
    <col min="10504" max="10504" width="12.88671875" style="8" bestFit="1" customWidth="1"/>
    <col min="10505" max="10505" width="26.88671875" style="8" customWidth="1"/>
    <col min="10506" max="10506" width="18.5546875" style="8" bestFit="1" customWidth="1"/>
    <col min="10507" max="10507" width="26.109375" style="8" customWidth="1"/>
    <col min="10508" max="10508" width="71.44140625" style="8" bestFit="1" customWidth="1"/>
    <col min="10509" max="10509" width="8.5546875" style="8" bestFit="1" customWidth="1"/>
    <col min="10510" max="10510" width="12" style="8" customWidth="1"/>
    <col min="10511" max="10511" width="11.44140625" style="8" customWidth="1"/>
    <col min="10512" max="10512" width="6.5546875" style="8" bestFit="1" customWidth="1"/>
    <col min="10513" max="10513" width="10.5546875" style="8" bestFit="1" customWidth="1"/>
    <col min="10514" max="10514" width="102" style="8" bestFit="1" customWidth="1"/>
    <col min="10515" max="10515" width="11" style="8" bestFit="1" customWidth="1"/>
    <col min="10516" max="10516" width="9.5546875" style="8" bestFit="1" customWidth="1"/>
    <col min="10517" max="10517" width="6.5546875" style="8" bestFit="1" customWidth="1"/>
    <col min="10518" max="10518" width="10.5546875" style="8" bestFit="1" customWidth="1"/>
    <col min="10519" max="10519" width="14.109375" style="8" customWidth="1"/>
    <col min="10520" max="10520" width="7.5546875" style="8" bestFit="1" customWidth="1"/>
    <col min="10521" max="10521" width="11.5546875" style="8" bestFit="1" customWidth="1"/>
    <col min="10522" max="10522" width="10.88671875" style="8" bestFit="1" customWidth="1"/>
    <col min="10523" max="10757" width="9.109375" style="8"/>
    <col min="10758" max="10758" width="7.5546875" style="8" bestFit="1" customWidth="1"/>
    <col min="10759" max="10759" width="25.5546875" style="8" bestFit="1" customWidth="1"/>
    <col min="10760" max="10760" width="12.88671875" style="8" bestFit="1" customWidth="1"/>
    <col min="10761" max="10761" width="26.88671875" style="8" customWidth="1"/>
    <col min="10762" max="10762" width="18.5546875" style="8" bestFit="1" customWidth="1"/>
    <col min="10763" max="10763" width="26.109375" style="8" customWidth="1"/>
    <col min="10764" max="10764" width="71.44140625" style="8" bestFit="1" customWidth="1"/>
    <col min="10765" max="10765" width="8.5546875" style="8" bestFit="1" customWidth="1"/>
    <col min="10766" max="10766" width="12" style="8" customWidth="1"/>
    <col min="10767" max="10767" width="11.44140625" style="8" customWidth="1"/>
    <col min="10768" max="10768" width="6.5546875" style="8" bestFit="1" customWidth="1"/>
    <col min="10769" max="10769" width="10.5546875" style="8" bestFit="1" customWidth="1"/>
    <col min="10770" max="10770" width="102" style="8" bestFit="1" customWidth="1"/>
    <col min="10771" max="10771" width="11" style="8" bestFit="1" customWidth="1"/>
    <col min="10772" max="10772" width="9.5546875" style="8" bestFit="1" customWidth="1"/>
    <col min="10773" max="10773" width="6.5546875" style="8" bestFit="1" customWidth="1"/>
    <col min="10774" max="10774" width="10.5546875" style="8" bestFit="1" customWidth="1"/>
    <col min="10775" max="10775" width="14.109375" style="8" customWidth="1"/>
    <col min="10776" max="10776" width="7.5546875" style="8" bestFit="1" customWidth="1"/>
    <col min="10777" max="10777" width="11.5546875" style="8" bestFit="1" customWidth="1"/>
    <col min="10778" max="10778" width="10.88671875" style="8" bestFit="1" customWidth="1"/>
    <col min="10779" max="11013" width="9.109375" style="8"/>
    <col min="11014" max="11014" width="7.5546875" style="8" bestFit="1" customWidth="1"/>
    <col min="11015" max="11015" width="25.5546875" style="8" bestFit="1" customWidth="1"/>
    <col min="11016" max="11016" width="12.88671875" style="8" bestFit="1" customWidth="1"/>
    <col min="11017" max="11017" width="26.88671875" style="8" customWidth="1"/>
    <col min="11018" max="11018" width="18.5546875" style="8" bestFit="1" customWidth="1"/>
    <col min="11019" max="11019" width="26.109375" style="8" customWidth="1"/>
    <col min="11020" max="11020" width="71.44140625" style="8" bestFit="1" customWidth="1"/>
    <col min="11021" max="11021" width="8.5546875" style="8" bestFit="1" customWidth="1"/>
    <col min="11022" max="11022" width="12" style="8" customWidth="1"/>
    <col min="11023" max="11023" width="11.44140625" style="8" customWidth="1"/>
    <col min="11024" max="11024" width="6.5546875" style="8" bestFit="1" customWidth="1"/>
    <col min="11025" max="11025" width="10.5546875" style="8" bestFit="1" customWidth="1"/>
    <col min="11026" max="11026" width="102" style="8" bestFit="1" customWidth="1"/>
    <col min="11027" max="11027" width="11" style="8" bestFit="1" customWidth="1"/>
    <col min="11028" max="11028" width="9.5546875" style="8" bestFit="1" customWidth="1"/>
    <col min="11029" max="11029" width="6.5546875" style="8" bestFit="1" customWidth="1"/>
    <col min="11030" max="11030" width="10.5546875" style="8" bestFit="1" customWidth="1"/>
    <col min="11031" max="11031" width="14.109375" style="8" customWidth="1"/>
    <col min="11032" max="11032" width="7.5546875" style="8" bestFit="1" customWidth="1"/>
    <col min="11033" max="11033" width="11.5546875" style="8" bestFit="1" customWidth="1"/>
    <col min="11034" max="11034" width="10.88671875" style="8" bestFit="1" customWidth="1"/>
    <col min="11035" max="11269" width="9.109375" style="8"/>
    <col min="11270" max="11270" width="7.5546875" style="8" bestFit="1" customWidth="1"/>
    <col min="11271" max="11271" width="25.5546875" style="8" bestFit="1" customWidth="1"/>
    <col min="11272" max="11272" width="12.88671875" style="8" bestFit="1" customWidth="1"/>
    <col min="11273" max="11273" width="26.88671875" style="8" customWidth="1"/>
    <col min="11274" max="11274" width="18.5546875" style="8" bestFit="1" customWidth="1"/>
    <col min="11275" max="11275" width="26.109375" style="8" customWidth="1"/>
    <col min="11276" max="11276" width="71.44140625" style="8" bestFit="1" customWidth="1"/>
    <col min="11277" max="11277" width="8.5546875" style="8" bestFit="1" customWidth="1"/>
    <col min="11278" max="11278" width="12" style="8" customWidth="1"/>
    <col min="11279" max="11279" width="11.44140625" style="8" customWidth="1"/>
    <col min="11280" max="11280" width="6.5546875" style="8" bestFit="1" customWidth="1"/>
    <col min="11281" max="11281" width="10.5546875" style="8" bestFit="1" customWidth="1"/>
    <col min="11282" max="11282" width="102" style="8" bestFit="1" customWidth="1"/>
    <col min="11283" max="11283" width="11" style="8" bestFit="1" customWidth="1"/>
    <col min="11284" max="11284" width="9.5546875" style="8" bestFit="1" customWidth="1"/>
    <col min="11285" max="11285" width="6.5546875" style="8" bestFit="1" customWidth="1"/>
    <col min="11286" max="11286" width="10.5546875" style="8" bestFit="1" customWidth="1"/>
    <col min="11287" max="11287" width="14.109375" style="8" customWidth="1"/>
    <col min="11288" max="11288" width="7.5546875" style="8" bestFit="1" customWidth="1"/>
    <col min="11289" max="11289" width="11.5546875" style="8" bestFit="1" customWidth="1"/>
    <col min="11290" max="11290" width="10.88671875" style="8" bestFit="1" customWidth="1"/>
    <col min="11291" max="11525" width="9.109375" style="8"/>
    <col min="11526" max="11526" width="7.5546875" style="8" bestFit="1" customWidth="1"/>
    <col min="11527" max="11527" width="25.5546875" style="8" bestFit="1" customWidth="1"/>
    <col min="11528" max="11528" width="12.88671875" style="8" bestFit="1" customWidth="1"/>
    <col min="11529" max="11529" width="26.88671875" style="8" customWidth="1"/>
    <col min="11530" max="11530" width="18.5546875" style="8" bestFit="1" customWidth="1"/>
    <col min="11531" max="11531" width="26.109375" style="8" customWidth="1"/>
    <col min="11532" max="11532" width="71.44140625" style="8" bestFit="1" customWidth="1"/>
    <col min="11533" max="11533" width="8.5546875" style="8" bestFit="1" customWidth="1"/>
    <col min="11534" max="11534" width="12" style="8" customWidth="1"/>
    <col min="11535" max="11535" width="11.44140625" style="8" customWidth="1"/>
    <col min="11536" max="11536" width="6.5546875" style="8" bestFit="1" customWidth="1"/>
    <col min="11537" max="11537" width="10.5546875" style="8" bestFit="1" customWidth="1"/>
    <col min="11538" max="11538" width="102" style="8" bestFit="1" customWidth="1"/>
    <col min="11539" max="11539" width="11" style="8" bestFit="1" customWidth="1"/>
    <col min="11540" max="11540" width="9.5546875" style="8" bestFit="1" customWidth="1"/>
    <col min="11541" max="11541" width="6.5546875" style="8" bestFit="1" customWidth="1"/>
    <col min="11542" max="11542" width="10.5546875" style="8" bestFit="1" customWidth="1"/>
    <col min="11543" max="11543" width="14.109375" style="8" customWidth="1"/>
    <col min="11544" max="11544" width="7.5546875" style="8" bestFit="1" customWidth="1"/>
    <col min="11545" max="11545" width="11.5546875" style="8" bestFit="1" customWidth="1"/>
    <col min="11546" max="11546" width="10.88671875" style="8" bestFit="1" customWidth="1"/>
    <col min="11547" max="11781" width="9.109375" style="8"/>
    <col min="11782" max="11782" width="7.5546875" style="8" bestFit="1" customWidth="1"/>
    <col min="11783" max="11783" width="25.5546875" style="8" bestFit="1" customWidth="1"/>
    <col min="11784" max="11784" width="12.88671875" style="8" bestFit="1" customWidth="1"/>
    <col min="11785" max="11785" width="26.88671875" style="8" customWidth="1"/>
    <col min="11786" max="11786" width="18.5546875" style="8" bestFit="1" customWidth="1"/>
    <col min="11787" max="11787" width="26.109375" style="8" customWidth="1"/>
    <col min="11788" max="11788" width="71.44140625" style="8" bestFit="1" customWidth="1"/>
    <col min="11789" max="11789" width="8.5546875" style="8" bestFit="1" customWidth="1"/>
    <col min="11790" max="11790" width="12" style="8" customWidth="1"/>
    <col min="11791" max="11791" width="11.44140625" style="8" customWidth="1"/>
    <col min="11792" max="11792" width="6.5546875" style="8" bestFit="1" customWidth="1"/>
    <col min="11793" max="11793" width="10.5546875" style="8" bestFit="1" customWidth="1"/>
    <col min="11794" max="11794" width="102" style="8" bestFit="1" customWidth="1"/>
    <col min="11795" max="11795" width="11" style="8" bestFit="1" customWidth="1"/>
    <col min="11796" max="11796" width="9.5546875" style="8" bestFit="1" customWidth="1"/>
    <col min="11797" max="11797" width="6.5546875" style="8" bestFit="1" customWidth="1"/>
    <col min="11798" max="11798" width="10.5546875" style="8" bestFit="1" customWidth="1"/>
    <col min="11799" max="11799" width="14.109375" style="8" customWidth="1"/>
    <col min="11800" max="11800" width="7.5546875" style="8" bestFit="1" customWidth="1"/>
    <col min="11801" max="11801" width="11.5546875" style="8" bestFit="1" customWidth="1"/>
    <col min="11802" max="11802" width="10.88671875" style="8" bestFit="1" customWidth="1"/>
    <col min="11803" max="12037" width="9.109375" style="8"/>
    <col min="12038" max="12038" width="7.5546875" style="8" bestFit="1" customWidth="1"/>
    <col min="12039" max="12039" width="25.5546875" style="8" bestFit="1" customWidth="1"/>
    <col min="12040" max="12040" width="12.88671875" style="8" bestFit="1" customWidth="1"/>
    <col min="12041" max="12041" width="26.88671875" style="8" customWidth="1"/>
    <col min="12042" max="12042" width="18.5546875" style="8" bestFit="1" customWidth="1"/>
    <col min="12043" max="12043" width="26.109375" style="8" customWidth="1"/>
    <col min="12044" max="12044" width="71.44140625" style="8" bestFit="1" customWidth="1"/>
    <col min="12045" max="12045" width="8.5546875" style="8" bestFit="1" customWidth="1"/>
    <col min="12046" max="12046" width="12" style="8" customWidth="1"/>
    <col min="12047" max="12047" width="11.44140625" style="8" customWidth="1"/>
    <col min="12048" max="12048" width="6.5546875" style="8" bestFit="1" customWidth="1"/>
    <col min="12049" max="12049" width="10.5546875" style="8" bestFit="1" customWidth="1"/>
    <col min="12050" max="12050" width="102" style="8" bestFit="1" customWidth="1"/>
    <col min="12051" max="12051" width="11" style="8" bestFit="1" customWidth="1"/>
    <col min="12052" max="12052" width="9.5546875" style="8" bestFit="1" customWidth="1"/>
    <col min="12053" max="12053" width="6.5546875" style="8" bestFit="1" customWidth="1"/>
    <col min="12054" max="12054" width="10.5546875" style="8" bestFit="1" customWidth="1"/>
    <col min="12055" max="12055" width="14.109375" style="8" customWidth="1"/>
    <col min="12056" max="12056" width="7.5546875" style="8" bestFit="1" customWidth="1"/>
    <col min="12057" max="12057" width="11.5546875" style="8" bestFit="1" customWidth="1"/>
    <col min="12058" max="12058" width="10.88671875" style="8" bestFit="1" customWidth="1"/>
    <col min="12059" max="12293" width="9.109375" style="8"/>
    <col min="12294" max="12294" width="7.5546875" style="8" bestFit="1" customWidth="1"/>
    <col min="12295" max="12295" width="25.5546875" style="8" bestFit="1" customWidth="1"/>
    <col min="12296" max="12296" width="12.88671875" style="8" bestFit="1" customWidth="1"/>
    <col min="12297" max="12297" width="26.88671875" style="8" customWidth="1"/>
    <col min="12298" max="12298" width="18.5546875" style="8" bestFit="1" customWidth="1"/>
    <col min="12299" max="12299" width="26.109375" style="8" customWidth="1"/>
    <col min="12300" max="12300" width="71.44140625" style="8" bestFit="1" customWidth="1"/>
    <col min="12301" max="12301" width="8.5546875" style="8" bestFit="1" customWidth="1"/>
    <col min="12302" max="12302" width="12" style="8" customWidth="1"/>
    <col min="12303" max="12303" width="11.44140625" style="8" customWidth="1"/>
    <col min="12304" max="12304" width="6.5546875" style="8" bestFit="1" customWidth="1"/>
    <col min="12305" max="12305" width="10.5546875" style="8" bestFit="1" customWidth="1"/>
    <col min="12306" max="12306" width="102" style="8" bestFit="1" customWidth="1"/>
    <col min="12307" max="12307" width="11" style="8" bestFit="1" customWidth="1"/>
    <col min="12308" max="12308" width="9.5546875" style="8" bestFit="1" customWidth="1"/>
    <col min="12309" max="12309" width="6.5546875" style="8" bestFit="1" customWidth="1"/>
    <col min="12310" max="12310" width="10.5546875" style="8" bestFit="1" customWidth="1"/>
    <col min="12311" max="12311" width="14.109375" style="8" customWidth="1"/>
    <col min="12312" max="12312" width="7.5546875" style="8" bestFit="1" customWidth="1"/>
    <col min="12313" max="12313" width="11.5546875" style="8" bestFit="1" customWidth="1"/>
    <col min="12314" max="12314" width="10.88671875" style="8" bestFit="1" customWidth="1"/>
    <col min="12315" max="12549" width="9.109375" style="8"/>
    <col min="12550" max="12550" width="7.5546875" style="8" bestFit="1" customWidth="1"/>
    <col min="12551" max="12551" width="25.5546875" style="8" bestFit="1" customWidth="1"/>
    <col min="12552" max="12552" width="12.88671875" style="8" bestFit="1" customWidth="1"/>
    <col min="12553" max="12553" width="26.88671875" style="8" customWidth="1"/>
    <col min="12554" max="12554" width="18.5546875" style="8" bestFit="1" customWidth="1"/>
    <col min="12555" max="12555" width="26.109375" style="8" customWidth="1"/>
    <col min="12556" max="12556" width="71.44140625" style="8" bestFit="1" customWidth="1"/>
    <col min="12557" max="12557" width="8.5546875" style="8" bestFit="1" customWidth="1"/>
    <col min="12558" max="12558" width="12" style="8" customWidth="1"/>
    <col min="12559" max="12559" width="11.44140625" style="8" customWidth="1"/>
    <col min="12560" max="12560" width="6.5546875" style="8" bestFit="1" customWidth="1"/>
    <col min="12561" max="12561" width="10.5546875" style="8" bestFit="1" customWidth="1"/>
    <col min="12562" max="12562" width="102" style="8" bestFit="1" customWidth="1"/>
    <col min="12563" max="12563" width="11" style="8" bestFit="1" customWidth="1"/>
    <col min="12564" max="12564" width="9.5546875" style="8" bestFit="1" customWidth="1"/>
    <col min="12565" max="12565" width="6.5546875" style="8" bestFit="1" customWidth="1"/>
    <col min="12566" max="12566" width="10.5546875" style="8" bestFit="1" customWidth="1"/>
    <col min="12567" max="12567" width="14.109375" style="8" customWidth="1"/>
    <col min="12568" max="12568" width="7.5546875" style="8" bestFit="1" customWidth="1"/>
    <col min="12569" max="12569" width="11.5546875" style="8" bestFit="1" customWidth="1"/>
    <col min="12570" max="12570" width="10.88671875" style="8" bestFit="1" customWidth="1"/>
    <col min="12571" max="12805" width="9.109375" style="8"/>
    <col min="12806" max="12806" width="7.5546875" style="8" bestFit="1" customWidth="1"/>
    <col min="12807" max="12807" width="25.5546875" style="8" bestFit="1" customWidth="1"/>
    <col min="12808" max="12808" width="12.88671875" style="8" bestFit="1" customWidth="1"/>
    <col min="12809" max="12809" width="26.88671875" style="8" customWidth="1"/>
    <col min="12810" max="12810" width="18.5546875" style="8" bestFit="1" customWidth="1"/>
    <col min="12811" max="12811" width="26.109375" style="8" customWidth="1"/>
    <col min="12812" max="12812" width="71.44140625" style="8" bestFit="1" customWidth="1"/>
    <col min="12813" max="12813" width="8.5546875" style="8" bestFit="1" customWidth="1"/>
    <col min="12814" max="12814" width="12" style="8" customWidth="1"/>
    <col min="12815" max="12815" width="11.44140625" style="8" customWidth="1"/>
    <col min="12816" max="12816" width="6.5546875" style="8" bestFit="1" customWidth="1"/>
    <col min="12817" max="12817" width="10.5546875" style="8" bestFit="1" customWidth="1"/>
    <col min="12818" max="12818" width="102" style="8" bestFit="1" customWidth="1"/>
    <col min="12819" max="12819" width="11" style="8" bestFit="1" customWidth="1"/>
    <col min="12820" max="12820" width="9.5546875" style="8" bestFit="1" customWidth="1"/>
    <col min="12821" max="12821" width="6.5546875" style="8" bestFit="1" customWidth="1"/>
    <col min="12822" max="12822" width="10.5546875" style="8" bestFit="1" customWidth="1"/>
    <col min="12823" max="12823" width="14.109375" style="8" customWidth="1"/>
    <col min="12824" max="12824" width="7.5546875" style="8" bestFit="1" customWidth="1"/>
    <col min="12825" max="12825" width="11.5546875" style="8" bestFit="1" customWidth="1"/>
    <col min="12826" max="12826" width="10.88671875" style="8" bestFit="1" customWidth="1"/>
    <col min="12827" max="13061" width="9.109375" style="8"/>
    <col min="13062" max="13062" width="7.5546875" style="8" bestFit="1" customWidth="1"/>
    <col min="13063" max="13063" width="25.5546875" style="8" bestFit="1" customWidth="1"/>
    <col min="13064" max="13064" width="12.88671875" style="8" bestFit="1" customWidth="1"/>
    <col min="13065" max="13065" width="26.88671875" style="8" customWidth="1"/>
    <col min="13066" max="13066" width="18.5546875" style="8" bestFit="1" customWidth="1"/>
    <col min="13067" max="13067" width="26.109375" style="8" customWidth="1"/>
    <col min="13068" max="13068" width="71.44140625" style="8" bestFit="1" customWidth="1"/>
    <col min="13069" max="13069" width="8.5546875" style="8" bestFit="1" customWidth="1"/>
    <col min="13070" max="13070" width="12" style="8" customWidth="1"/>
    <col min="13071" max="13071" width="11.44140625" style="8" customWidth="1"/>
    <col min="13072" max="13072" width="6.5546875" style="8" bestFit="1" customWidth="1"/>
    <col min="13073" max="13073" width="10.5546875" style="8" bestFit="1" customWidth="1"/>
    <col min="13074" max="13074" width="102" style="8" bestFit="1" customWidth="1"/>
    <col min="13075" max="13075" width="11" style="8" bestFit="1" customWidth="1"/>
    <col min="13076" max="13076" width="9.5546875" style="8" bestFit="1" customWidth="1"/>
    <col min="13077" max="13077" width="6.5546875" style="8" bestFit="1" customWidth="1"/>
    <col min="13078" max="13078" width="10.5546875" style="8" bestFit="1" customWidth="1"/>
    <col min="13079" max="13079" width="14.109375" style="8" customWidth="1"/>
    <col min="13080" max="13080" width="7.5546875" style="8" bestFit="1" customWidth="1"/>
    <col min="13081" max="13081" width="11.5546875" style="8" bestFit="1" customWidth="1"/>
    <col min="13082" max="13082" width="10.88671875" style="8" bestFit="1" customWidth="1"/>
    <col min="13083" max="13317" width="9.109375" style="8"/>
    <col min="13318" max="13318" width="7.5546875" style="8" bestFit="1" customWidth="1"/>
    <col min="13319" max="13319" width="25.5546875" style="8" bestFit="1" customWidth="1"/>
    <col min="13320" max="13320" width="12.88671875" style="8" bestFit="1" customWidth="1"/>
    <col min="13321" max="13321" width="26.88671875" style="8" customWidth="1"/>
    <col min="13322" max="13322" width="18.5546875" style="8" bestFit="1" customWidth="1"/>
    <col min="13323" max="13323" width="26.109375" style="8" customWidth="1"/>
    <col min="13324" max="13324" width="71.44140625" style="8" bestFit="1" customWidth="1"/>
    <col min="13325" max="13325" width="8.5546875" style="8" bestFit="1" customWidth="1"/>
    <col min="13326" max="13326" width="12" style="8" customWidth="1"/>
    <col min="13327" max="13327" width="11.44140625" style="8" customWidth="1"/>
    <col min="13328" max="13328" width="6.5546875" style="8" bestFit="1" customWidth="1"/>
    <col min="13329" max="13329" width="10.5546875" style="8" bestFit="1" customWidth="1"/>
    <col min="13330" max="13330" width="102" style="8" bestFit="1" customWidth="1"/>
    <col min="13331" max="13331" width="11" style="8" bestFit="1" customWidth="1"/>
    <col min="13332" max="13332" width="9.5546875" style="8" bestFit="1" customWidth="1"/>
    <col min="13333" max="13333" width="6.5546875" style="8" bestFit="1" customWidth="1"/>
    <col min="13334" max="13334" width="10.5546875" style="8" bestFit="1" customWidth="1"/>
    <col min="13335" max="13335" width="14.109375" style="8" customWidth="1"/>
    <col min="13336" max="13336" width="7.5546875" style="8" bestFit="1" customWidth="1"/>
    <col min="13337" max="13337" width="11.5546875" style="8" bestFit="1" customWidth="1"/>
    <col min="13338" max="13338" width="10.88671875" style="8" bestFit="1" customWidth="1"/>
    <col min="13339" max="13573" width="9.109375" style="8"/>
    <col min="13574" max="13574" width="7.5546875" style="8" bestFit="1" customWidth="1"/>
    <col min="13575" max="13575" width="25.5546875" style="8" bestFit="1" customWidth="1"/>
    <col min="13576" max="13576" width="12.88671875" style="8" bestFit="1" customWidth="1"/>
    <col min="13577" max="13577" width="26.88671875" style="8" customWidth="1"/>
    <col min="13578" max="13578" width="18.5546875" style="8" bestFit="1" customWidth="1"/>
    <col min="13579" max="13579" width="26.109375" style="8" customWidth="1"/>
    <col min="13580" max="13580" width="71.44140625" style="8" bestFit="1" customWidth="1"/>
    <col min="13581" max="13581" width="8.5546875" style="8" bestFit="1" customWidth="1"/>
    <col min="13582" max="13582" width="12" style="8" customWidth="1"/>
    <col min="13583" max="13583" width="11.44140625" style="8" customWidth="1"/>
    <col min="13584" max="13584" width="6.5546875" style="8" bestFit="1" customWidth="1"/>
    <col min="13585" max="13585" width="10.5546875" style="8" bestFit="1" customWidth="1"/>
    <col min="13586" max="13586" width="102" style="8" bestFit="1" customWidth="1"/>
    <col min="13587" max="13587" width="11" style="8" bestFit="1" customWidth="1"/>
    <col min="13588" max="13588" width="9.5546875" style="8" bestFit="1" customWidth="1"/>
    <col min="13589" max="13589" width="6.5546875" style="8" bestFit="1" customWidth="1"/>
    <col min="13590" max="13590" width="10.5546875" style="8" bestFit="1" customWidth="1"/>
    <col min="13591" max="13591" width="14.109375" style="8" customWidth="1"/>
    <col min="13592" max="13592" width="7.5546875" style="8" bestFit="1" customWidth="1"/>
    <col min="13593" max="13593" width="11.5546875" style="8" bestFit="1" customWidth="1"/>
    <col min="13594" max="13594" width="10.88671875" style="8" bestFit="1" customWidth="1"/>
    <col min="13595" max="13829" width="9.109375" style="8"/>
    <col min="13830" max="13830" width="7.5546875" style="8" bestFit="1" customWidth="1"/>
    <col min="13831" max="13831" width="25.5546875" style="8" bestFit="1" customWidth="1"/>
    <col min="13832" max="13832" width="12.88671875" style="8" bestFit="1" customWidth="1"/>
    <col min="13833" max="13833" width="26.88671875" style="8" customWidth="1"/>
    <col min="13834" max="13834" width="18.5546875" style="8" bestFit="1" customWidth="1"/>
    <col min="13835" max="13835" width="26.109375" style="8" customWidth="1"/>
    <col min="13836" max="13836" width="71.44140625" style="8" bestFit="1" customWidth="1"/>
    <col min="13837" max="13837" width="8.5546875" style="8" bestFit="1" customWidth="1"/>
    <col min="13838" max="13838" width="12" style="8" customWidth="1"/>
    <col min="13839" max="13839" width="11.44140625" style="8" customWidth="1"/>
    <col min="13840" max="13840" width="6.5546875" style="8" bestFit="1" customWidth="1"/>
    <col min="13841" max="13841" width="10.5546875" style="8" bestFit="1" customWidth="1"/>
    <col min="13842" max="13842" width="102" style="8" bestFit="1" customWidth="1"/>
    <col min="13843" max="13843" width="11" style="8" bestFit="1" customWidth="1"/>
    <col min="13844" max="13844" width="9.5546875" style="8" bestFit="1" customWidth="1"/>
    <col min="13845" max="13845" width="6.5546875" style="8" bestFit="1" customWidth="1"/>
    <col min="13846" max="13846" width="10.5546875" style="8" bestFit="1" customWidth="1"/>
    <col min="13847" max="13847" width="14.109375" style="8" customWidth="1"/>
    <col min="13848" max="13848" width="7.5546875" style="8" bestFit="1" customWidth="1"/>
    <col min="13849" max="13849" width="11.5546875" style="8" bestFit="1" customWidth="1"/>
    <col min="13850" max="13850" width="10.88671875" style="8" bestFit="1" customWidth="1"/>
    <col min="13851" max="14085" width="9.109375" style="8"/>
    <col min="14086" max="14086" width="7.5546875" style="8" bestFit="1" customWidth="1"/>
    <col min="14087" max="14087" width="25.5546875" style="8" bestFit="1" customWidth="1"/>
    <col min="14088" max="14088" width="12.88671875" style="8" bestFit="1" customWidth="1"/>
    <col min="14089" max="14089" width="26.88671875" style="8" customWidth="1"/>
    <col min="14090" max="14090" width="18.5546875" style="8" bestFit="1" customWidth="1"/>
    <col min="14091" max="14091" width="26.109375" style="8" customWidth="1"/>
    <col min="14092" max="14092" width="71.44140625" style="8" bestFit="1" customWidth="1"/>
    <col min="14093" max="14093" width="8.5546875" style="8" bestFit="1" customWidth="1"/>
    <col min="14094" max="14094" width="12" style="8" customWidth="1"/>
    <col min="14095" max="14095" width="11.44140625" style="8" customWidth="1"/>
    <col min="14096" max="14096" width="6.5546875" style="8" bestFit="1" customWidth="1"/>
    <col min="14097" max="14097" width="10.5546875" style="8" bestFit="1" customWidth="1"/>
    <col min="14098" max="14098" width="102" style="8" bestFit="1" customWidth="1"/>
    <col min="14099" max="14099" width="11" style="8" bestFit="1" customWidth="1"/>
    <col min="14100" max="14100" width="9.5546875" style="8" bestFit="1" customWidth="1"/>
    <col min="14101" max="14101" width="6.5546875" style="8" bestFit="1" customWidth="1"/>
    <col min="14102" max="14102" width="10.5546875" style="8" bestFit="1" customWidth="1"/>
    <col min="14103" max="14103" width="14.109375" style="8" customWidth="1"/>
    <col min="14104" max="14104" width="7.5546875" style="8" bestFit="1" customWidth="1"/>
    <col min="14105" max="14105" width="11.5546875" style="8" bestFit="1" customWidth="1"/>
    <col min="14106" max="14106" width="10.88671875" style="8" bestFit="1" customWidth="1"/>
    <col min="14107" max="14341" width="9.109375" style="8"/>
    <col min="14342" max="14342" width="7.5546875" style="8" bestFit="1" customWidth="1"/>
    <col min="14343" max="14343" width="25.5546875" style="8" bestFit="1" customWidth="1"/>
    <col min="14344" max="14344" width="12.88671875" style="8" bestFit="1" customWidth="1"/>
    <col min="14345" max="14345" width="26.88671875" style="8" customWidth="1"/>
    <col min="14346" max="14346" width="18.5546875" style="8" bestFit="1" customWidth="1"/>
    <col min="14347" max="14347" width="26.109375" style="8" customWidth="1"/>
    <col min="14348" max="14348" width="71.44140625" style="8" bestFit="1" customWidth="1"/>
    <col min="14349" max="14349" width="8.5546875" style="8" bestFit="1" customWidth="1"/>
    <col min="14350" max="14350" width="12" style="8" customWidth="1"/>
    <col min="14351" max="14351" width="11.44140625" style="8" customWidth="1"/>
    <col min="14352" max="14352" width="6.5546875" style="8" bestFit="1" customWidth="1"/>
    <col min="14353" max="14353" width="10.5546875" style="8" bestFit="1" customWidth="1"/>
    <col min="14354" max="14354" width="102" style="8" bestFit="1" customWidth="1"/>
    <col min="14355" max="14355" width="11" style="8" bestFit="1" customWidth="1"/>
    <col min="14356" max="14356" width="9.5546875" style="8" bestFit="1" customWidth="1"/>
    <col min="14357" max="14357" width="6.5546875" style="8" bestFit="1" customWidth="1"/>
    <col min="14358" max="14358" width="10.5546875" style="8" bestFit="1" customWidth="1"/>
    <col min="14359" max="14359" width="14.109375" style="8" customWidth="1"/>
    <col min="14360" max="14360" width="7.5546875" style="8" bestFit="1" customWidth="1"/>
    <col min="14361" max="14361" width="11.5546875" style="8" bestFit="1" customWidth="1"/>
    <col min="14362" max="14362" width="10.88671875" style="8" bestFit="1" customWidth="1"/>
    <col min="14363" max="14597" width="9.109375" style="8"/>
    <col min="14598" max="14598" width="7.5546875" style="8" bestFit="1" customWidth="1"/>
    <col min="14599" max="14599" width="25.5546875" style="8" bestFit="1" customWidth="1"/>
    <col min="14600" max="14600" width="12.88671875" style="8" bestFit="1" customWidth="1"/>
    <col min="14601" max="14601" width="26.88671875" style="8" customWidth="1"/>
    <col min="14602" max="14602" width="18.5546875" style="8" bestFit="1" customWidth="1"/>
    <col min="14603" max="14603" width="26.109375" style="8" customWidth="1"/>
    <col min="14604" max="14604" width="71.44140625" style="8" bestFit="1" customWidth="1"/>
    <col min="14605" max="14605" width="8.5546875" style="8" bestFit="1" customWidth="1"/>
    <col min="14606" max="14606" width="12" style="8" customWidth="1"/>
    <col min="14607" max="14607" width="11.44140625" style="8" customWidth="1"/>
    <col min="14608" max="14608" width="6.5546875" style="8" bestFit="1" customWidth="1"/>
    <col min="14609" max="14609" width="10.5546875" style="8" bestFit="1" customWidth="1"/>
    <col min="14610" max="14610" width="102" style="8" bestFit="1" customWidth="1"/>
    <col min="14611" max="14611" width="11" style="8" bestFit="1" customWidth="1"/>
    <col min="14612" max="14612" width="9.5546875" style="8" bestFit="1" customWidth="1"/>
    <col min="14613" max="14613" width="6.5546875" style="8" bestFit="1" customWidth="1"/>
    <col min="14614" max="14614" width="10.5546875" style="8" bestFit="1" customWidth="1"/>
    <col min="14615" max="14615" width="14.109375" style="8" customWidth="1"/>
    <col min="14616" max="14616" width="7.5546875" style="8" bestFit="1" customWidth="1"/>
    <col min="14617" max="14617" width="11.5546875" style="8" bestFit="1" customWidth="1"/>
    <col min="14618" max="14618" width="10.88671875" style="8" bestFit="1" customWidth="1"/>
    <col min="14619" max="14853" width="9.109375" style="8"/>
    <col min="14854" max="14854" width="7.5546875" style="8" bestFit="1" customWidth="1"/>
    <col min="14855" max="14855" width="25.5546875" style="8" bestFit="1" customWidth="1"/>
    <col min="14856" max="14856" width="12.88671875" style="8" bestFit="1" customWidth="1"/>
    <col min="14857" max="14857" width="26.88671875" style="8" customWidth="1"/>
    <col min="14858" max="14858" width="18.5546875" style="8" bestFit="1" customWidth="1"/>
    <col min="14859" max="14859" width="26.109375" style="8" customWidth="1"/>
    <col min="14860" max="14860" width="71.44140625" style="8" bestFit="1" customWidth="1"/>
    <col min="14861" max="14861" width="8.5546875" style="8" bestFit="1" customWidth="1"/>
    <col min="14862" max="14862" width="12" style="8" customWidth="1"/>
    <col min="14863" max="14863" width="11.44140625" style="8" customWidth="1"/>
    <col min="14864" max="14864" width="6.5546875" style="8" bestFit="1" customWidth="1"/>
    <col min="14865" max="14865" width="10.5546875" style="8" bestFit="1" customWidth="1"/>
    <col min="14866" max="14866" width="102" style="8" bestFit="1" customWidth="1"/>
    <col min="14867" max="14867" width="11" style="8" bestFit="1" customWidth="1"/>
    <col min="14868" max="14868" width="9.5546875" style="8" bestFit="1" customWidth="1"/>
    <col min="14869" max="14869" width="6.5546875" style="8" bestFit="1" customWidth="1"/>
    <col min="14870" max="14870" width="10.5546875" style="8" bestFit="1" customWidth="1"/>
    <col min="14871" max="14871" width="14.109375" style="8" customWidth="1"/>
    <col min="14872" max="14872" width="7.5546875" style="8" bestFit="1" customWidth="1"/>
    <col min="14873" max="14873" width="11.5546875" style="8" bestFit="1" customWidth="1"/>
    <col min="14874" max="14874" width="10.88671875" style="8" bestFit="1" customWidth="1"/>
    <col min="14875" max="15109" width="9.109375" style="8"/>
    <col min="15110" max="15110" width="7.5546875" style="8" bestFit="1" customWidth="1"/>
    <col min="15111" max="15111" width="25.5546875" style="8" bestFit="1" customWidth="1"/>
    <col min="15112" max="15112" width="12.88671875" style="8" bestFit="1" customWidth="1"/>
    <col min="15113" max="15113" width="26.88671875" style="8" customWidth="1"/>
    <col min="15114" max="15114" width="18.5546875" style="8" bestFit="1" customWidth="1"/>
    <col min="15115" max="15115" width="26.109375" style="8" customWidth="1"/>
    <col min="15116" max="15116" width="71.44140625" style="8" bestFit="1" customWidth="1"/>
    <col min="15117" max="15117" width="8.5546875" style="8" bestFit="1" customWidth="1"/>
    <col min="15118" max="15118" width="12" style="8" customWidth="1"/>
    <col min="15119" max="15119" width="11.44140625" style="8" customWidth="1"/>
    <col min="15120" max="15120" width="6.5546875" style="8" bestFit="1" customWidth="1"/>
    <col min="15121" max="15121" width="10.5546875" style="8" bestFit="1" customWidth="1"/>
    <col min="15122" max="15122" width="102" style="8" bestFit="1" customWidth="1"/>
    <col min="15123" max="15123" width="11" style="8" bestFit="1" customWidth="1"/>
    <col min="15124" max="15124" width="9.5546875" style="8" bestFit="1" customWidth="1"/>
    <col min="15125" max="15125" width="6.5546875" style="8" bestFit="1" customWidth="1"/>
    <col min="15126" max="15126" width="10.5546875" style="8" bestFit="1" customWidth="1"/>
    <col min="15127" max="15127" width="14.109375" style="8" customWidth="1"/>
    <col min="15128" max="15128" width="7.5546875" style="8" bestFit="1" customWidth="1"/>
    <col min="15129" max="15129" width="11.5546875" style="8" bestFit="1" customWidth="1"/>
    <col min="15130" max="15130" width="10.88671875" style="8" bestFit="1" customWidth="1"/>
    <col min="15131" max="15365" width="9.109375" style="8"/>
    <col min="15366" max="15366" width="7.5546875" style="8" bestFit="1" customWidth="1"/>
    <col min="15367" max="15367" width="25.5546875" style="8" bestFit="1" customWidth="1"/>
    <col min="15368" max="15368" width="12.88671875" style="8" bestFit="1" customWidth="1"/>
    <col min="15369" max="15369" width="26.88671875" style="8" customWidth="1"/>
    <col min="15370" max="15370" width="18.5546875" style="8" bestFit="1" customWidth="1"/>
    <col min="15371" max="15371" width="26.109375" style="8" customWidth="1"/>
    <col min="15372" max="15372" width="71.44140625" style="8" bestFit="1" customWidth="1"/>
    <col min="15373" max="15373" width="8.5546875" style="8" bestFit="1" customWidth="1"/>
    <col min="15374" max="15374" width="12" style="8" customWidth="1"/>
    <col min="15375" max="15375" width="11.44140625" style="8" customWidth="1"/>
    <col min="15376" max="15376" width="6.5546875" style="8" bestFit="1" customWidth="1"/>
    <col min="15377" max="15377" width="10.5546875" style="8" bestFit="1" customWidth="1"/>
    <col min="15378" max="15378" width="102" style="8" bestFit="1" customWidth="1"/>
    <col min="15379" max="15379" width="11" style="8" bestFit="1" customWidth="1"/>
    <col min="15380" max="15380" width="9.5546875" style="8" bestFit="1" customWidth="1"/>
    <col min="15381" max="15381" width="6.5546875" style="8" bestFit="1" customWidth="1"/>
    <col min="15382" max="15382" width="10.5546875" style="8" bestFit="1" customWidth="1"/>
    <col min="15383" max="15383" width="14.109375" style="8" customWidth="1"/>
    <col min="15384" max="15384" width="7.5546875" style="8" bestFit="1" customWidth="1"/>
    <col min="15385" max="15385" width="11.5546875" style="8" bestFit="1" customWidth="1"/>
    <col min="15386" max="15386" width="10.88671875" style="8" bestFit="1" customWidth="1"/>
    <col min="15387" max="15621" width="9.109375" style="8"/>
    <col min="15622" max="15622" width="7.5546875" style="8" bestFit="1" customWidth="1"/>
    <col min="15623" max="15623" width="25.5546875" style="8" bestFit="1" customWidth="1"/>
    <col min="15624" max="15624" width="12.88671875" style="8" bestFit="1" customWidth="1"/>
    <col min="15625" max="15625" width="26.88671875" style="8" customWidth="1"/>
    <col min="15626" max="15626" width="18.5546875" style="8" bestFit="1" customWidth="1"/>
    <col min="15627" max="15627" width="26.109375" style="8" customWidth="1"/>
    <col min="15628" max="15628" width="71.44140625" style="8" bestFit="1" customWidth="1"/>
    <col min="15629" max="15629" width="8.5546875" style="8" bestFit="1" customWidth="1"/>
    <col min="15630" max="15630" width="12" style="8" customWidth="1"/>
    <col min="15631" max="15631" width="11.44140625" style="8" customWidth="1"/>
    <col min="15632" max="15632" width="6.5546875" style="8" bestFit="1" customWidth="1"/>
    <col min="15633" max="15633" width="10.5546875" style="8" bestFit="1" customWidth="1"/>
    <col min="15634" max="15634" width="102" style="8" bestFit="1" customWidth="1"/>
    <col min="15635" max="15635" width="11" style="8" bestFit="1" customWidth="1"/>
    <col min="15636" max="15636" width="9.5546875" style="8" bestFit="1" customWidth="1"/>
    <col min="15637" max="15637" width="6.5546875" style="8" bestFit="1" customWidth="1"/>
    <col min="15638" max="15638" width="10.5546875" style="8" bestFit="1" customWidth="1"/>
    <col min="15639" max="15639" width="14.109375" style="8" customWidth="1"/>
    <col min="15640" max="15640" width="7.5546875" style="8" bestFit="1" customWidth="1"/>
    <col min="15641" max="15641" width="11.5546875" style="8" bestFit="1" customWidth="1"/>
    <col min="15642" max="15642" width="10.88671875" style="8" bestFit="1" customWidth="1"/>
    <col min="15643" max="15877" width="9.109375" style="8"/>
    <col min="15878" max="15878" width="7.5546875" style="8" bestFit="1" customWidth="1"/>
    <col min="15879" max="15879" width="25.5546875" style="8" bestFit="1" customWidth="1"/>
    <col min="15880" max="15880" width="12.88671875" style="8" bestFit="1" customWidth="1"/>
    <col min="15881" max="15881" width="26.88671875" style="8" customWidth="1"/>
    <col min="15882" max="15882" width="18.5546875" style="8" bestFit="1" customWidth="1"/>
    <col min="15883" max="15883" width="26.109375" style="8" customWidth="1"/>
    <col min="15884" max="15884" width="71.44140625" style="8" bestFit="1" customWidth="1"/>
    <col min="15885" max="15885" width="8.5546875" style="8" bestFit="1" customWidth="1"/>
    <col min="15886" max="15886" width="12" style="8" customWidth="1"/>
    <col min="15887" max="15887" width="11.44140625" style="8" customWidth="1"/>
    <col min="15888" max="15888" width="6.5546875" style="8" bestFit="1" customWidth="1"/>
    <col min="15889" max="15889" width="10.5546875" style="8" bestFit="1" customWidth="1"/>
    <col min="15890" max="15890" width="102" style="8" bestFit="1" customWidth="1"/>
    <col min="15891" max="15891" width="11" style="8" bestFit="1" customWidth="1"/>
    <col min="15892" max="15892" width="9.5546875" style="8" bestFit="1" customWidth="1"/>
    <col min="15893" max="15893" width="6.5546875" style="8" bestFit="1" customWidth="1"/>
    <col min="15894" max="15894" width="10.5546875" style="8" bestFit="1" customWidth="1"/>
    <col min="15895" max="15895" width="14.109375" style="8" customWidth="1"/>
    <col min="15896" max="15896" width="7.5546875" style="8" bestFit="1" customWidth="1"/>
    <col min="15897" max="15897" width="11.5546875" style="8" bestFit="1" customWidth="1"/>
    <col min="15898" max="15898" width="10.88671875" style="8" bestFit="1" customWidth="1"/>
    <col min="15899" max="16133" width="9.109375" style="8"/>
    <col min="16134" max="16134" width="7.5546875" style="8" bestFit="1" customWidth="1"/>
    <col min="16135" max="16135" width="25.5546875" style="8" bestFit="1" customWidth="1"/>
    <col min="16136" max="16136" width="12.88671875" style="8" bestFit="1" customWidth="1"/>
    <col min="16137" max="16137" width="26.88671875" style="8" customWidth="1"/>
    <col min="16138" max="16138" width="18.5546875" style="8" bestFit="1" customWidth="1"/>
    <col min="16139" max="16139" width="26.109375" style="8" customWidth="1"/>
    <col min="16140" max="16140" width="71.44140625" style="8" bestFit="1" customWidth="1"/>
    <col min="16141" max="16141" width="8.5546875" style="8" bestFit="1" customWidth="1"/>
    <col min="16142" max="16142" width="12" style="8" customWidth="1"/>
    <col min="16143" max="16143" width="11.44140625" style="8" customWidth="1"/>
    <col min="16144" max="16144" width="6.5546875" style="8" bestFit="1" customWidth="1"/>
    <col min="16145" max="16145" width="10.5546875" style="8" bestFit="1" customWidth="1"/>
    <col min="16146" max="16146" width="102" style="8" bestFit="1" customWidth="1"/>
    <col min="16147" max="16147" width="11" style="8" bestFit="1" customWidth="1"/>
    <col min="16148" max="16148" width="9.5546875" style="8" bestFit="1" customWidth="1"/>
    <col min="16149" max="16149" width="6.5546875" style="8" bestFit="1" customWidth="1"/>
    <col min="16150" max="16150" width="10.5546875" style="8" bestFit="1" customWidth="1"/>
    <col min="16151" max="16151" width="14.109375" style="8" customWidth="1"/>
    <col min="16152" max="16152" width="7.5546875" style="8" bestFit="1" customWidth="1"/>
    <col min="16153" max="16153" width="11.5546875" style="8" bestFit="1" customWidth="1"/>
    <col min="16154" max="16154" width="10.88671875" style="8" bestFit="1" customWidth="1"/>
    <col min="16155" max="16384" width="9.109375" style="8"/>
  </cols>
  <sheetData>
    <row r="1" spans="1:26" s="7" customFormat="1" x14ac:dyDescent="0.3">
      <c r="B1" s="670" t="s">
        <v>12</v>
      </c>
      <c r="C1" s="674" t="s">
        <v>13</v>
      </c>
      <c r="D1" s="677" t="s">
        <v>14</v>
      </c>
      <c r="E1" s="672" t="s">
        <v>3</v>
      </c>
      <c r="F1" s="680" t="s">
        <v>15</v>
      </c>
      <c r="G1" s="673" t="s">
        <v>1</v>
      </c>
      <c r="H1" s="681" t="s">
        <v>16</v>
      </c>
      <c r="I1" s="669" t="s">
        <v>10</v>
      </c>
      <c r="J1" s="665" t="s">
        <v>4</v>
      </c>
      <c r="K1" s="665"/>
      <c r="L1" s="665"/>
      <c r="M1" s="665"/>
      <c r="N1" s="665" t="s">
        <v>18</v>
      </c>
      <c r="O1" s="666" t="s">
        <v>363</v>
      </c>
      <c r="P1" s="667"/>
      <c r="Q1" s="667"/>
      <c r="R1" s="668"/>
      <c r="S1" s="665" t="s">
        <v>5</v>
      </c>
      <c r="T1" s="665"/>
      <c r="U1" s="665"/>
      <c r="V1" s="665"/>
      <c r="W1" s="669" t="s">
        <v>20</v>
      </c>
      <c r="X1" s="665" t="s">
        <v>19</v>
      </c>
      <c r="Y1" s="665" t="s">
        <v>21</v>
      </c>
      <c r="Z1" s="669" t="s">
        <v>497</v>
      </c>
    </row>
    <row r="2" spans="1:26" s="7" customFormat="1" ht="64.8" x14ac:dyDescent="0.3">
      <c r="B2" s="671"/>
      <c r="C2" s="675"/>
      <c r="D2" s="677"/>
      <c r="E2" s="672"/>
      <c r="F2" s="680"/>
      <c r="G2" s="673"/>
      <c r="H2" s="682"/>
      <c r="I2" s="665"/>
      <c r="J2" s="4" t="s">
        <v>2</v>
      </c>
      <c r="K2" s="4" t="s">
        <v>6</v>
      </c>
      <c r="L2" s="5" t="s">
        <v>7</v>
      </c>
      <c r="M2" s="4" t="s">
        <v>17</v>
      </c>
      <c r="N2" s="665"/>
      <c r="O2" s="4" t="s">
        <v>359</v>
      </c>
      <c r="P2" s="4" t="s">
        <v>360</v>
      </c>
      <c r="Q2" s="4" t="s">
        <v>361</v>
      </c>
      <c r="R2" s="4" t="s">
        <v>362</v>
      </c>
      <c r="S2" s="4" t="s">
        <v>2</v>
      </c>
      <c r="T2" s="4" t="s">
        <v>6</v>
      </c>
      <c r="U2" s="5" t="s">
        <v>7</v>
      </c>
      <c r="V2" s="4" t="s">
        <v>17</v>
      </c>
      <c r="W2" s="665"/>
      <c r="X2" s="665"/>
      <c r="Y2" s="665"/>
      <c r="Z2" s="669"/>
    </row>
    <row r="3" spans="1:26" s="7" customFormat="1" x14ac:dyDescent="0.3">
      <c r="A3" s="7" t="s">
        <v>336</v>
      </c>
      <c r="B3" s="671"/>
      <c r="C3" s="675"/>
      <c r="D3" s="677"/>
      <c r="E3" s="672"/>
      <c r="F3" s="680"/>
      <c r="G3" s="673"/>
      <c r="H3" s="683"/>
      <c r="I3" s="665"/>
      <c r="J3" s="23" t="s">
        <v>8</v>
      </c>
      <c r="K3" s="23" t="s">
        <v>51</v>
      </c>
      <c r="L3" s="23" t="s">
        <v>41</v>
      </c>
      <c r="M3" s="23" t="s">
        <v>9</v>
      </c>
      <c r="N3" s="665"/>
      <c r="O3" s="109"/>
      <c r="P3" s="109"/>
      <c r="Q3" s="109"/>
      <c r="R3" s="116"/>
      <c r="S3" s="23" t="s">
        <v>8</v>
      </c>
      <c r="T3" s="23" t="s">
        <v>51</v>
      </c>
      <c r="U3" s="23" t="s">
        <v>41</v>
      </c>
      <c r="V3" s="23" t="s">
        <v>9</v>
      </c>
      <c r="W3" s="665"/>
      <c r="X3" s="665"/>
      <c r="Y3" s="665"/>
      <c r="Z3" s="669"/>
    </row>
    <row r="4" spans="1:26" s="13" customFormat="1" x14ac:dyDescent="0.3">
      <c r="A4" s="13">
        <v>1</v>
      </c>
      <c r="B4" s="28" t="str">
        <f>CONCATENATE("CamRoom-",A4)</f>
        <v>CamRoom-1</v>
      </c>
      <c r="C4" s="32" t="s">
        <v>136</v>
      </c>
      <c r="D4" s="34" t="s">
        <v>23</v>
      </c>
      <c r="E4" s="26" t="s">
        <v>150</v>
      </c>
      <c r="F4" s="37" t="s">
        <v>122</v>
      </c>
      <c r="G4" s="39" t="s">
        <v>123</v>
      </c>
      <c r="H4" s="42" t="s">
        <v>151</v>
      </c>
      <c r="I4" s="9" t="s">
        <v>111</v>
      </c>
      <c r="J4" s="10" t="s">
        <v>63</v>
      </c>
      <c r="K4" s="10" t="s">
        <v>38</v>
      </c>
      <c r="L4" s="12">
        <f t="shared" ref="L4:L19" si="0">IF(K4="Eliminated", 21, IF(OR(J4="-",K4="-"),"-", (IF(J4="Catastrophic",IF(K4="Frequent",1,IF(K4="Probable",2,IF(K4="Occasional",4,IF(K4="Remote",8,IF(K4="Improbable",12,"Error"))))),IF(J4="Critical",IF(K4="Frequent",3,IF(K4="Probable",5,IF(K4="Occasional",6,IF(K4="Remote",10,IF(K4="Improbable",15,"Error"))))), IF(J4="Marginal",IF(K4="Frequent",7,IF(K4="Probable",9,IF(K4="Occasional",11,IF(K4="Remote",14,IF(K4="Improbable",17,"Error"))))), IF(J4="Negligible",IF(K4="Frequent",13,IF(K4="Probable",16,IF(K4="Occasional",18,IF(K4="Remote",19,IF(K4="Improbable",20,"Error"))))),"Error")))))))</f>
        <v>17</v>
      </c>
      <c r="M4" s="10" t="str">
        <f t="shared" ref="M4:M19" si="1">IF(OR(L4="-",L4="Error"),"-",IF(L4&gt;20,"N/A",IF(L4&gt;17,"Low",IF(L4&gt;9, "Medium", IF(L4&gt;5, "Serious", "High")))))</f>
        <v>Medium</v>
      </c>
      <c r="N4" s="11" t="s">
        <v>167</v>
      </c>
      <c r="O4" s="10"/>
      <c r="P4" s="10" t="s">
        <v>364</v>
      </c>
      <c r="Q4" s="10" t="s">
        <v>364</v>
      </c>
      <c r="R4" s="10"/>
      <c r="S4" s="10" t="s">
        <v>11</v>
      </c>
      <c r="T4" s="10" t="s">
        <v>11</v>
      </c>
      <c r="U4" s="12" t="str">
        <f t="shared" ref="U4:U19" si="2">IF(T4="Eliminated", 21, IF(OR(S4="-",T4="-"),"-", (IF(S4="Catastrophic",IF(T4="Frequent",1,IF(T4="Probable",2,IF(T4="Occasional",4,IF(T4="Remote",8,IF(T4="Improbable",12,"Error"))))),IF(S4="Critical",IF(T4="Frequent",3,IF(T4="Probable",5,IF(T4="Occasional",6,IF(T4="Remote",10,IF(T4="Improbable",15,"Error"))))), IF(S4="Marginal",IF(T4="Frequent",7,IF(T4="Probable",9,IF(T4="Occasional",11,IF(T4="Remote",14,IF(T4="Improbable",17,"Error"))))), IF(S4="Negligible",IF(T4="Frequent",13,IF(T4="Probable",16,IF(T4="Occasional",18,IF(T4="Remote",19,IF(T4="Improbable",20,"Error"))))),"Error")))))))</f>
        <v>-</v>
      </c>
      <c r="V4" s="10" t="str">
        <f t="shared" ref="V4:V19" si="3">IF(OR(U4="-",U4="Error"),"-",IF(U4&gt;20,"N/A",IF(U4&gt;17,"Low",IF(U4&gt;9, "Medium", IF(U4&gt;5, "Serious", "High")))))</f>
        <v>-</v>
      </c>
      <c r="W4" s="9" t="s">
        <v>170</v>
      </c>
      <c r="X4" s="9"/>
      <c r="Y4" s="9"/>
      <c r="Z4" s="11"/>
    </row>
    <row r="5" spans="1:26" s="13" customFormat="1" x14ac:dyDescent="0.3">
      <c r="A5" s="13">
        <v>2</v>
      </c>
      <c r="B5" s="28" t="str">
        <f t="shared" ref="B5:B20" si="4">CONCATENATE("CamRoom-",A5)</f>
        <v>CamRoom-2</v>
      </c>
      <c r="C5" s="32" t="s">
        <v>136</v>
      </c>
      <c r="D5" s="34" t="s">
        <v>23</v>
      </c>
      <c r="E5" s="26" t="s">
        <v>150</v>
      </c>
      <c r="F5" s="37" t="s">
        <v>122</v>
      </c>
      <c r="G5" s="39" t="s">
        <v>137</v>
      </c>
      <c r="H5" s="42" t="s">
        <v>178</v>
      </c>
      <c r="I5" s="9" t="s">
        <v>111</v>
      </c>
      <c r="J5" s="10" t="s">
        <v>63</v>
      </c>
      <c r="K5" s="10" t="s">
        <v>36</v>
      </c>
      <c r="L5" s="12">
        <f t="shared" si="0"/>
        <v>14</v>
      </c>
      <c r="M5" s="10" t="str">
        <f t="shared" si="1"/>
        <v>Medium</v>
      </c>
      <c r="N5" s="11" t="s">
        <v>179</v>
      </c>
      <c r="O5" s="10"/>
      <c r="P5" s="10" t="s">
        <v>364</v>
      </c>
      <c r="Q5" s="10" t="s">
        <v>364</v>
      </c>
      <c r="R5" s="10"/>
      <c r="S5" s="10" t="s">
        <v>11</v>
      </c>
      <c r="T5" s="10" t="s">
        <v>11</v>
      </c>
      <c r="U5" s="12" t="str">
        <f t="shared" si="2"/>
        <v>-</v>
      </c>
      <c r="V5" s="10" t="str">
        <f t="shared" si="3"/>
        <v>-</v>
      </c>
      <c r="W5" s="9" t="s">
        <v>33</v>
      </c>
      <c r="X5" s="9"/>
      <c r="Y5" s="9"/>
      <c r="Z5" s="11"/>
    </row>
    <row r="6" spans="1:26" s="13" customFormat="1" x14ac:dyDescent="0.3">
      <c r="A6" s="13">
        <v>3</v>
      </c>
      <c r="B6" s="28" t="str">
        <f t="shared" si="4"/>
        <v>CamRoom-3</v>
      </c>
      <c r="C6" s="32" t="s">
        <v>136</v>
      </c>
      <c r="D6" s="34" t="s">
        <v>23</v>
      </c>
      <c r="E6" s="26" t="s">
        <v>150</v>
      </c>
      <c r="F6" s="37" t="s">
        <v>138</v>
      </c>
      <c r="G6" s="39" t="s">
        <v>139</v>
      </c>
      <c r="H6" s="41" t="s">
        <v>140</v>
      </c>
      <c r="I6" s="9" t="s">
        <v>111</v>
      </c>
      <c r="J6" s="10" t="s">
        <v>26</v>
      </c>
      <c r="K6" s="10" t="s">
        <v>38</v>
      </c>
      <c r="L6" s="12">
        <f t="shared" si="0"/>
        <v>15</v>
      </c>
      <c r="M6" s="10" t="str">
        <f t="shared" si="1"/>
        <v>Medium</v>
      </c>
      <c r="N6" s="20" t="s">
        <v>141</v>
      </c>
      <c r="O6" s="10"/>
      <c r="P6" s="10" t="s">
        <v>364</v>
      </c>
      <c r="Q6" s="10" t="s">
        <v>364</v>
      </c>
      <c r="R6" s="10"/>
      <c r="S6" s="10" t="s">
        <v>11</v>
      </c>
      <c r="T6" s="10" t="s">
        <v>11</v>
      </c>
      <c r="U6" s="12" t="str">
        <f t="shared" si="2"/>
        <v>-</v>
      </c>
      <c r="V6" s="10" t="str">
        <f t="shared" si="3"/>
        <v>-</v>
      </c>
      <c r="W6" s="9" t="s">
        <v>180</v>
      </c>
      <c r="X6" s="9"/>
      <c r="Y6" s="9"/>
      <c r="Z6" s="11"/>
    </row>
    <row r="7" spans="1:26" s="13" customFormat="1" x14ac:dyDescent="0.3">
      <c r="A7" s="13">
        <v>4</v>
      </c>
      <c r="B7" s="28" t="str">
        <f t="shared" si="4"/>
        <v>CamRoom-4</v>
      </c>
      <c r="C7" s="32" t="s">
        <v>136</v>
      </c>
      <c r="D7" s="34" t="s">
        <v>23</v>
      </c>
      <c r="E7" s="44" t="s">
        <v>152</v>
      </c>
      <c r="F7" s="37" t="s">
        <v>142</v>
      </c>
      <c r="G7" s="39" t="s">
        <v>143</v>
      </c>
      <c r="H7" s="41" t="s">
        <v>153</v>
      </c>
      <c r="I7" s="9" t="s">
        <v>111</v>
      </c>
      <c r="J7" s="10" t="s">
        <v>35</v>
      </c>
      <c r="K7" s="10" t="s">
        <v>38</v>
      </c>
      <c r="L7" s="12">
        <f t="shared" si="0"/>
        <v>12</v>
      </c>
      <c r="M7" s="10" t="str">
        <f t="shared" si="1"/>
        <v>Medium</v>
      </c>
      <c r="N7" s="11" t="s">
        <v>181</v>
      </c>
      <c r="O7" s="10"/>
      <c r="P7" s="10" t="s">
        <v>364</v>
      </c>
      <c r="Q7" s="10"/>
      <c r="R7" s="10"/>
      <c r="S7" s="10" t="s">
        <v>11</v>
      </c>
      <c r="T7" s="10" t="s">
        <v>11</v>
      </c>
      <c r="U7" s="12" t="str">
        <f t="shared" si="2"/>
        <v>-</v>
      </c>
      <c r="V7" s="10" t="str">
        <f t="shared" si="3"/>
        <v>-</v>
      </c>
      <c r="W7" s="9" t="s">
        <v>170</v>
      </c>
      <c r="X7" s="9"/>
      <c r="Y7" s="9"/>
      <c r="Z7" s="11"/>
    </row>
    <row r="8" spans="1:26" s="13" customFormat="1" x14ac:dyDescent="0.3">
      <c r="A8" s="13">
        <v>5</v>
      </c>
      <c r="B8" s="28" t="str">
        <f t="shared" si="4"/>
        <v>CamRoom-5</v>
      </c>
      <c r="C8" s="32" t="s">
        <v>136</v>
      </c>
      <c r="D8" s="34" t="s">
        <v>23</v>
      </c>
      <c r="E8" s="26" t="s">
        <v>154</v>
      </c>
      <c r="F8" s="37" t="s">
        <v>622</v>
      </c>
      <c r="G8" s="39" t="s">
        <v>144</v>
      </c>
      <c r="H8" s="41" t="s">
        <v>155</v>
      </c>
      <c r="I8" s="9" t="s">
        <v>111</v>
      </c>
      <c r="J8" s="10" t="s">
        <v>35</v>
      </c>
      <c r="K8" s="10" t="s">
        <v>38</v>
      </c>
      <c r="L8" s="12">
        <f t="shared" si="0"/>
        <v>12</v>
      </c>
      <c r="M8" s="10" t="str">
        <f t="shared" si="1"/>
        <v>Medium</v>
      </c>
      <c r="N8" s="11" t="s">
        <v>168</v>
      </c>
      <c r="O8" s="10"/>
      <c r="P8" s="10" t="s">
        <v>364</v>
      </c>
      <c r="Q8" s="10"/>
      <c r="R8" s="10"/>
      <c r="S8" s="10" t="s">
        <v>11</v>
      </c>
      <c r="T8" s="10" t="s">
        <v>11</v>
      </c>
      <c r="U8" s="12" t="str">
        <f t="shared" si="2"/>
        <v>-</v>
      </c>
      <c r="V8" s="10" t="str">
        <f t="shared" si="3"/>
        <v>-</v>
      </c>
      <c r="W8" s="9" t="s">
        <v>33</v>
      </c>
      <c r="X8" s="9"/>
      <c r="Y8" s="9"/>
      <c r="Z8" s="11"/>
    </row>
    <row r="9" spans="1:26" s="13" customFormat="1" ht="28.8" x14ac:dyDescent="0.3">
      <c r="A9" s="13">
        <v>6</v>
      </c>
      <c r="B9" s="28" t="str">
        <f t="shared" si="4"/>
        <v>CamRoom-6</v>
      </c>
      <c r="C9" s="32" t="s">
        <v>136</v>
      </c>
      <c r="D9" s="34" t="s">
        <v>23</v>
      </c>
      <c r="E9" s="26" t="s">
        <v>156</v>
      </c>
      <c r="F9" s="158" t="s">
        <v>605</v>
      </c>
      <c r="G9" s="39" t="s">
        <v>145</v>
      </c>
      <c r="H9" s="41" t="s">
        <v>157</v>
      </c>
      <c r="I9" s="9" t="s">
        <v>111</v>
      </c>
      <c r="J9" s="10" t="s">
        <v>35</v>
      </c>
      <c r="K9" s="10" t="s">
        <v>38</v>
      </c>
      <c r="L9" s="12">
        <f t="shared" si="0"/>
        <v>12</v>
      </c>
      <c r="M9" s="10" t="str">
        <f t="shared" si="1"/>
        <v>Medium</v>
      </c>
      <c r="N9" s="11" t="s">
        <v>182</v>
      </c>
      <c r="O9" s="10"/>
      <c r="P9" s="10"/>
      <c r="Q9" s="10" t="s">
        <v>364</v>
      </c>
      <c r="R9" s="10"/>
      <c r="S9" s="10" t="s">
        <v>11</v>
      </c>
      <c r="T9" s="10" t="s">
        <v>11</v>
      </c>
      <c r="U9" s="12" t="str">
        <f t="shared" si="2"/>
        <v>-</v>
      </c>
      <c r="V9" s="10" t="str">
        <f t="shared" si="3"/>
        <v>-</v>
      </c>
      <c r="W9" s="9" t="s">
        <v>170</v>
      </c>
      <c r="X9" s="9"/>
      <c r="Y9" s="9"/>
      <c r="Z9" s="11"/>
    </row>
    <row r="10" spans="1:26" s="13" customFormat="1" x14ac:dyDescent="0.3">
      <c r="A10" s="13">
        <v>7</v>
      </c>
      <c r="B10" s="28" t="str">
        <f t="shared" si="4"/>
        <v>CamRoom-7</v>
      </c>
      <c r="C10" s="32" t="s">
        <v>136</v>
      </c>
      <c r="D10" s="34" t="s">
        <v>23</v>
      </c>
      <c r="E10" s="26" t="s">
        <v>158</v>
      </c>
      <c r="F10" s="37" t="s">
        <v>122</v>
      </c>
      <c r="G10" s="39" t="s">
        <v>677</v>
      </c>
      <c r="H10" s="41" t="s">
        <v>159</v>
      </c>
      <c r="I10" s="9" t="s">
        <v>111</v>
      </c>
      <c r="J10" s="10" t="s">
        <v>26</v>
      </c>
      <c r="K10" s="10" t="s">
        <v>36</v>
      </c>
      <c r="L10" s="12">
        <f t="shared" si="0"/>
        <v>10</v>
      </c>
      <c r="M10" s="10" t="str">
        <f t="shared" si="1"/>
        <v>Medium</v>
      </c>
      <c r="N10" s="9" t="s">
        <v>183</v>
      </c>
      <c r="O10" s="10"/>
      <c r="P10" s="10" t="s">
        <v>364</v>
      </c>
      <c r="Q10" s="10"/>
      <c r="R10" s="10"/>
      <c r="S10" s="10" t="s">
        <v>11</v>
      </c>
      <c r="T10" s="10" t="s">
        <v>11</v>
      </c>
      <c r="U10" s="12" t="str">
        <f t="shared" si="2"/>
        <v>-</v>
      </c>
      <c r="V10" s="10" t="str">
        <f t="shared" si="3"/>
        <v>-</v>
      </c>
      <c r="W10" s="9" t="s">
        <v>33</v>
      </c>
      <c r="X10" s="9"/>
      <c r="Y10" s="9"/>
      <c r="Z10" s="11"/>
    </row>
    <row r="11" spans="1:26" s="13" customFormat="1" x14ac:dyDescent="0.3">
      <c r="A11" s="13">
        <v>8</v>
      </c>
      <c r="B11" s="28" t="str">
        <f t="shared" si="4"/>
        <v>CamRoom-8</v>
      </c>
      <c r="C11" s="32" t="s">
        <v>136</v>
      </c>
      <c r="D11" s="34" t="s">
        <v>23</v>
      </c>
      <c r="E11" s="26" t="s">
        <v>158</v>
      </c>
      <c r="F11" s="37" t="s">
        <v>122</v>
      </c>
      <c r="G11" s="39" t="s">
        <v>589</v>
      </c>
      <c r="H11" s="41" t="s">
        <v>147</v>
      </c>
      <c r="I11" s="9" t="s">
        <v>111</v>
      </c>
      <c r="J11" s="10" t="s">
        <v>26</v>
      </c>
      <c r="K11" s="10" t="s">
        <v>36</v>
      </c>
      <c r="L11" s="12">
        <f t="shared" si="0"/>
        <v>10</v>
      </c>
      <c r="M11" s="10" t="str">
        <f t="shared" si="1"/>
        <v>Medium</v>
      </c>
      <c r="N11" s="9" t="s">
        <v>183</v>
      </c>
      <c r="O11" s="10"/>
      <c r="P11" s="10" t="s">
        <v>364</v>
      </c>
      <c r="Q11" s="10"/>
      <c r="R11" s="10"/>
      <c r="S11" s="10" t="s">
        <v>11</v>
      </c>
      <c r="T11" s="10" t="s">
        <v>11</v>
      </c>
      <c r="U11" s="12" t="str">
        <f t="shared" si="2"/>
        <v>-</v>
      </c>
      <c r="V11" s="10" t="str">
        <f t="shared" si="3"/>
        <v>-</v>
      </c>
      <c r="W11" s="9" t="s">
        <v>170</v>
      </c>
      <c r="X11" s="9"/>
      <c r="Y11" s="9"/>
      <c r="Z11" s="11"/>
    </row>
    <row r="12" spans="1:26" s="13" customFormat="1" x14ac:dyDescent="0.3">
      <c r="A12" s="13">
        <v>9</v>
      </c>
      <c r="B12" s="28" t="str">
        <f t="shared" si="4"/>
        <v>CamRoom-9</v>
      </c>
      <c r="C12" s="32" t="s">
        <v>136</v>
      </c>
      <c r="D12" s="34" t="s">
        <v>23</v>
      </c>
      <c r="E12" s="26" t="s">
        <v>77</v>
      </c>
      <c r="F12" s="37" t="s">
        <v>122</v>
      </c>
      <c r="G12" s="39" t="s">
        <v>148</v>
      </c>
      <c r="H12" s="41" t="s">
        <v>184</v>
      </c>
      <c r="I12" s="9" t="s">
        <v>111</v>
      </c>
      <c r="J12" s="10" t="s">
        <v>26</v>
      </c>
      <c r="K12" s="10" t="s">
        <v>36</v>
      </c>
      <c r="L12" s="12">
        <f t="shared" si="0"/>
        <v>10</v>
      </c>
      <c r="M12" s="10" t="str">
        <f t="shared" si="1"/>
        <v>Medium</v>
      </c>
      <c r="N12" s="11" t="s">
        <v>185</v>
      </c>
      <c r="O12" s="10"/>
      <c r="P12" s="10" t="s">
        <v>364</v>
      </c>
      <c r="Q12" s="10"/>
      <c r="R12" s="10"/>
      <c r="S12" s="10" t="s">
        <v>11</v>
      </c>
      <c r="T12" s="10" t="s">
        <v>11</v>
      </c>
      <c r="U12" s="12" t="str">
        <f t="shared" si="2"/>
        <v>-</v>
      </c>
      <c r="V12" s="10" t="str">
        <f t="shared" si="3"/>
        <v>-</v>
      </c>
      <c r="W12" s="9" t="s">
        <v>33</v>
      </c>
      <c r="X12" s="9"/>
      <c r="Y12" s="9"/>
      <c r="Z12" s="11"/>
    </row>
    <row r="13" spans="1:26" s="13" customFormat="1" x14ac:dyDescent="0.3">
      <c r="A13" s="13">
        <v>10</v>
      </c>
      <c r="B13" s="28" t="str">
        <f t="shared" si="4"/>
        <v>CamRoom-10</v>
      </c>
      <c r="C13" s="32" t="s">
        <v>136</v>
      </c>
      <c r="D13" s="34" t="s">
        <v>23</v>
      </c>
      <c r="E13" s="26" t="s">
        <v>150</v>
      </c>
      <c r="F13" s="37" t="s">
        <v>676</v>
      </c>
      <c r="G13" s="39" t="s">
        <v>160</v>
      </c>
      <c r="H13" s="41" t="s">
        <v>161</v>
      </c>
      <c r="I13" s="9" t="s">
        <v>111</v>
      </c>
      <c r="J13" s="10" t="s">
        <v>63</v>
      </c>
      <c r="K13" s="10" t="s">
        <v>31</v>
      </c>
      <c r="L13" s="12">
        <f t="shared" si="0"/>
        <v>11</v>
      </c>
      <c r="M13" s="10" t="str">
        <f t="shared" si="1"/>
        <v>Medium</v>
      </c>
      <c r="N13" s="11" t="s">
        <v>387</v>
      </c>
      <c r="O13" s="10"/>
      <c r="P13" s="10" t="s">
        <v>364</v>
      </c>
      <c r="Q13" s="10"/>
      <c r="R13" s="10"/>
      <c r="S13" s="10" t="s">
        <v>11</v>
      </c>
      <c r="T13" s="10" t="s">
        <v>11</v>
      </c>
      <c r="U13" s="12" t="str">
        <f t="shared" si="2"/>
        <v>-</v>
      </c>
      <c r="V13" s="10" t="str">
        <f t="shared" si="3"/>
        <v>-</v>
      </c>
      <c r="W13" s="9" t="s">
        <v>33</v>
      </c>
      <c r="X13" s="9"/>
      <c r="Y13" s="9"/>
      <c r="Z13" s="11"/>
    </row>
    <row r="14" spans="1:26" s="13" customFormat="1" ht="28.8" x14ac:dyDescent="0.3">
      <c r="A14" s="13">
        <v>11</v>
      </c>
      <c r="B14" s="28" t="str">
        <f t="shared" si="4"/>
        <v>CamRoom-11</v>
      </c>
      <c r="C14" s="32" t="s">
        <v>136</v>
      </c>
      <c r="D14" s="34" t="s">
        <v>23</v>
      </c>
      <c r="E14" s="44" t="s">
        <v>186</v>
      </c>
      <c r="F14" s="37" t="s">
        <v>142</v>
      </c>
      <c r="G14" s="39" t="s">
        <v>149</v>
      </c>
      <c r="H14" s="41" t="s">
        <v>187</v>
      </c>
      <c r="I14" s="9" t="s">
        <v>111</v>
      </c>
      <c r="J14" s="10" t="s">
        <v>26</v>
      </c>
      <c r="K14" s="10" t="s">
        <v>36</v>
      </c>
      <c r="L14" s="12">
        <f t="shared" si="0"/>
        <v>10</v>
      </c>
      <c r="M14" s="10" t="str">
        <f t="shared" si="1"/>
        <v>Medium</v>
      </c>
      <c r="N14" s="11" t="s">
        <v>388</v>
      </c>
      <c r="O14" s="10"/>
      <c r="P14" s="10" t="s">
        <v>364</v>
      </c>
      <c r="Q14" s="10" t="s">
        <v>364</v>
      </c>
      <c r="R14" s="10"/>
      <c r="S14" s="10" t="s">
        <v>11</v>
      </c>
      <c r="T14" s="10" t="s">
        <v>11</v>
      </c>
      <c r="U14" s="12" t="str">
        <f t="shared" si="2"/>
        <v>-</v>
      </c>
      <c r="V14" s="10" t="str">
        <f t="shared" si="3"/>
        <v>-</v>
      </c>
      <c r="W14" s="9" t="s">
        <v>170</v>
      </c>
      <c r="X14" s="9"/>
      <c r="Y14" s="9"/>
      <c r="Z14" s="11"/>
    </row>
    <row r="15" spans="1:26" s="13" customFormat="1" ht="28.8" x14ac:dyDescent="0.3">
      <c r="A15" s="13">
        <v>12</v>
      </c>
      <c r="B15" s="28" t="str">
        <f t="shared" si="4"/>
        <v>CamRoom-12</v>
      </c>
      <c r="C15" s="32" t="s">
        <v>136</v>
      </c>
      <c r="D15" s="34" t="s">
        <v>23</v>
      </c>
      <c r="E15" s="44" t="s">
        <v>162</v>
      </c>
      <c r="F15" s="37" t="s">
        <v>142</v>
      </c>
      <c r="G15" s="39" t="s">
        <v>143</v>
      </c>
      <c r="H15" s="41" t="s">
        <v>153</v>
      </c>
      <c r="I15" s="9" t="s">
        <v>111</v>
      </c>
      <c r="J15" s="10" t="s">
        <v>35</v>
      </c>
      <c r="K15" s="10" t="s">
        <v>38</v>
      </c>
      <c r="L15" s="12">
        <f t="shared" si="0"/>
        <v>12</v>
      </c>
      <c r="M15" s="10" t="str">
        <f t="shared" si="1"/>
        <v>Medium</v>
      </c>
      <c r="N15" s="11" t="s">
        <v>389</v>
      </c>
      <c r="O15" s="10"/>
      <c r="P15" s="10" t="s">
        <v>364</v>
      </c>
      <c r="Q15" s="10"/>
      <c r="R15" s="10" t="s">
        <v>364</v>
      </c>
      <c r="S15" s="10" t="s">
        <v>11</v>
      </c>
      <c r="T15" s="10" t="s">
        <v>11</v>
      </c>
      <c r="U15" s="12" t="str">
        <f t="shared" si="2"/>
        <v>-</v>
      </c>
      <c r="V15" s="10" t="str">
        <f t="shared" si="3"/>
        <v>-</v>
      </c>
      <c r="W15" s="9" t="s">
        <v>33</v>
      </c>
      <c r="X15" s="9"/>
      <c r="Y15" s="9"/>
      <c r="Z15" s="11"/>
    </row>
    <row r="16" spans="1:26" s="13" customFormat="1" ht="28.8" x14ac:dyDescent="0.3">
      <c r="A16" s="13">
        <v>13</v>
      </c>
      <c r="B16" s="28" t="str">
        <f t="shared" si="4"/>
        <v>CamRoom-13</v>
      </c>
      <c r="C16" s="32" t="s">
        <v>136</v>
      </c>
      <c r="D16" s="34" t="s">
        <v>23</v>
      </c>
      <c r="E16" s="44" t="s">
        <v>162</v>
      </c>
      <c r="F16" s="37" t="s">
        <v>142</v>
      </c>
      <c r="G16" s="39" t="s">
        <v>163</v>
      </c>
      <c r="H16" s="41" t="s">
        <v>164</v>
      </c>
      <c r="I16" s="9" t="s">
        <v>111</v>
      </c>
      <c r="J16" s="10" t="s">
        <v>26</v>
      </c>
      <c r="K16" s="10" t="s">
        <v>36</v>
      </c>
      <c r="L16" s="12">
        <f t="shared" si="0"/>
        <v>10</v>
      </c>
      <c r="M16" s="10" t="str">
        <f t="shared" si="1"/>
        <v>Medium</v>
      </c>
      <c r="N16" s="11" t="s">
        <v>389</v>
      </c>
      <c r="O16" s="10"/>
      <c r="P16" s="10" t="s">
        <v>364</v>
      </c>
      <c r="Q16" s="10"/>
      <c r="R16" s="10" t="s">
        <v>364</v>
      </c>
      <c r="S16" s="10" t="s">
        <v>11</v>
      </c>
      <c r="T16" s="10" t="s">
        <v>11</v>
      </c>
      <c r="U16" s="12" t="str">
        <f t="shared" si="2"/>
        <v>-</v>
      </c>
      <c r="V16" s="10" t="str">
        <f t="shared" si="3"/>
        <v>-</v>
      </c>
      <c r="W16" s="9" t="s">
        <v>170</v>
      </c>
      <c r="X16" s="9"/>
      <c r="Y16" s="9"/>
      <c r="Z16" s="11"/>
    </row>
    <row r="17" spans="1:26" s="13" customFormat="1" ht="28.8" x14ac:dyDescent="0.3">
      <c r="A17" s="13">
        <v>14</v>
      </c>
      <c r="B17" s="28" t="str">
        <f t="shared" si="4"/>
        <v>CamRoom-14</v>
      </c>
      <c r="C17" s="32" t="s">
        <v>136</v>
      </c>
      <c r="D17" s="34" t="s">
        <v>23</v>
      </c>
      <c r="E17" s="26" t="s">
        <v>158</v>
      </c>
      <c r="F17" s="37" t="s">
        <v>122</v>
      </c>
      <c r="G17" s="39" t="s">
        <v>165</v>
      </c>
      <c r="H17" s="42" t="s">
        <v>166</v>
      </c>
      <c r="I17" s="9" t="s">
        <v>111</v>
      </c>
      <c r="J17" s="10" t="s">
        <v>35</v>
      </c>
      <c r="K17" s="10" t="s">
        <v>38</v>
      </c>
      <c r="L17" s="12">
        <f t="shared" si="0"/>
        <v>12</v>
      </c>
      <c r="M17" s="10" t="str">
        <f t="shared" si="1"/>
        <v>Medium</v>
      </c>
      <c r="N17" s="11" t="s">
        <v>169</v>
      </c>
      <c r="O17" s="10"/>
      <c r="P17" s="10" t="s">
        <v>364</v>
      </c>
      <c r="Q17" s="10"/>
      <c r="R17" s="10"/>
      <c r="S17" s="10" t="s">
        <v>11</v>
      </c>
      <c r="T17" s="10" t="s">
        <v>11</v>
      </c>
      <c r="U17" s="12" t="str">
        <f t="shared" si="2"/>
        <v>-</v>
      </c>
      <c r="V17" s="10" t="str">
        <f t="shared" si="3"/>
        <v>-</v>
      </c>
      <c r="W17" s="9" t="s">
        <v>33</v>
      </c>
      <c r="X17" s="9"/>
      <c r="Y17" s="9"/>
      <c r="Z17" s="11"/>
    </row>
    <row r="18" spans="1:26" s="13" customFormat="1" ht="30.75" customHeight="1" x14ac:dyDescent="0.3">
      <c r="A18" s="13">
        <v>15</v>
      </c>
      <c r="B18" s="28" t="str">
        <f t="shared" si="4"/>
        <v>CamRoom-15</v>
      </c>
      <c r="C18" s="32" t="s">
        <v>136</v>
      </c>
      <c r="D18" s="34" t="s">
        <v>23</v>
      </c>
      <c r="E18" s="26" t="s">
        <v>189</v>
      </c>
      <c r="F18" s="37" t="s">
        <v>142</v>
      </c>
      <c r="G18" s="39" t="s">
        <v>149</v>
      </c>
      <c r="H18" s="41" t="s">
        <v>187</v>
      </c>
      <c r="I18" s="9" t="s">
        <v>111</v>
      </c>
      <c r="J18" s="10" t="s">
        <v>35</v>
      </c>
      <c r="K18" s="10" t="s">
        <v>38</v>
      </c>
      <c r="L18" s="12">
        <f t="shared" si="0"/>
        <v>12</v>
      </c>
      <c r="M18" s="10" t="str">
        <f t="shared" si="1"/>
        <v>Medium</v>
      </c>
      <c r="N18" s="11" t="s">
        <v>188</v>
      </c>
      <c r="O18" s="10"/>
      <c r="P18" s="10" t="s">
        <v>364</v>
      </c>
      <c r="Q18" s="10" t="s">
        <v>364</v>
      </c>
      <c r="R18" s="10"/>
      <c r="S18" s="10" t="s">
        <v>11</v>
      </c>
      <c r="T18" s="10" t="s">
        <v>11</v>
      </c>
      <c r="U18" s="12" t="str">
        <f t="shared" si="2"/>
        <v>-</v>
      </c>
      <c r="V18" s="10" t="str">
        <f t="shared" si="3"/>
        <v>-</v>
      </c>
      <c r="W18" s="9" t="s">
        <v>170</v>
      </c>
      <c r="X18" s="9"/>
      <c r="Y18" s="9"/>
      <c r="Z18" s="11"/>
    </row>
    <row r="19" spans="1:26" s="16" customFormat="1" ht="28.8" x14ac:dyDescent="0.3">
      <c r="A19" s="13">
        <v>16</v>
      </c>
      <c r="B19" s="28" t="str">
        <f t="shared" si="4"/>
        <v>CamRoom-16</v>
      </c>
      <c r="C19" s="32" t="s">
        <v>136</v>
      </c>
      <c r="D19" s="34" t="s">
        <v>23</v>
      </c>
      <c r="E19" s="44" t="s">
        <v>162</v>
      </c>
      <c r="F19" s="37" t="s">
        <v>142</v>
      </c>
      <c r="G19" s="39" t="s">
        <v>675</v>
      </c>
      <c r="H19" s="41" t="s">
        <v>46</v>
      </c>
      <c r="I19" s="9" t="s">
        <v>111</v>
      </c>
      <c r="J19" s="10" t="s">
        <v>26</v>
      </c>
      <c r="K19" s="10" t="s">
        <v>36</v>
      </c>
      <c r="L19" s="12">
        <f t="shared" si="0"/>
        <v>10</v>
      </c>
      <c r="M19" s="10" t="str">
        <f t="shared" si="1"/>
        <v>Medium</v>
      </c>
      <c r="N19" s="9" t="s">
        <v>73</v>
      </c>
      <c r="O19" s="10"/>
      <c r="P19" s="10" t="s">
        <v>364</v>
      </c>
      <c r="Q19" s="10"/>
      <c r="R19" s="10"/>
      <c r="S19" s="10" t="s">
        <v>11</v>
      </c>
      <c r="T19" s="10" t="s">
        <v>11</v>
      </c>
      <c r="U19" s="12" t="str">
        <f t="shared" si="2"/>
        <v>-</v>
      </c>
      <c r="V19" s="10" t="str">
        <f t="shared" si="3"/>
        <v>-</v>
      </c>
      <c r="W19" s="9" t="s">
        <v>33</v>
      </c>
      <c r="X19" s="9"/>
      <c r="Y19" s="9"/>
      <c r="Z19" s="11"/>
    </row>
    <row r="20" spans="1:26" s="16" customFormat="1" x14ac:dyDescent="0.3">
      <c r="A20" s="13"/>
      <c r="B20" s="28" t="str">
        <f t="shared" si="4"/>
        <v>CamRoom-</v>
      </c>
      <c r="C20" s="32" t="s">
        <v>136</v>
      </c>
      <c r="D20" s="34" t="s">
        <v>23</v>
      </c>
      <c r="E20" s="26" t="s">
        <v>77</v>
      </c>
      <c r="F20" s="37"/>
      <c r="G20" s="39" t="s">
        <v>190</v>
      </c>
      <c r="H20" s="41"/>
      <c r="I20" s="9" t="s">
        <v>111</v>
      </c>
      <c r="J20" s="10" t="s">
        <v>11</v>
      </c>
      <c r="K20" s="10" t="s">
        <v>11</v>
      </c>
      <c r="L20" s="12" t="str">
        <f>IF(K20="Eliminated", 21, IF(OR(J20="-",K20="-"),"-", (IF(J20="Catastrophic",IF(K20="Frequent",1,IF(K20="Probable",2,IF(K20="Occasional",4,IF(K20="Remote",8,IF(K20="Improbable",12,"Error"))))),IF(J20="Critical",IF(K20="Frequent",3,IF(K20="Probable",5,IF(K20="Occasional",6,IF(K20="Remote",10,IF(K20="Improbable",15,"Error"))))), IF(J20="Marginal",IF(K20="Frequent",7,IF(K20="Probable",9,IF(K20="Occasional",11,IF(K20="Remote",14,IF(K20="Improbable",17,"Error"))))), IF(J20="Negligible",IF(K20="Frequent",13,IF(K20="Probable",16,IF(K20="Occasional",18,IF(K20="Remote",19,IF(K20="Improbable",20,"Error"))))),"Error")))))))</f>
        <v>-</v>
      </c>
      <c r="M20" s="10" t="str">
        <f>IF(OR(L20="-",L20="Error"),"-",IF(L20&gt;20,"N/A",IF(L20&gt;17,"Low",IF(L20&gt;9, "Medium", IF(L20&gt;5, "Serious", "High")))))</f>
        <v>-</v>
      </c>
      <c r="N20" s="9"/>
      <c r="O20" s="10"/>
      <c r="P20" s="10"/>
      <c r="Q20" s="10"/>
      <c r="R20" s="10"/>
      <c r="S20" s="10" t="s">
        <v>11</v>
      </c>
      <c r="T20" s="10" t="s">
        <v>11</v>
      </c>
      <c r="U20" s="12" t="str">
        <f>IF(T20="Eliminated", 21, IF(OR(S20="-",T20="-"),"-", (IF(S20="Catastrophic",IF(T20="Frequent",1,IF(T20="Probable",2,IF(T20="Occasional",4,IF(T20="Remote",8,IF(T20="Improbable",12,"Error"))))),IF(S20="Critical",IF(T20="Frequent",3,IF(T20="Probable",5,IF(T20="Occasional",6,IF(T20="Remote",10,IF(T20="Improbable",15,"Error"))))), IF(S20="Marginal",IF(T20="Frequent",7,IF(T20="Probable",9,IF(T20="Occasional",11,IF(T20="Remote",14,IF(T20="Improbable",17,"Error"))))), IF(S20="Negligible",IF(T20="Frequent",13,IF(T20="Probable",16,IF(T20="Occasional",18,IF(T20="Remote",19,IF(T20="Improbable",20,"Error"))))),"Error")))))))</f>
        <v>-</v>
      </c>
      <c r="V20" s="10" t="str">
        <f>IF(OR(U20="-",U20="Error"),"-",IF(U20&gt;20,"N/A",IF(U20&gt;17,"Low",IF(U20&gt;9, "Medium", IF(U20&gt;5, "Serious", "High")))))</f>
        <v>-</v>
      </c>
      <c r="W20" s="9" t="s">
        <v>33</v>
      </c>
      <c r="X20" s="9"/>
      <c r="Y20" s="9"/>
      <c r="Z20" s="11"/>
    </row>
    <row r="21" spans="1:26" x14ac:dyDescent="0.3">
      <c r="O21" s="112">
        <f>COUNTIF(O4:O20,"x")</f>
        <v>0</v>
      </c>
      <c r="P21" s="112">
        <f>COUNTIF(P4:P20,"x")</f>
        <v>15</v>
      </c>
      <c r="Q21" s="112">
        <f>COUNTIF(Q4:Q20,"x")</f>
        <v>6</v>
      </c>
      <c r="R21" s="112">
        <f>COUNTIF(R4:R20,"x")</f>
        <v>2</v>
      </c>
    </row>
  </sheetData>
  <customSheetViews>
    <customSheetView guid="{F303A4F1-407D-4D90-8001-6BD66E901407}">
      <pane ySplit="3" topLeftCell="A4" activePane="bottomLeft" state="frozen"/>
      <selection pane="bottomLeft" activeCell="E26" sqref="E26"/>
      <pageMargins left="0.7" right="0.7" top="0.75" bottom="0.75" header="0.3" footer="0.3"/>
      <pageSetup orientation="portrait" r:id="rId1"/>
    </customSheetView>
    <customSheetView guid="{47023082-66C0-4F7B-8463-547DD0FD8156}">
      <pane ySplit="3" topLeftCell="A4" activePane="bottomLeft" state="frozen"/>
      <selection pane="bottomLeft" activeCell="E26" sqref="E26"/>
      <pageMargins left="0.7" right="0.7" top="0.75" bottom="0.75" header="0.3" footer="0.3"/>
      <pageSetup orientation="portrait" r:id="rId2"/>
    </customSheetView>
    <customSheetView guid="{C038A17F-6E16-40FA-94C4-C33FA9628714}" scale="90" topLeftCell="J1">
      <pane ySplit="3" topLeftCell="A4" activePane="bottomLeft" state="frozen"/>
      <selection pane="bottomLeft" activeCell="O4" sqref="O4:R12"/>
      <pageMargins left="0.7" right="0.7" top="0.75" bottom="0.75" header="0.3" footer="0.3"/>
      <pageSetup orientation="portrait" r:id="rId3"/>
    </customSheetView>
    <customSheetView guid="{A78C0979-9BC8-4B25-B49C-6C9D156FE6DA}" scale="90" topLeftCell="J1">
      <pane ySplit="3" topLeftCell="A4" activePane="bottomLeft" state="frozen"/>
      <selection pane="bottomLeft" activeCell="O4" sqref="O4:R12"/>
      <pageMargins left="0.7" right="0.7" top="0.75" bottom="0.75" header="0.3" footer="0.3"/>
      <pageSetup orientation="portrait" r:id="rId4"/>
    </customSheetView>
    <customSheetView guid="{1F472304-9C1C-4B70-A843-75624AD2DDF7}">
      <pane ySplit="3" topLeftCell="A4" activePane="bottomLeft" state="frozen"/>
      <selection pane="bottomLeft" activeCell="M13" sqref="M13"/>
      <pageMargins left="0.7" right="0.7" top="0.75" bottom="0.75" header="0.3" footer="0.3"/>
      <pageSetup orientation="portrait" r:id="rId5"/>
    </customSheetView>
  </customSheetViews>
  <mergeCells count="16">
    <mergeCell ref="Z1:Z3"/>
    <mergeCell ref="J1:M1"/>
    <mergeCell ref="N1:N3"/>
    <mergeCell ref="S1:V1"/>
    <mergeCell ref="W1:W3"/>
    <mergeCell ref="X1:X3"/>
    <mergeCell ref="Y1:Y3"/>
    <mergeCell ref="O1:R1"/>
    <mergeCell ref="G1:G3"/>
    <mergeCell ref="H1:H3"/>
    <mergeCell ref="I1:I3"/>
    <mergeCell ref="B1:B3"/>
    <mergeCell ref="C1:C3"/>
    <mergeCell ref="D1:D3"/>
    <mergeCell ref="E1:E3"/>
    <mergeCell ref="F1:F3"/>
  </mergeCells>
  <conditionalFormatting sqref="L4:L18">
    <cfRule type="iconSet" priority="22">
      <iconSet iconSet="5Rating" reverse="1">
        <cfvo type="percent" val="0"/>
        <cfvo type="num" val="6"/>
        <cfvo type="num" val="10"/>
        <cfvo type="num" val="18"/>
        <cfvo type="num" val="21"/>
      </iconSet>
    </cfRule>
    <cfRule type="iconSet" priority="23">
      <iconSet iconSet="5Rating">
        <cfvo type="percent" val="0"/>
        <cfvo type="num" val="1"/>
        <cfvo type="num" val="6"/>
        <cfvo type="num" val="10"/>
        <cfvo type="num" val="18"/>
      </iconSet>
    </cfRule>
    <cfRule type="iconSet" priority="24">
      <iconSet iconSet="4TrafficLights">
        <cfvo type="percent" val="0"/>
        <cfvo type="percent" val="25"/>
        <cfvo type="percent" val="50"/>
        <cfvo type="percent" val="75"/>
      </iconSet>
    </cfRule>
  </conditionalFormatting>
  <conditionalFormatting sqref="U4:U18">
    <cfRule type="iconSet" priority="19">
      <iconSet iconSet="5Rating" reverse="1">
        <cfvo type="percent" val="0"/>
        <cfvo type="num" val="6"/>
        <cfvo type="num" val="10"/>
        <cfvo type="num" val="18"/>
        <cfvo type="num" val="21"/>
      </iconSet>
    </cfRule>
    <cfRule type="iconSet" priority="20">
      <iconSet iconSet="5Rating">
        <cfvo type="percent" val="0"/>
        <cfvo type="num" val="1"/>
        <cfvo type="num" val="6"/>
        <cfvo type="num" val="10"/>
        <cfvo type="num" val="18"/>
      </iconSet>
    </cfRule>
    <cfRule type="iconSet" priority="21">
      <iconSet iconSet="4TrafficLights">
        <cfvo type="percent" val="0"/>
        <cfvo type="percent" val="25"/>
        <cfvo type="percent" val="50"/>
        <cfvo type="percent" val="75"/>
      </iconSet>
    </cfRule>
  </conditionalFormatting>
  <conditionalFormatting sqref="L20">
    <cfRule type="iconSet" priority="7">
      <iconSet iconSet="5Rating" reverse="1">
        <cfvo type="percent" val="0"/>
        <cfvo type="num" val="6"/>
        <cfvo type="num" val="10"/>
        <cfvo type="num" val="18"/>
        <cfvo type="num" val="21"/>
      </iconSet>
    </cfRule>
    <cfRule type="iconSet" priority="8">
      <iconSet iconSet="5Rating">
        <cfvo type="percent" val="0"/>
        <cfvo type="num" val="1"/>
        <cfvo type="num" val="6"/>
        <cfvo type="num" val="10"/>
        <cfvo type="num" val="18"/>
      </iconSet>
    </cfRule>
    <cfRule type="iconSet" priority="9">
      <iconSet iconSet="4TrafficLights">
        <cfvo type="percent" val="0"/>
        <cfvo type="percent" val="25"/>
        <cfvo type="percent" val="50"/>
        <cfvo type="percent" val="75"/>
      </iconSet>
    </cfRule>
  </conditionalFormatting>
  <conditionalFormatting sqref="U20">
    <cfRule type="iconSet" priority="4">
      <iconSet iconSet="4Rating" reverse="1">
        <cfvo type="percent" val="0"/>
        <cfvo type="num" val="6"/>
        <cfvo type="num" val="10"/>
        <cfvo type="num" val="18"/>
      </iconSet>
    </cfRule>
    <cfRule type="iconSet" priority="5">
      <iconSet iconSet="5Rating">
        <cfvo type="percent" val="0"/>
        <cfvo type="num" val="1"/>
        <cfvo type="num" val="6"/>
        <cfvo type="num" val="10"/>
        <cfvo type="num" val="18"/>
      </iconSet>
    </cfRule>
    <cfRule type="iconSet" priority="6">
      <iconSet iconSet="4TrafficLights">
        <cfvo type="percent" val="0"/>
        <cfvo type="percent" val="25"/>
        <cfvo type="percent" val="50"/>
        <cfvo type="percent" val="75"/>
      </iconSet>
    </cfRule>
  </conditionalFormatting>
  <conditionalFormatting sqref="U20">
    <cfRule type="iconSet" priority="1">
      <iconSet iconSet="5Rating" reverse="1">
        <cfvo type="percent" val="0"/>
        <cfvo type="num" val="6"/>
        <cfvo type="num" val="10"/>
        <cfvo type="num" val="18"/>
        <cfvo type="num" val="21"/>
      </iconSet>
    </cfRule>
    <cfRule type="iconSet" priority="2">
      <iconSet iconSet="5Rating">
        <cfvo type="percent" val="0"/>
        <cfvo type="num" val="1"/>
        <cfvo type="num" val="6"/>
        <cfvo type="num" val="10"/>
        <cfvo type="num" val="18"/>
      </iconSet>
    </cfRule>
    <cfRule type="iconSet" priority="3">
      <iconSet iconSet="4TrafficLights">
        <cfvo type="percent" val="0"/>
        <cfvo type="percent" val="25"/>
        <cfvo type="percent" val="50"/>
        <cfvo type="percent" val="75"/>
      </iconSet>
    </cfRule>
  </conditionalFormatting>
  <conditionalFormatting sqref="L19">
    <cfRule type="iconSet" priority="85">
      <iconSet iconSet="5Rating" reverse="1">
        <cfvo type="percent" val="0"/>
        <cfvo type="num" val="6"/>
        <cfvo type="num" val="10"/>
        <cfvo type="num" val="18"/>
        <cfvo type="num" val="21"/>
      </iconSet>
    </cfRule>
    <cfRule type="iconSet" priority="86">
      <iconSet iconSet="5Rating">
        <cfvo type="percent" val="0"/>
        <cfvo type="num" val="1"/>
        <cfvo type="num" val="6"/>
        <cfvo type="num" val="10"/>
        <cfvo type="num" val="18"/>
      </iconSet>
    </cfRule>
    <cfRule type="iconSet" priority="87">
      <iconSet iconSet="4TrafficLights">
        <cfvo type="percent" val="0"/>
        <cfvo type="percent" val="25"/>
        <cfvo type="percent" val="50"/>
        <cfvo type="percent" val="75"/>
      </iconSet>
    </cfRule>
  </conditionalFormatting>
  <conditionalFormatting sqref="U19">
    <cfRule type="iconSet" priority="88">
      <iconSet iconSet="4Rating" reverse="1">
        <cfvo type="percent" val="0"/>
        <cfvo type="num" val="6"/>
        <cfvo type="num" val="10"/>
        <cfvo type="num" val="18"/>
      </iconSet>
    </cfRule>
    <cfRule type="iconSet" priority="89">
      <iconSet iconSet="5Rating">
        <cfvo type="percent" val="0"/>
        <cfvo type="num" val="1"/>
        <cfvo type="num" val="6"/>
        <cfvo type="num" val="10"/>
        <cfvo type="num" val="18"/>
      </iconSet>
    </cfRule>
    <cfRule type="iconSet" priority="90">
      <iconSet iconSet="4TrafficLights">
        <cfvo type="percent" val="0"/>
        <cfvo type="percent" val="25"/>
        <cfvo type="percent" val="50"/>
        <cfvo type="percent" val="75"/>
      </iconSet>
    </cfRule>
  </conditionalFormatting>
  <conditionalFormatting sqref="U19">
    <cfRule type="iconSet" priority="91">
      <iconSet iconSet="5Rating" reverse="1">
        <cfvo type="percent" val="0"/>
        <cfvo type="num" val="6"/>
        <cfvo type="num" val="10"/>
        <cfvo type="num" val="18"/>
        <cfvo type="num" val="21"/>
      </iconSet>
    </cfRule>
    <cfRule type="iconSet" priority="92">
      <iconSet iconSet="5Rating">
        <cfvo type="percent" val="0"/>
        <cfvo type="num" val="1"/>
        <cfvo type="num" val="6"/>
        <cfvo type="num" val="10"/>
        <cfvo type="num" val="18"/>
      </iconSet>
    </cfRule>
    <cfRule type="iconSet" priority="93">
      <iconSet iconSet="4TrafficLights">
        <cfvo type="percent" val="0"/>
        <cfvo type="percent" val="25"/>
        <cfvo type="percent" val="50"/>
        <cfvo type="percent" val="75"/>
      </iconSet>
    </cfRule>
  </conditionalFormatting>
  <dataValidations count="2">
    <dataValidation type="list" showInputMessage="1" showErrorMessage="1" sqref="WVV983038:WVV983053 WLZ983038:WLZ983053 WCD983038:WCD983053 VSH983038:VSH983053 VIL983038:VIL983053 UYP983038:UYP983053 UOT983038:UOT983053 UEX983038:UEX983053 TVB983038:TVB983053 TLF983038:TLF983053 TBJ983038:TBJ983053 SRN983038:SRN983053 SHR983038:SHR983053 RXV983038:RXV983053 RNZ983038:RNZ983053 RED983038:RED983053 QUH983038:QUH983053 QKL983038:QKL983053 QAP983038:QAP983053 PQT983038:PQT983053 PGX983038:PGX983053 OXB983038:OXB983053 ONF983038:ONF983053 ODJ983038:ODJ983053 NTN983038:NTN983053 NJR983038:NJR983053 MZV983038:MZV983053 MPZ983038:MPZ983053 MGD983038:MGD983053 LWH983038:LWH983053 LML983038:LML983053 LCP983038:LCP983053 KST983038:KST983053 KIX983038:KIX983053 JZB983038:JZB983053 JPF983038:JPF983053 JFJ983038:JFJ983053 IVN983038:IVN983053 ILR983038:ILR983053 IBV983038:IBV983053 HRZ983038:HRZ983053 HID983038:HID983053 GYH983038:GYH983053 GOL983038:GOL983053 GEP983038:GEP983053 FUT983038:FUT983053 FKX983038:FKX983053 FBB983038:FBB983053 ERF983038:ERF983053 EHJ983038:EHJ983053 DXN983038:DXN983053 DNR983038:DNR983053 DDV983038:DDV983053 CTZ983038:CTZ983053 CKD983038:CKD983053 CAH983038:CAH983053 BQL983038:BQL983053 BGP983038:BGP983053 AWT983038:AWT983053 AMX983038:AMX983053 ADB983038:ADB983053 TF983038:TF983053 JJ983038:JJ983053 J983038:J983053 WVV917502:WVV917517 WLZ917502:WLZ917517 WCD917502:WCD917517 VSH917502:VSH917517 VIL917502:VIL917517 UYP917502:UYP917517 UOT917502:UOT917517 UEX917502:UEX917517 TVB917502:TVB917517 TLF917502:TLF917517 TBJ917502:TBJ917517 SRN917502:SRN917517 SHR917502:SHR917517 RXV917502:RXV917517 RNZ917502:RNZ917517 RED917502:RED917517 QUH917502:QUH917517 QKL917502:QKL917517 QAP917502:QAP917517 PQT917502:PQT917517 PGX917502:PGX917517 OXB917502:OXB917517 ONF917502:ONF917517 ODJ917502:ODJ917517 NTN917502:NTN917517 NJR917502:NJR917517 MZV917502:MZV917517 MPZ917502:MPZ917517 MGD917502:MGD917517 LWH917502:LWH917517 LML917502:LML917517 LCP917502:LCP917517 KST917502:KST917517 KIX917502:KIX917517 JZB917502:JZB917517 JPF917502:JPF917517 JFJ917502:JFJ917517 IVN917502:IVN917517 ILR917502:ILR917517 IBV917502:IBV917517 HRZ917502:HRZ917517 HID917502:HID917517 GYH917502:GYH917517 GOL917502:GOL917517 GEP917502:GEP917517 FUT917502:FUT917517 FKX917502:FKX917517 FBB917502:FBB917517 ERF917502:ERF917517 EHJ917502:EHJ917517 DXN917502:DXN917517 DNR917502:DNR917517 DDV917502:DDV917517 CTZ917502:CTZ917517 CKD917502:CKD917517 CAH917502:CAH917517 BQL917502:BQL917517 BGP917502:BGP917517 AWT917502:AWT917517 AMX917502:AMX917517 ADB917502:ADB917517 TF917502:TF917517 JJ917502:JJ917517 J917502:J917517 WVV851966:WVV851981 WLZ851966:WLZ851981 WCD851966:WCD851981 VSH851966:VSH851981 VIL851966:VIL851981 UYP851966:UYP851981 UOT851966:UOT851981 UEX851966:UEX851981 TVB851966:TVB851981 TLF851966:TLF851981 TBJ851966:TBJ851981 SRN851966:SRN851981 SHR851966:SHR851981 RXV851966:RXV851981 RNZ851966:RNZ851981 RED851966:RED851981 QUH851966:QUH851981 QKL851966:QKL851981 QAP851966:QAP851981 PQT851966:PQT851981 PGX851966:PGX851981 OXB851966:OXB851981 ONF851966:ONF851981 ODJ851966:ODJ851981 NTN851966:NTN851981 NJR851966:NJR851981 MZV851966:MZV851981 MPZ851966:MPZ851981 MGD851966:MGD851981 LWH851966:LWH851981 LML851966:LML851981 LCP851966:LCP851981 KST851966:KST851981 KIX851966:KIX851981 JZB851966:JZB851981 JPF851966:JPF851981 JFJ851966:JFJ851981 IVN851966:IVN851981 ILR851966:ILR851981 IBV851966:IBV851981 HRZ851966:HRZ851981 HID851966:HID851981 GYH851966:GYH851981 GOL851966:GOL851981 GEP851966:GEP851981 FUT851966:FUT851981 FKX851966:FKX851981 FBB851966:FBB851981 ERF851966:ERF851981 EHJ851966:EHJ851981 DXN851966:DXN851981 DNR851966:DNR851981 DDV851966:DDV851981 CTZ851966:CTZ851981 CKD851966:CKD851981 CAH851966:CAH851981 BQL851966:BQL851981 BGP851966:BGP851981 AWT851966:AWT851981 AMX851966:AMX851981 ADB851966:ADB851981 TF851966:TF851981 JJ851966:JJ851981 J851966:J851981 WVV786430:WVV786445 WLZ786430:WLZ786445 WCD786430:WCD786445 VSH786430:VSH786445 VIL786430:VIL786445 UYP786430:UYP786445 UOT786430:UOT786445 UEX786430:UEX786445 TVB786430:TVB786445 TLF786430:TLF786445 TBJ786430:TBJ786445 SRN786430:SRN786445 SHR786430:SHR786445 RXV786430:RXV786445 RNZ786430:RNZ786445 RED786430:RED786445 QUH786430:QUH786445 QKL786430:QKL786445 QAP786430:QAP786445 PQT786430:PQT786445 PGX786430:PGX786445 OXB786430:OXB786445 ONF786430:ONF786445 ODJ786430:ODJ786445 NTN786430:NTN786445 NJR786430:NJR786445 MZV786430:MZV786445 MPZ786430:MPZ786445 MGD786430:MGD786445 LWH786430:LWH786445 LML786430:LML786445 LCP786430:LCP786445 KST786430:KST786445 KIX786430:KIX786445 JZB786430:JZB786445 JPF786430:JPF786445 JFJ786430:JFJ786445 IVN786430:IVN786445 ILR786430:ILR786445 IBV786430:IBV786445 HRZ786430:HRZ786445 HID786430:HID786445 GYH786430:GYH786445 GOL786430:GOL786445 GEP786430:GEP786445 FUT786430:FUT786445 FKX786430:FKX786445 FBB786430:FBB786445 ERF786430:ERF786445 EHJ786430:EHJ786445 DXN786430:DXN786445 DNR786430:DNR786445 DDV786430:DDV786445 CTZ786430:CTZ786445 CKD786430:CKD786445 CAH786430:CAH786445 BQL786430:BQL786445 BGP786430:BGP786445 AWT786430:AWT786445 AMX786430:AMX786445 ADB786430:ADB786445 TF786430:TF786445 JJ786430:JJ786445 J786430:J786445 WVV720894:WVV720909 WLZ720894:WLZ720909 WCD720894:WCD720909 VSH720894:VSH720909 VIL720894:VIL720909 UYP720894:UYP720909 UOT720894:UOT720909 UEX720894:UEX720909 TVB720894:TVB720909 TLF720894:TLF720909 TBJ720894:TBJ720909 SRN720894:SRN720909 SHR720894:SHR720909 RXV720894:RXV720909 RNZ720894:RNZ720909 RED720894:RED720909 QUH720894:QUH720909 QKL720894:QKL720909 QAP720894:QAP720909 PQT720894:PQT720909 PGX720894:PGX720909 OXB720894:OXB720909 ONF720894:ONF720909 ODJ720894:ODJ720909 NTN720894:NTN720909 NJR720894:NJR720909 MZV720894:MZV720909 MPZ720894:MPZ720909 MGD720894:MGD720909 LWH720894:LWH720909 LML720894:LML720909 LCP720894:LCP720909 KST720894:KST720909 KIX720894:KIX720909 JZB720894:JZB720909 JPF720894:JPF720909 JFJ720894:JFJ720909 IVN720894:IVN720909 ILR720894:ILR720909 IBV720894:IBV720909 HRZ720894:HRZ720909 HID720894:HID720909 GYH720894:GYH720909 GOL720894:GOL720909 GEP720894:GEP720909 FUT720894:FUT720909 FKX720894:FKX720909 FBB720894:FBB720909 ERF720894:ERF720909 EHJ720894:EHJ720909 DXN720894:DXN720909 DNR720894:DNR720909 DDV720894:DDV720909 CTZ720894:CTZ720909 CKD720894:CKD720909 CAH720894:CAH720909 BQL720894:BQL720909 BGP720894:BGP720909 AWT720894:AWT720909 AMX720894:AMX720909 ADB720894:ADB720909 TF720894:TF720909 JJ720894:JJ720909 J720894:J720909 WVV655358:WVV655373 WLZ655358:WLZ655373 WCD655358:WCD655373 VSH655358:VSH655373 VIL655358:VIL655373 UYP655358:UYP655373 UOT655358:UOT655373 UEX655358:UEX655373 TVB655358:TVB655373 TLF655358:TLF655373 TBJ655358:TBJ655373 SRN655358:SRN655373 SHR655358:SHR655373 RXV655358:RXV655373 RNZ655358:RNZ655373 RED655358:RED655373 QUH655358:QUH655373 QKL655358:QKL655373 QAP655358:QAP655373 PQT655358:PQT655373 PGX655358:PGX655373 OXB655358:OXB655373 ONF655358:ONF655373 ODJ655358:ODJ655373 NTN655358:NTN655373 NJR655358:NJR655373 MZV655358:MZV655373 MPZ655358:MPZ655373 MGD655358:MGD655373 LWH655358:LWH655373 LML655358:LML655373 LCP655358:LCP655373 KST655358:KST655373 KIX655358:KIX655373 JZB655358:JZB655373 JPF655358:JPF655373 JFJ655358:JFJ655373 IVN655358:IVN655373 ILR655358:ILR655373 IBV655358:IBV655373 HRZ655358:HRZ655373 HID655358:HID655373 GYH655358:GYH655373 GOL655358:GOL655373 GEP655358:GEP655373 FUT655358:FUT655373 FKX655358:FKX655373 FBB655358:FBB655373 ERF655358:ERF655373 EHJ655358:EHJ655373 DXN655358:DXN655373 DNR655358:DNR655373 DDV655358:DDV655373 CTZ655358:CTZ655373 CKD655358:CKD655373 CAH655358:CAH655373 BQL655358:BQL655373 BGP655358:BGP655373 AWT655358:AWT655373 AMX655358:AMX655373 ADB655358:ADB655373 TF655358:TF655373 JJ655358:JJ655373 J655358:J655373 WVV589822:WVV589837 WLZ589822:WLZ589837 WCD589822:WCD589837 VSH589822:VSH589837 VIL589822:VIL589837 UYP589822:UYP589837 UOT589822:UOT589837 UEX589822:UEX589837 TVB589822:TVB589837 TLF589822:TLF589837 TBJ589822:TBJ589837 SRN589822:SRN589837 SHR589822:SHR589837 RXV589822:RXV589837 RNZ589822:RNZ589837 RED589822:RED589837 QUH589822:QUH589837 QKL589822:QKL589837 QAP589822:QAP589837 PQT589822:PQT589837 PGX589822:PGX589837 OXB589822:OXB589837 ONF589822:ONF589837 ODJ589822:ODJ589837 NTN589822:NTN589837 NJR589822:NJR589837 MZV589822:MZV589837 MPZ589822:MPZ589837 MGD589822:MGD589837 LWH589822:LWH589837 LML589822:LML589837 LCP589822:LCP589837 KST589822:KST589837 KIX589822:KIX589837 JZB589822:JZB589837 JPF589822:JPF589837 JFJ589822:JFJ589837 IVN589822:IVN589837 ILR589822:ILR589837 IBV589822:IBV589837 HRZ589822:HRZ589837 HID589822:HID589837 GYH589822:GYH589837 GOL589822:GOL589837 GEP589822:GEP589837 FUT589822:FUT589837 FKX589822:FKX589837 FBB589822:FBB589837 ERF589822:ERF589837 EHJ589822:EHJ589837 DXN589822:DXN589837 DNR589822:DNR589837 DDV589822:DDV589837 CTZ589822:CTZ589837 CKD589822:CKD589837 CAH589822:CAH589837 BQL589822:BQL589837 BGP589822:BGP589837 AWT589822:AWT589837 AMX589822:AMX589837 ADB589822:ADB589837 TF589822:TF589837 JJ589822:JJ589837 J589822:J589837 WVV524286:WVV524301 WLZ524286:WLZ524301 WCD524286:WCD524301 VSH524286:VSH524301 VIL524286:VIL524301 UYP524286:UYP524301 UOT524286:UOT524301 UEX524286:UEX524301 TVB524286:TVB524301 TLF524286:TLF524301 TBJ524286:TBJ524301 SRN524286:SRN524301 SHR524286:SHR524301 RXV524286:RXV524301 RNZ524286:RNZ524301 RED524286:RED524301 QUH524286:QUH524301 QKL524286:QKL524301 QAP524286:QAP524301 PQT524286:PQT524301 PGX524286:PGX524301 OXB524286:OXB524301 ONF524286:ONF524301 ODJ524286:ODJ524301 NTN524286:NTN524301 NJR524286:NJR524301 MZV524286:MZV524301 MPZ524286:MPZ524301 MGD524286:MGD524301 LWH524286:LWH524301 LML524286:LML524301 LCP524286:LCP524301 KST524286:KST524301 KIX524286:KIX524301 JZB524286:JZB524301 JPF524286:JPF524301 JFJ524286:JFJ524301 IVN524286:IVN524301 ILR524286:ILR524301 IBV524286:IBV524301 HRZ524286:HRZ524301 HID524286:HID524301 GYH524286:GYH524301 GOL524286:GOL524301 GEP524286:GEP524301 FUT524286:FUT524301 FKX524286:FKX524301 FBB524286:FBB524301 ERF524286:ERF524301 EHJ524286:EHJ524301 DXN524286:DXN524301 DNR524286:DNR524301 DDV524286:DDV524301 CTZ524286:CTZ524301 CKD524286:CKD524301 CAH524286:CAH524301 BQL524286:BQL524301 BGP524286:BGP524301 AWT524286:AWT524301 AMX524286:AMX524301 ADB524286:ADB524301 TF524286:TF524301 JJ524286:JJ524301 J524286:J524301 WVV458750:WVV458765 WLZ458750:WLZ458765 WCD458750:WCD458765 VSH458750:VSH458765 VIL458750:VIL458765 UYP458750:UYP458765 UOT458750:UOT458765 UEX458750:UEX458765 TVB458750:TVB458765 TLF458750:TLF458765 TBJ458750:TBJ458765 SRN458750:SRN458765 SHR458750:SHR458765 RXV458750:RXV458765 RNZ458750:RNZ458765 RED458750:RED458765 QUH458750:QUH458765 QKL458750:QKL458765 QAP458750:QAP458765 PQT458750:PQT458765 PGX458750:PGX458765 OXB458750:OXB458765 ONF458750:ONF458765 ODJ458750:ODJ458765 NTN458750:NTN458765 NJR458750:NJR458765 MZV458750:MZV458765 MPZ458750:MPZ458765 MGD458750:MGD458765 LWH458750:LWH458765 LML458750:LML458765 LCP458750:LCP458765 KST458750:KST458765 KIX458750:KIX458765 JZB458750:JZB458765 JPF458750:JPF458765 JFJ458750:JFJ458765 IVN458750:IVN458765 ILR458750:ILR458765 IBV458750:IBV458765 HRZ458750:HRZ458765 HID458750:HID458765 GYH458750:GYH458765 GOL458750:GOL458765 GEP458750:GEP458765 FUT458750:FUT458765 FKX458750:FKX458765 FBB458750:FBB458765 ERF458750:ERF458765 EHJ458750:EHJ458765 DXN458750:DXN458765 DNR458750:DNR458765 DDV458750:DDV458765 CTZ458750:CTZ458765 CKD458750:CKD458765 CAH458750:CAH458765 BQL458750:BQL458765 BGP458750:BGP458765 AWT458750:AWT458765 AMX458750:AMX458765 ADB458750:ADB458765 TF458750:TF458765 JJ458750:JJ458765 J458750:J458765 WVV393214:WVV393229 WLZ393214:WLZ393229 WCD393214:WCD393229 VSH393214:VSH393229 VIL393214:VIL393229 UYP393214:UYP393229 UOT393214:UOT393229 UEX393214:UEX393229 TVB393214:TVB393229 TLF393214:TLF393229 TBJ393214:TBJ393229 SRN393214:SRN393229 SHR393214:SHR393229 RXV393214:RXV393229 RNZ393214:RNZ393229 RED393214:RED393229 QUH393214:QUH393229 QKL393214:QKL393229 QAP393214:QAP393229 PQT393214:PQT393229 PGX393214:PGX393229 OXB393214:OXB393229 ONF393214:ONF393229 ODJ393214:ODJ393229 NTN393214:NTN393229 NJR393214:NJR393229 MZV393214:MZV393229 MPZ393214:MPZ393229 MGD393214:MGD393229 LWH393214:LWH393229 LML393214:LML393229 LCP393214:LCP393229 KST393214:KST393229 KIX393214:KIX393229 JZB393214:JZB393229 JPF393214:JPF393229 JFJ393214:JFJ393229 IVN393214:IVN393229 ILR393214:ILR393229 IBV393214:IBV393229 HRZ393214:HRZ393229 HID393214:HID393229 GYH393214:GYH393229 GOL393214:GOL393229 GEP393214:GEP393229 FUT393214:FUT393229 FKX393214:FKX393229 FBB393214:FBB393229 ERF393214:ERF393229 EHJ393214:EHJ393229 DXN393214:DXN393229 DNR393214:DNR393229 DDV393214:DDV393229 CTZ393214:CTZ393229 CKD393214:CKD393229 CAH393214:CAH393229 BQL393214:BQL393229 BGP393214:BGP393229 AWT393214:AWT393229 AMX393214:AMX393229 ADB393214:ADB393229 TF393214:TF393229 JJ393214:JJ393229 J393214:J393229 WVV327678:WVV327693 WLZ327678:WLZ327693 WCD327678:WCD327693 VSH327678:VSH327693 VIL327678:VIL327693 UYP327678:UYP327693 UOT327678:UOT327693 UEX327678:UEX327693 TVB327678:TVB327693 TLF327678:TLF327693 TBJ327678:TBJ327693 SRN327678:SRN327693 SHR327678:SHR327693 RXV327678:RXV327693 RNZ327678:RNZ327693 RED327678:RED327693 QUH327678:QUH327693 QKL327678:QKL327693 QAP327678:QAP327693 PQT327678:PQT327693 PGX327678:PGX327693 OXB327678:OXB327693 ONF327678:ONF327693 ODJ327678:ODJ327693 NTN327678:NTN327693 NJR327678:NJR327693 MZV327678:MZV327693 MPZ327678:MPZ327693 MGD327678:MGD327693 LWH327678:LWH327693 LML327678:LML327693 LCP327678:LCP327693 KST327678:KST327693 KIX327678:KIX327693 JZB327678:JZB327693 JPF327678:JPF327693 JFJ327678:JFJ327693 IVN327678:IVN327693 ILR327678:ILR327693 IBV327678:IBV327693 HRZ327678:HRZ327693 HID327678:HID327693 GYH327678:GYH327693 GOL327678:GOL327693 GEP327678:GEP327693 FUT327678:FUT327693 FKX327678:FKX327693 FBB327678:FBB327693 ERF327678:ERF327693 EHJ327678:EHJ327693 DXN327678:DXN327693 DNR327678:DNR327693 DDV327678:DDV327693 CTZ327678:CTZ327693 CKD327678:CKD327693 CAH327678:CAH327693 BQL327678:BQL327693 BGP327678:BGP327693 AWT327678:AWT327693 AMX327678:AMX327693 ADB327678:ADB327693 TF327678:TF327693 JJ327678:JJ327693 J327678:J327693 WVV262142:WVV262157 WLZ262142:WLZ262157 WCD262142:WCD262157 VSH262142:VSH262157 VIL262142:VIL262157 UYP262142:UYP262157 UOT262142:UOT262157 UEX262142:UEX262157 TVB262142:TVB262157 TLF262142:TLF262157 TBJ262142:TBJ262157 SRN262142:SRN262157 SHR262142:SHR262157 RXV262142:RXV262157 RNZ262142:RNZ262157 RED262142:RED262157 QUH262142:QUH262157 QKL262142:QKL262157 QAP262142:QAP262157 PQT262142:PQT262157 PGX262142:PGX262157 OXB262142:OXB262157 ONF262142:ONF262157 ODJ262142:ODJ262157 NTN262142:NTN262157 NJR262142:NJR262157 MZV262142:MZV262157 MPZ262142:MPZ262157 MGD262142:MGD262157 LWH262142:LWH262157 LML262142:LML262157 LCP262142:LCP262157 KST262142:KST262157 KIX262142:KIX262157 JZB262142:JZB262157 JPF262142:JPF262157 JFJ262142:JFJ262157 IVN262142:IVN262157 ILR262142:ILR262157 IBV262142:IBV262157 HRZ262142:HRZ262157 HID262142:HID262157 GYH262142:GYH262157 GOL262142:GOL262157 GEP262142:GEP262157 FUT262142:FUT262157 FKX262142:FKX262157 FBB262142:FBB262157 ERF262142:ERF262157 EHJ262142:EHJ262157 DXN262142:DXN262157 DNR262142:DNR262157 DDV262142:DDV262157 CTZ262142:CTZ262157 CKD262142:CKD262157 CAH262142:CAH262157 BQL262142:BQL262157 BGP262142:BGP262157 AWT262142:AWT262157 AMX262142:AMX262157 ADB262142:ADB262157 TF262142:TF262157 JJ262142:JJ262157 J262142:J262157 WVV196606:WVV196621 WLZ196606:WLZ196621 WCD196606:WCD196621 VSH196606:VSH196621 VIL196606:VIL196621 UYP196606:UYP196621 UOT196606:UOT196621 UEX196606:UEX196621 TVB196606:TVB196621 TLF196606:TLF196621 TBJ196606:TBJ196621 SRN196606:SRN196621 SHR196606:SHR196621 RXV196606:RXV196621 RNZ196606:RNZ196621 RED196606:RED196621 QUH196606:QUH196621 QKL196606:QKL196621 QAP196606:QAP196621 PQT196606:PQT196621 PGX196606:PGX196621 OXB196606:OXB196621 ONF196606:ONF196621 ODJ196606:ODJ196621 NTN196606:NTN196621 NJR196606:NJR196621 MZV196606:MZV196621 MPZ196606:MPZ196621 MGD196606:MGD196621 LWH196606:LWH196621 LML196606:LML196621 LCP196606:LCP196621 KST196606:KST196621 KIX196606:KIX196621 JZB196606:JZB196621 JPF196606:JPF196621 JFJ196606:JFJ196621 IVN196606:IVN196621 ILR196606:ILR196621 IBV196606:IBV196621 HRZ196606:HRZ196621 HID196606:HID196621 GYH196606:GYH196621 GOL196606:GOL196621 GEP196606:GEP196621 FUT196606:FUT196621 FKX196606:FKX196621 FBB196606:FBB196621 ERF196606:ERF196621 EHJ196606:EHJ196621 DXN196606:DXN196621 DNR196606:DNR196621 DDV196606:DDV196621 CTZ196606:CTZ196621 CKD196606:CKD196621 CAH196606:CAH196621 BQL196606:BQL196621 BGP196606:BGP196621 AWT196606:AWT196621 AMX196606:AMX196621 ADB196606:ADB196621 TF196606:TF196621 JJ196606:JJ196621 J196606:J196621 WVV131070:WVV131085 WLZ131070:WLZ131085 WCD131070:WCD131085 VSH131070:VSH131085 VIL131070:VIL131085 UYP131070:UYP131085 UOT131070:UOT131085 UEX131070:UEX131085 TVB131070:TVB131085 TLF131070:TLF131085 TBJ131070:TBJ131085 SRN131070:SRN131085 SHR131070:SHR131085 RXV131070:RXV131085 RNZ131070:RNZ131085 RED131070:RED131085 QUH131070:QUH131085 QKL131070:QKL131085 QAP131070:QAP131085 PQT131070:PQT131085 PGX131070:PGX131085 OXB131070:OXB131085 ONF131070:ONF131085 ODJ131070:ODJ131085 NTN131070:NTN131085 NJR131070:NJR131085 MZV131070:MZV131085 MPZ131070:MPZ131085 MGD131070:MGD131085 LWH131070:LWH131085 LML131070:LML131085 LCP131070:LCP131085 KST131070:KST131085 KIX131070:KIX131085 JZB131070:JZB131085 JPF131070:JPF131085 JFJ131070:JFJ131085 IVN131070:IVN131085 ILR131070:ILR131085 IBV131070:IBV131085 HRZ131070:HRZ131085 HID131070:HID131085 GYH131070:GYH131085 GOL131070:GOL131085 GEP131070:GEP131085 FUT131070:FUT131085 FKX131070:FKX131085 FBB131070:FBB131085 ERF131070:ERF131085 EHJ131070:EHJ131085 DXN131070:DXN131085 DNR131070:DNR131085 DDV131070:DDV131085 CTZ131070:CTZ131085 CKD131070:CKD131085 CAH131070:CAH131085 BQL131070:BQL131085 BGP131070:BGP131085 AWT131070:AWT131085 AMX131070:AMX131085 ADB131070:ADB131085 TF131070:TF131085 JJ131070:JJ131085 J131070:J131085 WVV65534:WVV65549 WLZ65534:WLZ65549 WCD65534:WCD65549 VSH65534:VSH65549 VIL65534:VIL65549 UYP65534:UYP65549 UOT65534:UOT65549 UEX65534:UEX65549 TVB65534:TVB65549 TLF65534:TLF65549 TBJ65534:TBJ65549 SRN65534:SRN65549 SHR65534:SHR65549 RXV65534:RXV65549 RNZ65534:RNZ65549 RED65534:RED65549 QUH65534:QUH65549 QKL65534:QKL65549 QAP65534:QAP65549 PQT65534:PQT65549 PGX65534:PGX65549 OXB65534:OXB65549 ONF65534:ONF65549 ODJ65534:ODJ65549 NTN65534:NTN65549 NJR65534:NJR65549 MZV65534:MZV65549 MPZ65534:MPZ65549 MGD65534:MGD65549 LWH65534:LWH65549 LML65534:LML65549 LCP65534:LCP65549 KST65534:KST65549 KIX65534:KIX65549 JZB65534:JZB65549 JPF65534:JPF65549 JFJ65534:JFJ65549 IVN65534:IVN65549 ILR65534:ILR65549 IBV65534:IBV65549 HRZ65534:HRZ65549 HID65534:HID65549 GYH65534:GYH65549 GOL65534:GOL65549 GEP65534:GEP65549 FUT65534:FUT65549 FKX65534:FKX65549 FBB65534:FBB65549 ERF65534:ERF65549 EHJ65534:EHJ65549 DXN65534:DXN65549 DNR65534:DNR65549 DDV65534:DDV65549 CTZ65534:CTZ65549 CKD65534:CKD65549 CAH65534:CAH65549 BQL65534:BQL65549 BGP65534:BGP65549 AWT65534:AWT65549 AMX65534:AMX65549 ADB65534:ADB65549 TF65534:TF65549 JJ65534:JJ65549 J65534:J65549 WWA983038:WWA983053 WME983038:WME983053 WCI983038:WCI983053 VSM983038:VSM983053 VIQ983038:VIQ983053 UYU983038:UYU983053 UOY983038:UOY983053 UFC983038:UFC983053 TVG983038:TVG983053 TLK983038:TLK983053 TBO983038:TBO983053 SRS983038:SRS983053 SHW983038:SHW983053 RYA983038:RYA983053 ROE983038:ROE983053 REI983038:REI983053 QUM983038:QUM983053 QKQ983038:QKQ983053 QAU983038:QAU983053 PQY983038:PQY983053 PHC983038:PHC983053 OXG983038:OXG983053 ONK983038:ONK983053 ODO983038:ODO983053 NTS983038:NTS983053 NJW983038:NJW983053 NAA983038:NAA983053 MQE983038:MQE983053 MGI983038:MGI983053 LWM983038:LWM983053 LMQ983038:LMQ983053 LCU983038:LCU983053 KSY983038:KSY983053 KJC983038:KJC983053 JZG983038:JZG983053 JPK983038:JPK983053 JFO983038:JFO983053 IVS983038:IVS983053 ILW983038:ILW983053 ICA983038:ICA983053 HSE983038:HSE983053 HII983038:HII983053 GYM983038:GYM983053 GOQ983038:GOQ983053 GEU983038:GEU983053 FUY983038:FUY983053 FLC983038:FLC983053 FBG983038:FBG983053 ERK983038:ERK983053 EHO983038:EHO983053 DXS983038:DXS983053 DNW983038:DNW983053 DEA983038:DEA983053 CUE983038:CUE983053 CKI983038:CKI983053 CAM983038:CAM983053 BQQ983038:BQQ983053 BGU983038:BGU983053 AWY983038:AWY983053 ANC983038:ANC983053 ADG983038:ADG983053 TK983038:TK983053 JO983038:JO983053 S983038:S983053 WWA917502:WWA917517 WME917502:WME917517 WCI917502:WCI917517 VSM917502:VSM917517 VIQ917502:VIQ917517 UYU917502:UYU917517 UOY917502:UOY917517 UFC917502:UFC917517 TVG917502:TVG917517 TLK917502:TLK917517 TBO917502:TBO917517 SRS917502:SRS917517 SHW917502:SHW917517 RYA917502:RYA917517 ROE917502:ROE917517 REI917502:REI917517 QUM917502:QUM917517 QKQ917502:QKQ917517 QAU917502:QAU917517 PQY917502:PQY917517 PHC917502:PHC917517 OXG917502:OXG917517 ONK917502:ONK917517 ODO917502:ODO917517 NTS917502:NTS917517 NJW917502:NJW917517 NAA917502:NAA917517 MQE917502:MQE917517 MGI917502:MGI917517 LWM917502:LWM917517 LMQ917502:LMQ917517 LCU917502:LCU917517 KSY917502:KSY917517 KJC917502:KJC917517 JZG917502:JZG917517 JPK917502:JPK917517 JFO917502:JFO917517 IVS917502:IVS917517 ILW917502:ILW917517 ICA917502:ICA917517 HSE917502:HSE917517 HII917502:HII917517 GYM917502:GYM917517 GOQ917502:GOQ917517 GEU917502:GEU917517 FUY917502:FUY917517 FLC917502:FLC917517 FBG917502:FBG917517 ERK917502:ERK917517 EHO917502:EHO917517 DXS917502:DXS917517 DNW917502:DNW917517 DEA917502:DEA917517 CUE917502:CUE917517 CKI917502:CKI917517 CAM917502:CAM917517 BQQ917502:BQQ917517 BGU917502:BGU917517 AWY917502:AWY917517 ANC917502:ANC917517 ADG917502:ADG917517 TK917502:TK917517 JO917502:JO917517 S917502:S917517 WWA851966:WWA851981 WME851966:WME851981 WCI851966:WCI851981 VSM851966:VSM851981 VIQ851966:VIQ851981 UYU851966:UYU851981 UOY851966:UOY851981 UFC851966:UFC851981 TVG851966:TVG851981 TLK851966:TLK851981 TBO851966:TBO851981 SRS851966:SRS851981 SHW851966:SHW851981 RYA851966:RYA851981 ROE851966:ROE851981 REI851966:REI851981 QUM851966:QUM851981 QKQ851966:QKQ851981 QAU851966:QAU851981 PQY851966:PQY851981 PHC851966:PHC851981 OXG851966:OXG851981 ONK851966:ONK851981 ODO851966:ODO851981 NTS851966:NTS851981 NJW851966:NJW851981 NAA851966:NAA851981 MQE851966:MQE851981 MGI851966:MGI851981 LWM851966:LWM851981 LMQ851966:LMQ851981 LCU851966:LCU851981 KSY851966:KSY851981 KJC851966:KJC851981 JZG851966:JZG851981 JPK851966:JPK851981 JFO851966:JFO851981 IVS851966:IVS851981 ILW851966:ILW851981 ICA851966:ICA851981 HSE851966:HSE851981 HII851966:HII851981 GYM851966:GYM851981 GOQ851966:GOQ851981 GEU851966:GEU851981 FUY851966:FUY851981 FLC851966:FLC851981 FBG851966:FBG851981 ERK851966:ERK851981 EHO851966:EHO851981 DXS851966:DXS851981 DNW851966:DNW851981 DEA851966:DEA851981 CUE851966:CUE851981 CKI851966:CKI851981 CAM851966:CAM851981 BQQ851966:BQQ851981 BGU851966:BGU851981 AWY851966:AWY851981 ANC851966:ANC851981 ADG851966:ADG851981 TK851966:TK851981 JO851966:JO851981 S851966:S851981 WWA786430:WWA786445 WME786430:WME786445 WCI786430:WCI786445 VSM786430:VSM786445 VIQ786430:VIQ786445 UYU786430:UYU786445 UOY786430:UOY786445 UFC786430:UFC786445 TVG786430:TVG786445 TLK786430:TLK786445 TBO786430:TBO786445 SRS786430:SRS786445 SHW786430:SHW786445 RYA786430:RYA786445 ROE786430:ROE786445 REI786430:REI786445 QUM786430:QUM786445 QKQ786430:QKQ786445 QAU786430:QAU786445 PQY786430:PQY786445 PHC786430:PHC786445 OXG786430:OXG786445 ONK786430:ONK786445 ODO786430:ODO786445 NTS786430:NTS786445 NJW786430:NJW786445 NAA786430:NAA786445 MQE786430:MQE786445 MGI786430:MGI786445 LWM786430:LWM786445 LMQ786430:LMQ786445 LCU786430:LCU786445 KSY786430:KSY786445 KJC786430:KJC786445 JZG786430:JZG786445 JPK786430:JPK786445 JFO786430:JFO786445 IVS786430:IVS786445 ILW786430:ILW786445 ICA786430:ICA786445 HSE786430:HSE786445 HII786430:HII786445 GYM786430:GYM786445 GOQ786430:GOQ786445 GEU786430:GEU786445 FUY786430:FUY786445 FLC786430:FLC786445 FBG786430:FBG786445 ERK786430:ERK786445 EHO786430:EHO786445 DXS786430:DXS786445 DNW786430:DNW786445 DEA786430:DEA786445 CUE786430:CUE786445 CKI786430:CKI786445 CAM786430:CAM786445 BQQ786430:BQQ786445 BGU786430:BGU786445 AWY786430:AWY786445 ANC786430:ANC786445 ADG786430:ADG786445 TK786430:TK786445 JO786430:JO786445 S786430:S786445 WWA720894:WWA720909 WME720894:WME720909 WCI720894:WCI720909 VSM720894:VSM720909 VIQ720894:VIQ720909 UYU720894:UYU720909 UOY720894:UOY720909 UFC720894:UFC720909 TVG720894:TVG720909 TLK720894:TLK720909 TBO720894:TBO720909 SRS720894:SRS720909 SHW720894:SHW720909 RYA720894:RYA720909 ROE720894:ROE720909 REI720894:REI720909 QUM720894:QUM720909 QKQ720894:QKQ720909 QAU720894:QAU720909 PQY720894:PQY720909 PHC720894:PHC720909 OXG720894:OXG720909 ONK720894:ONK720909 ODO720894:ODO720909 NTS720894:NTS720909 NJW720894:NJW720909 NAA720894:NAA720909 MQE720894:MQE720909 MGI720894:MGI720909 LWM720894:LWM720909 LMQ720894:LMQ720909 LCU720894:LCU720909 KSY720894:KSY720909 KJC720894:KJC720909 JZG720894:JZG720909 JPK720894:JPK720909 JFO720894:JFO720909 IVS720894:IVS720909 ILW720894:ILW720909 ICA720894:ICA720909 HSE720894:HSE720909 HII720894:HII720909 GYM720894:GYM720909 GOQ720894:GOQ720909 GEU720894:GEU720909 FUY720894:FUY720909 FLC720894:FLC720909 FBG720894:FBG720909 ERK720894:ERK720909 EHO720894:EHO720909 DXS720894:DXS720909 DNW720894:DNW720909 DEA720894:DEA720909 CUE720894:CUE720909 CKI720894:CKI720909 CAM720894:CAM720909 BQQ720894:BQQ720909 BGU720894:BGU720909 AWY720894:AWY720909 ANC720894:ANC720909 ADG720894:ADG720909 TK720894:TK720909 JO720894:JO720909 S720894:S720909 WWA655358:WWA655373 WME655358:WME655373 WCI655358:WCI655373 VSM655358:VSM655373 VIQ655358:VIQ655373 UYU655358:UYU655373 UOY655358:UOY655373 UFC655358:UFC655373 TVG655358:TVG655373 TLK655358:TLK655373 TBO655358:TBO655373 SRS655358:SRS655373 SHW655358:SHW655373 RYA655358:RYA655373 ROE655358:ROE655373 REI655358:REI655373 QUM655358:QUM655373 QKQ655358:QKQ655373 QAU655358:QAU655373 PQY655358:PQY655373 PHC655358:PHC655373 OXG655358:OXG655373 ONK655358:ONK655373 ODO655358:ODO655373 NTS655358:NTS655373 NJW655358:NJW655373 NAA655358:NAA655373 MQE655358:MQE655373 MGI655358:MGI655373 LWM655358:LWM655373 LMQ655358:LMQ655373 LCU655358:LCU655373 KSY655358:KSY655373 KJC655358:KJC655373 JZG655358:JZG655373 JPK655358:JPK655373 JFO655358:JFO655373 IVS655358:IVS655373 ILW655358:ILW655373 ICA655358:ICA655373 HSE655358:HSE655373 HII655358:HII655373 GYM655358:GYM655373 GOQ655358:GOQ655373 GEU655358:GEU655373 FUY655358:FUY655373 FLC655358:FLC655373 FBG655358:FBG655373 ERK655358:ERK655373 EHO655358:EHO655373 DXS655358:DXS655373 DNW655358:DNW655373 DEA655358:DEA655373 CUE655358:CUE655373 CKI655358:CKI655373 CAM655358:CAM655373 BQQ655358:BQQ655373 BGU655358:BGU655373 AWY655358:AWY655373 ANC655358:ANC655373 ADG655358:ADG655373 TK655358:TK655373 JO655358:JO655373 S655358:S655373 WWA589822:WWA589837 WME589822:WME589837 WCI589822:WCI589837 VSM589822:VSM589837 VIQ589822:VIQ589837 UYU589822:UYU589837 UOY589822:UOY589837 UFC589822:UFC589837 TVG589822:TVG589837 TLK589822:TLK589837 TBO589822:TBO589837 SRS589822:SRS589837 SHW589822:SHW589837 RYA589822:RYA589837 ROE589822:ROE589837 REI589822:REI589837 QUM589822:QUM589837 QKQ589822:QKQ589837 QAU589822:QAU589837 PQY589822:PQY589837 PHC589822:PHC589837 OXG589822:OXG589837 ONK589822:ONK589837 ODO589822:ODO589837 NTS589822:NTS589837 NJW589822:NJW589837 NAA589822:NAA589837 MQE589822:MQE589837 MGI589822:MGI589837 LWM589822:LWM589837 LMQ589822:LMQ589837 LCU589822:LCU589837 KSY589822:KSY589837 KJC589822:KJC589837 JZG589822:JZG589837 JPK589822:JPK589837 JFO589822:JFO589837 IVS589822:IVS589837 ILW589822:ILW589837 ICA589822:ICA589837 HSE589822:HSE589837 HII589822:HII589837 GYM589822:GYM589837 GOQ589822:GOQ589837 GEU589822:GEU589837 FUY589822:FUY589837 FLC589822:FLC589837 FBG589822:FBG589837 ERK589822:ERK589837 EHO589822:EHO589837 DXS589822:DXS589837 DNW589822:DNW589837 DEA589822:DEA589837 CUE589822:CUE589837 CKI589822:CKI589837 CAM589822:CAM589837 BQQ589822:BQQ589837 BGU589822:BGU589837 AWY589822:AWY589837 ANC589822:ANC589837 ADG589822:ADG589837 TK589822:TK589837 JO589822:JO589837 S589822:S589837 WWA524286:WWA524301 WME524286:WME524301 WCI524286:WCI524301 VSM524286:VSM524301 VIQ524286:VIQ524301 UYU524286:UYU524301 UOY524286:UOY524301 UFC524286:UFC524301 TVG524286:TVG524301 TLK524286:TLK524301 TBO524286:TBO524301 SRS524286:SRS524301 SHW524286:SHW524301 RYA524286:RYA524301 ROE524286:ROE524301 REI524286:REI524301 QUM524286:QUM524301 QKQ524286:QKQ524301 QAU524286:QAU524301 PQY524286:PQY524301 PHC524286:PHC524301 OXG524286:OXG524301 ONK524286:ONK524301 ODO524286:ODO524301 NTS524286:NTS524301 NJW524286:NJW524301 NAA524286:NAA524301 MQE524286:MQE524301 MGI524286:MGI524301 LWM524286:LWM524301 LMQ524286:LMQ524301 LCU524286:LCU524301 KSY524286:KSY524301 KJC524286:KJC524301 JZG524286:JZG524301 JPK524286:JPK524301 JFO524286:JFO524301 IVS524286:IVS524301 ILW524286:ILW524301 ICA524286:ICA524301 HSE524286:HSE524301 HII524286:HII524301 GYM524286:GYM524301 GOQ524286:GOQ524301 GEU524286:GEU524301 FUY524286:FUY524301 FLC524286:FLC524301 FBG524286:FBG524301 ERK524286:ERK524301 EHO524286:EHO524301 DXS524286:DXS524301 DNW524286:DNW524301 DEA524286:DEA524301 CUE524286:CUE524301 CKI524286:CKI524301 CAM524286:CAM524301 BQQ524286:BQQ524301 BGU524286:BGU524301 AWY524286:AWY524301 ANC524286:ANC524301 ADG524286:ADG524301 TK524286:TK524301 JO524286:JO524301 S524286:S524301 WWA458750:WWA458765 WME458750:WME458765 WCI458750:WCI458765 VSM458750:VSM458765 VIQ458750:VIQ458765 UYU458750:UYU458765 UOY458750:UOY458765 UFC458750:UFC458765 TVG458750:TVG458765 TLK458750:TLK458765 TBO458750:TBO458765 SRS458750:SRS458765 SHW458750:SHW458765 RYA458750:RYA458765 ROE458750:ROE458765 REI458750:REI458765 QUM458750:QUM458765 QKQ458750:QKQ458765 QAU458750:QAU458765 PQY458750:PQY458765 PHC458750:PHC458765 OXG458750:OXG458765 ONK458750:ONK458765 ODO458750:ODO458765 NTS458750:NTS458765 NJW458750:NJW458765 NAA458750:NAA458765 MQE458750:MQE458765 MGI458750:MGI458765 LWM458750:LWM458765 LMQ458750:LMQ458765 LCU458750:LCU458765 KSY458750:KSY458765 KJC458750:KJC458765 JZG458750:JZG458765 JPK458750:JPK458765 JFO458750:JFO458765 IVS458750:IVS458765 ILW458750:ILW458765 ICA458750:ICA458765 HSE458750:HSE458765 HII458750:HII458765 GYM458750:GYM458765 GOQ458750:GOQ458765 GEU458750:GEU458765 FUY458750:FUY458765 FLC458750:FLC458765 FBG458750:FBG458765 ERK458750:ERK458765 EHO458750:EHO458765 DXS458750:DXS458765 DNW458750:DNW458765 DEA458750:DEA458765 CUE458750:CUE458765 CKI458750:CKI458765 CAM458750:CAM458765 BQQ458750:BQQ458765 BGU458750:BGU458765 AWY458750:AWY458765 ANC458750:ANC458765 ADG458750:ADG458765 TK458750:TK458765 JO458750:JO458765 S458750:S458765 WWA393214:WWA393229 WME393214:WME393229 WCI393214:WCI393229 VSM393214:VSM393229 VIQ393214:VIQ393229 UYU393214:UYU393229 UOY393214:UOY393229 UFC393214:UFC393229 TVG393214:TVG393229 TLK393214:TLK393229 TBO393214:TBO393229 SRS393214:SRS393229 SHW393214:SHW393229 RYA393214:RYA393229 ROE393214:ROE393229 REI393214:REI393229 QUM393214:QUM393229 QKQ393214:QKQ393229 QAU393214:QAU393229 PQY393214:PQY393229 PHC393214:PHC393229 OXG393214:OXG393229 ONK393214:ONK393229 ODO393214:ODO393229 NTS393214:NTS393229 NJW393214:NJW393229 NAA393214:NAA393229 MQE393214:MQE393229 MGI393214:MGI393229 LWM393214:LWM393229 LMQ393214:LMQ393229 LCU393214:LCU393229 KSY393214:KSY393229 KJC393214:KJC393229 JZG393214:JZG393229 JPK393214:JPK393229 JFO393214:JFO393229 IVS393214:IVS393229 ILW393214:ILW393229 ICA393214:ICA393229 HSE393214:HSE393229 HII393214:HII393229 GYM393214:GYM393229 GOQ393214:GOQ393229 GEU393214:GEU393229 FUY393214:FUY393229 FLC393214:FLC393229 FBG393214:FBG393229 ERK393214:ERK393229 EHO393214:EHO393229 DXS393214:DXS393229 DNW393214:DNW393229 DEA393214:DEA393229 CUE393214:CUE393229 CKI393214:CKI393229 CAM393214:CAM393229 BQQ393214:BQQ393229 BGU393214:BGU393229 AWY393214:AWY393229 ANC393214:ANC393229 ADG393214:ADG393229 TK393214:TK393229 JO393214:JO393229 S393214:S393229 WWA327678:WWA327693 WME327678:WME327693 WCI327678:WCI327693 VSM327678:VSM327693 VIQ327678:VIQ327693 UYU327678:UYU327693 UOY327678:UOY327693 UFC327678:UFC327693 TVG327678:TVG327693 TLK327678:TLK327693 TBO327678:TBO327693 SRS327678:SRS327693 SHW327678:SHW327693 RYA327678:RYA327693 ROE327678:ROE327693 REI327678:REI327693 QUM327678:QUM327693 QKQ327678:QKQ327693 QAU327678:QAU327693 PQY327678:PQY327693 PHC327678:PHC327693 OXG327678:OXG327693 ONK327678:ONK327693 ODO327678:ODO327693 NTS327678:NTS327693 NJW327678:NJW327693 NAA327678:NAA327693 MQE327678:MQE327693 MGI327678:MGI327693 LWM327678:LWM327693 LMQ327678:LMQ327693 LCU327678:LCU327693 KSY327678:KSY327693 KJC327678:KJC327693 JZG327678:JZG327693 JPK327678:JPK327693 JFO327678:JFO327693 IVS327678:IVS327693 ILW327678:ILW327693 ICA327678:ICA327693 HSE327678:HSE327693 HII327678:HII327693 GYM327678:GYM327693 GOQ327678:GOQ327693 GEU327678:GEU327693 FUY327678:FUY327693 FLC327678:FLC327693 FBG327678:FBG327693 ERK327678:ERK327693 EHO327678:EHO327693 DXS327678:DXS327693 DNW327678:DNW327693 DEA327678:DEA327693 CUE327678:CUE327693 CKI327678:CKI327693 CAM327678:CAM327693 BQQ327678:BQQ327693 BGU327678:BGU327693 AWY327678:AWY327693 ANC327678:ANC327693 ADG327678:ADG327693 TK327678:TK327693 JO327678:JO327693 S327678:S327693 WWA262142:WWA262157 WME262142:WME262157 WCI262142:WCI262157 VSM262142:VSM262157 VIQ262142:VIQ262157 UYU262142:UYU262157 UOY262142:UOY262157 UFC262142:UFC262157 TVG262142:TVG262157 TLK262142:TLK262157 TBO262142:TBO262157 SRS262142:SRS262157 SHW262142:SHW262157 RYA262142:RYA262157 ROE262142:ROE262157 REI262142:REI262157 QUM262142:QUM262157 QKQ262142:QKQ262157 QAU262142:QAU262157 PQY262142:PQY262157 PHC262142:PHC262157 OXG262142:OXG262157 ONK262142:ONK262157 ODO262142:ODO262157 NTS262142:NTS262157 NJW262142:NJW262157 NAA262142:NAA262157 MQE262142:MQE262157 MGI262142:MGI262157 LWM262142:LWM262157 LMQ262142:LMQ262157 LCU262142:LCU262157 KSY262142:KSY262157 KJC262142:KJC262157 JZG262142:JZG262157 JPK262142:JPK262157 JFO262142:JFO262157 IVS262142:IVS262157 ILW262142:ILW262157 ICA262142:ICA262157 HSE262142:HSE262157 HII262142:HII262157 GYM262142:GYM262157 GOQ262142:GOQ262157 GEU262142:GEU262157 FUY262142:FUY262157 FLC262142:FLC262157 FBG262142:FBG262157 ERK262142:ERK262157 EHO262142:EHO262157 DXS262142:DXS262157 DNW262142:DNW262157 DEA262142:DEA262157 CUE262142:CUE262157 CKI262142:CKI262157 CAM262142:CAM262157 BQQ262142:BQQ262157 BGU262142:BGU262157 AWY262142:AWY262157 ANC262142:ANC262157 ADG262142:ADG262157 TK262142:TK262157 JO262142:JO262157 S262142:S262157 WWA196606:WWA196621 WME196606:WME196621 WCI196606:WCI196621 VSM196606:VSM196621 VIQ196606:VIQ196621 UYU196606:UYU196621 UOY196606:UOY196621 UFC196606:UFC196621 TVG196606:TVG196621 TLK196606:TLK196621 TBO196606:TBO196621 SRS196606:SRS196621 SHW196606:SHW196621 RYA196606:RYA196621 ROE196606:ROE196621 REI196606:REI196621 QUM196606:QUM196621 QKQ196606:QKQ196621 QAU196606:QAU196621 PQY196606:PQY196621 PHC196606:PHC196621 OXG196606:OXG196621 ONK196606:ONK196621 ODO196606:ODO196621 NTS196606:NTS196621 NJW196606:NJW196621 NAA196606:NAA196621 MQE196606:MQE196621 MGI196606:MGI196621 LWM196606:LWM196621 LMQ196606:LMQ196621 LCU196606:LCU196621 KSY196606:KSY196621 KJC196606:KJC196621 JZG196606:JZG196621 JPK196606:JPK196621 JFO196606:JFO196621 IVS196606:IVS196621 ILW196606:ILW196621 ICA196606:ICA196621 HSE196606:HSE196621 HII196606:HII196621 GYM196606:GYM196621 GOQ196606:GOQ196621 GEU196606:GEU196621 FUY196606:FUY196621 FLC196606:FLC196621 FBG196606:FBG196621 ERK196606:ERK196621 EHO196606:EHO196621 DXS196606:DXS196621 DNW196606:DNW196621 DEA196606:DEA196621 CUE196606:CUE196621 CKI196606:CKI196621 CAM196606:CAM196621 BQQ196606:BQQ196621 BGU196606:BGU196621 AWY196606:AWY196621 ANC196606:ANC196621 ADG196606:ADG196621 TK196606:TK196621 JO196606:JO196621 S196606:S196621 WWA131070:WWA131085 WME131070:WME131085 WCI131070:WCI131085 VSM131070:VSM131085 VIQ131070:VIQ131085 UYU131070:UYU131085 UOY131070:UOY131085 UFC131070:UFC131085 TVG131070:TVG131085 TLK131070:TLK131085 TBO131070:TBO131085 SRS131070:SRS131085 SHW131070:SHW131085 RYA131070:RYA131085 ROE131070:ROE131085 REI131070:REI131085 QUM131070:QUM131085 QKQ131070:QKQ131085 QAU131070:QAU131085 PQY131070:PQY131085 PHC131070:PHC131085 OXG131070:OXG131085 ONK131070:ONK131085 ODO131070:ODO131085 NTS131070:NTS131085 NJW131070:NJW131085 NAA131070:NAA131085 MQE131070:MQE131085 MGI131070:MGI131085 LWM131070:LWM131085 LMQ131070:LMQ131085 LCU131070:LCU131085 KSY131070:KSY131085 KJC131070:KJC131085 JZG131070:JZG131085 JPK131070:JPK131085 JFO131070:JFO131085 IVS131070:IVS131085 ILW131070:ILW131085 ICA131070:ICA131085 HSE131070:HSE131085 HII131070:HII131085 GYM131070:GYM131085 GOQ131070:GOQ131085 GEU131070:GEU131085 FUY131070:FUY131085 FLC131070:FLC131085 FBG131070:FBG131085 ERK131070:ERK131085 EHO131070:EHO131085 DXS131070:DXS131085 DNW131070:DNW131085 DEA131070:DEA131085 CUE131070:CUE131085 CKI131070:CKI131085 CAM131070:CAM131085 BQQ131070:BQQ131085 BGU131070:BGU131085 AWY131070:AWY131085 ANC131070:ANC131085 ADG131070:ADG131085 TK131070:TK131085 JO131070:JO131085 S131070:S131085 WWA65534:WWA65549 WME65534:WME65549 WCI65534:WCI65549 VSM65534:VSM65549 VIQ65534:VIQ65549 UYU65534:UYU65549 UOY65534:UOY65549 UFC65534:UFC65549 TVG65534:TVG65549 TLK65534:TLK65549 TBO65534:TBO65549 SRS65534:SRS65549 SHW65534:SHW65549 RYA65534:RYA65549 ROE65534:ROE65549 REI65534:REI65549 QUM65534:QUM65549 QKQ65534:QKQ65549 QAU65534:QAU65549 PQY65534:PQY65549 PHC65534:PHC65549 OXG65534:OXG65549 ONK65534:ONK65549 ODO65534:ODO65549 NTS65534:NTS65549 NJW65534:NJW65549 NAA65534:NAA65549 MQE65534:MQE65549 MGI65534:MGI65549 LWM65534:LWM65549 LMQ65534:LMQ65549 LCU65534:LCU65549 KSY65534:KSY65549 KJC65534:KJC65549 JZG65534:JZG65549 JPK65534:JPK65549 JFO65534:JFO65549 IVS65534:IVS65549 ILW65534:ILW65549 ICA65534:ICA65549 HSE65534:HSE65549 HII65534:HII65549 GYM65534:GYM65549 GOQ65534:GOQ65549 GEU65534:GEU65549 FUY65534:FUY65549 FLC65534:FLC65549 FBG65534:FBG65549 ERK65534:ERK65549 EHO65534:EHO65549 DXS65534:DXS65549 DNW65534:DNW65549 DEA65534:DEA65549 CUE65534:CUE65549 CKI65534:CKI65549 CAM65534:CAM65549 BQQ65534:BQQ65549 BGU65534:BGU65549 AWY65534:AWY65549 ANC65534:ANC65549 ADG65534:ADG65549 TK65534:TK65549 JO65534:JO65549 S65534:S65549 ADG4:ADG18 ANC4:ANC18 AWY4:AWY18 BGU4:BGU18 BQQ4:BQQ18 CAM4:CAM18 CKI4:CKI18 CUE4:CUE18 DEA4:DEA18 DNW4:DNW18 DXS4:DXS18 EHO4:EHO18 ERK4:ERK18 FBG4:FBG18 FLC4:FLC18 FUY4:FUY18 GEU4:GEU18 GOQ4:GOQ18 GYM4:GYM18 HII4:HII18 HSE4:HSE18 ICA4:ICA18 ILW4:ILW18 IVS4:IVS18 JFO4:JFO18 JPK4:JPK18 JZG4:JZG18 KJC4:KJC18 KSY4:KSY18 LCU4:LCU18 LMQ4:LMQ18 LWM4:LWM18 MGI4:MGI18 MQE4:MQE18 NAA4:NAA18 NJW4:NJW18 NTS4:NTS18 ODO4:ODO18 ONK4:ONK18 OXG4:OXG18 PHC4:PHC18 PQY4:PQY18 QAU4:QAU18 QKQ4:QKQ18 QUM4:QUM18 REI4:REI18 ROE4:ROE18 RYA4:RYA18 SHW4:SHW18 SRS4:SRS18 TBO4:TBO18 TLK4:TLK18 TVG4:TVG18 UFC4:UFC18 UOY4:UOY18 UYU4:UYU18 VIQ4:VIQ18 VSM4:VSM18 WCI4:WCI18 WME4:WME18 WWA4:WWA18 J4:J20 JJ4:JJ18 TF4:TF18 ADB4:ADB18 AMX4:AMX18 AWT4:AWT18 BGP4:BGP18 BQL4:BQL18 CAH4:CAH18 CKD4:CKD18 CTZ4:CTZ18 DDV4:DDV18 DNR4:DNR18 DXN4:DXN18 EHJ4:EHJ18 ERF4:ERF18 FBB4:FBB18 FKX4:FKX18 FUT4:FUT18 GEP4:GEP18 GOL4:GOL18 GYH4:GYH18 HID4:HID18 HRZ4:HRZ18 IBV4:IBV18 ILR4:ILR18 IVN4:IVN18 JFJ4:JFJ18 JPF4:JPF18 JZB4:JZB18 KIX4:KIX18 KST4:KST18 LCP4:LCP18 LML4:LML18 LWH4:LWH18 MGD4:MGD18 MPZ4:MPZ18 MZV4:MZV18 NJR4:NJR18 NTN4:NTN18 ODJ4:ODJ18 ONF4:ONF18 OXB4:OXB18 PGX4:PGX18 PQT4:PQT18 QAP4:QAP18 QKL4:QKL18 QUH4:QUH18 RED4:RED18 RNZ4:RNZ18 RXV4:RXV18 SHR4:SHR18 SRN4:SRN18 TBJ4:TBJ18 TLF4:TLF18 TVB4:TVB18 UEX4:UEX18 UOT4:UOT18 UYP4:UYP18 VIL4:VIL18 VSH4:VSH18 WCD4:WCD18 WLZ4:WLZ18 WVV4:WVV18 S4:S20 JO4:JO18 TK4:TK18">
      <formula1>"Catastrophic, Critical, Marginal, Negligible, -"</formula1>
    </dataValidation>
    <dataValidation type="list" allowBlank="1" showInputMessage="1" showErrorMessage="1" sqref="WVW983038:WVW983053 WMA983038:WMA983053 WCE983038:WCE983053 VSI983038:VSI983053 VIM983038:VIM983053 UYQ983038:UYQ983053 UOU983038:UOU983053 UEY983038:UEY983053 TVC983038:TVC983053 TLG983038:TLG983053 TBK983038:TBK983053 SRO983038:SRO983053 SHS983038:SHS983053 RXW983038:RXW983053 ROA983038:ROA983053 REE983038:REE983053 QUI983038:QUI983053 QKM983038:QKM983053 QAQ983038:QAQ983053 PQU983038:PQU983053 PGY983038:PGY983053 OXC983038:OXC983053 ONG983038:ONG983053 ODK983038:ODK983053 NTO983038:NTO983053 NJS983038:NJS983053 MZW983038:MZW983053 MQA983038:MQA983053 MGE983038:MGE983053 LWI983038:LWI983053 LMM983038:LMM983053 LCQ983038:LCQ983053 KSU983038:KSU983053 KIY983038:KIY983053 JZC983038:JZC983053 JPG983038:JPG983053 JFK983038:JFK983053 IVO983038:IVO983053 ILS983038:ILS983053 IBW983038:IBW983053 HSA983038:HSA983053 HIE983038:HIE983053 GYI983038:GYI983053 GOM983038:GOM983053 GEQ983038:GEQ983053 FUU983038:FUU983053 FKY983038:FKY983053 FBC983038:FBC983053 ERG983038:ERG983053 EHK983038:EHK983053 DXO983038:DXO983053 DNS983038:DNS983053 DDW983038:DDW983053 CUA983038:CUA983053 CKE983038:CKE983053 CAI983038:CAI983053 BQM983038:BQM983053 BGQ983038:BGQ983053 AWU983038:AWU983053 AMY983038:AMY983053 ADC983038:ADC983053 TG983038:TG983053 JK983038:JK983053 K983038:K983053 WVW917502:WVW917517 WMA917502:WMA917517 WCE917502:WCE917517 VSI917502:VSI917517 VIM917502:VIM917517 UYQ917502:UYQ917517 UOU917502:UOU917517 UEY917502:UEY917517 TVC917502:TVC917517 TLG917502:TLG917517 TBK917502:TBK917517 SRO917502:SRO917517 SHS917502:SHS917517 RXW917502:RXW917517 ROA917502:ROA917517 REE917502:REE917517 QUI917502:QUI917517 QKM917502:QKM917517 QAQ917502:QAQ917517 PQU917502:PQU917517 PGY917502:PGY917517 OXC917502:OXC917517 ONG917502:ONG917517 ODK917502:ODK917517 NTO917502:NTO917517 NJS917502:NJS917517 MZW917502:MZW917517 MQA917502:MQA917517 MGE917502:MGE917517 LWI917502:LWI917517 LMM917502:LMM917517 LCQ917502:LCQ917517 KSU917502:KSU917517 KIY917502:KIY917517 JZC917502:JZC917517 JPG917502:JPG917517 JFK917502:JFK917517 IVO917502:IVO917517 ILS917502:ILS917517 IBW917502:IBW917517 HSA917502:HSA917517 HIE917502:HIE917517 GYI917502:GYI917517 GOM917502:GOM917517 GEQ917502:GEQ917517 FUU917502:FUU917517 FKY917502:FKY917517 FBC917502:FBC917517 ERG917502:ERG917517 EHK917502:EHK917517 DXO917502:DXO917517 DNS917502:DNS917517 DDW917502:DDW917517 CUA917502:CUA917517 CKE917502:CKE917517 CAI917502:CAI917517 BQM917502:BQM917517 BGQ917502:BGQ917517 AWU917502:AWU917517 AMY917502:AMY917517 ADC917502:ADC917517 TG917502:TG917517 JK917502:JK917517 K917502:K917517 WVW851966:WVW851981 WMA851966:WMA851981 WCE851966:WCE851981 VSI851966:VSI851981 VIM851966:VIM851981 UYQ851966:UYQ851981 UOU851966:UOU851981 UEY851966:UEY851981 TVC851966:TVC851981 TLG851966:TLG851981 TBK851966:TBK851981 SRO851966:SRO851981 SHS851966:SHS851981 RXW851966:RXW851981 ROA851966:ROA851981 REE851966:REE851981 QUI851966:QUI851981 QKM851966:QKM851981 QAQ851966:QAQ851981 PQU851966:PQU851981 PGY851966:PGY851981 OXC851966:OXC851981 ONG851966:ONG851981 ODK851966:ODK851981 NTO851966:NTO851981 NJS851966:NJS851981 MZW851966:MZW851981 MQA851966:MQA851981 MGE851966:MGE851981 LWI851966:LWI851981 LMM851966:LMM851981 LCQ851966:LCQ851981 KSU851966:KSU851981 KIY851966:KIY851981 JZC851966:JZC851981 JPG851966:JPG851981 JFK851966:JFK851981 IVO851966:IVO851981 ILS851966:ILS851981 IBW851966:IBW851981 HSA851966:HSA851981 HIE851966:HIE851981 GYI851966:GYI851981 GOM851966:GOM851981 GEQ851966:GEQ851981 FUU851966:FUU851981 FKY851966:FKY851981 FBC851966:FBC851981 ERG851966:ERG851981 EHK851966:EHK851981 DXO851966:DXO851981 DNS851966:DNS851981 DDW851966:DDW851981 CUA851966:CUA851981 CKE851966:CKE851981 CAI851966:CAI851981 BQM851966:BQM851981 BGQ851966:BGQ851981 AWU851966:AWU851981 AMY851966:AMY851981 ADC851966:ADC851981 TG851966:TG851981 JK851966:JK851981 K851966:K851981 WVW786430:WVW786445 WMA786430:WMA786445 WCE786430:WCE786445 VSI786430:VSI786445 VIM786430:VIM786445 UYQ786430:UYQ786445 UOU786430:UOU786445 UEY786430:UEY786445 TVC786430:TVC786445 TLG786430:TLG786445 TBK786430:TBK786445 SRO786430:SRO786445 SHS786430:SHS786445 RXW786430:RXW786445 ROA786430:ROA786445 REE786430:REE786445 QUI786430:QUI786445 QKM786430:QKM786445 QAQ786430:QAQ786445 PQU786430:PQU786445 PGY786430:PGY786445 OXC786430:OXC786445 ONG786430:ONG786445 ODK786430:ODK786445 NTO786430:NTO786445 NJS786430:NJS786445 MZW786430:MZW786445 MQA786430:MQA786445 MGE786430:MGE786445 LWI786430:LWI786445 LMM786430:LMM786445 LCQ786430:LCQ786445 KSU786430:KSU786445 KIY786430:KIY786445 JZC786430:JZC786445 JPG786430:JPG786445 JFK786430:JFK786445 IVO786430:IVO786445 ILS786430:ILS786445 IBW786430:IBW786445 HSA786430:HSA786445 HIE786430:HIE786445 GYI786430:GYI786445 GOM786430:GOM786445 GEQ786430:GEQ786445 FUU786430:FUU786445 FKY786430:FKY786445 FBC786430:FBC786445 ERG786430:ERG786445 EHK786430:EHK786445 DXO786430:DXO786445 DNS786430:DNS786445 DDW786430:DDW786445 CUA786430:CUA786445 CKE786430:CKE786445 CAI786430:CAI786445 BQM786430:BQM786445 BGQ786430:BGQ786445 AWU786430:AWU786445 AMY786430:AMY786445 ADC786430:ADC786445 TG786430:TG786445 JK786430:JK786445 K786430:K786445 WVW720894:WVW720909 WMA720894:WMA720909 WCE720894:WCE720909 VSI720894:VSI720909 VIM720894:VIM720909 UYQ720894:UYQ720909 UOU720894:UOU720909 UEY720894:UEY720909 TVC720894:TVC720909 TLG720894:TLG720909 TBK720894:TBK720909 SRO720894:SRO720909 SHS720894:SHS720909 RXW720894:RXW720909 ROA720894:ROA720909 REE720894:REE720909 QUI720894:QUI720909 QKM720894:QKM720909 QAQ720894:QAQ720909 PQU720894:PQU720909 PGY720894:PGY720909 OXC720894:OXC720909 ONG720894:ONG720909 ODK720894:ODK720909 NTO720894:NTO720909 NJS720894:NJS720909 MZW720894:MZW720909 MQA720894:MQA720909 MGE720894:MGE720909 LWI720894:LWI720909 LMM720894:LMM720909 LCQ720894:LCQ720909 KSU720894:KSU720909 KIY720894:KIY720909 JZC720894:JZC720909 JPG720894:JPG720909 JFK720894:JFK720909 IVO720894:IVO720909 ILS720894:ILS720909 IBW720894:IBW720909 HSA720894:HSA720909 HIE720894:HIE720909 GYI720894:GYI720909 GOM720894:GOM720909 GEQ720894:GEQ720909 FUU720894:FUU720909 FKY720894:FKY720909 FBC720894:FBC720909 ERG720894:ERG720909 EHK720894:EHK720909 DXO720894:DXO720909 DNS720894:DNS720909 DDW720894:DDW720909 CUA720894:CUA720909 CKE720894:CKE720909 CAI720894:CAI720909 BQM720894:BQM720909 BGQ720894:BGQ720909 AWU720894:AWU720909 AMY720894:AMY720909 ADC720894:ADC720909 TG720894:TG720909 JK720894:JK720909 K720894:K720909 WVW655358:WVW655373 WMA655358:WMA655373 WCE655358:WCE655373 VSI655358:VSI655373 VIM655358:VIM655373 UYQ655358:UYQ655373 UOU655358:UOU655373 UEY655358:UEY655373 TVC655358:TVC655373 TLG655358:TLG655373 TBK655358:TBK655373 SRO655358:SRO655373 SHS655358:SHS655373 RXW655358:RXW655373 ROA655358:ROA655373 REE655358:REE655373 QUI655358:QUI655373 QKM655358:QKM655373 QAQ655358:QAQ655373 PQU655358:PQU655373 PGY655358:PGY655373 OXC655358:OXC655373 ONG655358:ONG655373 ODK655358:ODK655373 NTO655358:NTO655373 NJS655358:NJS655373 MZW655358:MZW655373 MQA655358:MQA655373 MGE655358:MGE655373 LWI655358:LWI655373 LMM655358:LMM655373 LCQ655358:LCQ655373 KSU655358:KSU655373 KIY655358:KIY655373 JZC655358:JZC655373 JPG655358:JPG655373 JFK655358:JFK655373 IVO655358:IVO655373 ILS655358:ILS655373 IBW655358:IBW655373 HSA655358:HSA655373 HIE655358:HIE655373 GYI655358:GYI655373 GOM655358:GOM655373 GEQ655358:GEQ655373 FUU655358:FUU655373 FKY655358:FKY655373 FBC655358:FBC655373 ERG655358:ERG655373 EHK655358:EHK655373 DXO655358:DXO655373 DNS655358:DNS655373 DDW655358:DDW655373 CUA655358:CUA655373 CKE655358:CKE655373 CAI655358:CAI655373 BQM655358:BQM655373 BGQ655358:BGQ655373 AWU655358:AWU655373 AMY655358:AMY655373 ADC655358:ADC655373 TG655358:TG655373 JK655358:JK655373 K655358:K655373 WVW589822:WVW589837 WMA589822:WMA589837 WCE589822:WCE589837 VSI589822:VSI589837 VIM589822:VIM589837 UYQ589822:UYQ589837 UOU589822:UOU589837 UEY589822:UEY589837 TVC589822:TVC589837 TLG589822:TLG589837 TBK589822:TBK589837 SRO589822:SRO589837 SHS589822:SHS589837 RXW589822:RXW589837 ROA589822:ROA589837 REE589822:REE589837 QUI589822:QUI589837 QKM589822:QKM589837 QAQ589822:QAQ589837 PQU589822:PQU589837 PGY589822:PGY589837 OXC589822:OXC589837 ONG589822:ONG589837 ODK589822:ODK589837 NTO589822:NTO589837 NJS589822:NJS589837 MZW589822:MZW589837 MQA589822:MQA589837 MGE589822:MGE589837 LWI589822:LWI589837 LMM589822:LMM589837 LCQ589822:LCQ589837 KSU589822:KSU589837 KIY589822:KIY589837 JZC589822:JZC589837 JPG589822:JPG589837 JFK589822:JFK589837 IVO589822:IVO589837 ILS589822:ILS589837 IBW589822:IBW589837 HSA589822:HSA589837 HIE589822:HIE589837 GYI589822:GYI589837 GOM589822:GOM589837 GEQ589822:GEQ589837 FUU589822:FUU589837 FKY589822:FKY589837 FBC589822:FBC589837 ERG589822:ERG589837 EHK589822:EHK589837 DXO589822:DXO589837 DNS589822:DNS589837 DDW589822:DDW589837 CUA589822:CUA589837 CKE589822:CKE589837 CAI589822:CAI589837 BQM589822:BQM589837 BGQ589822:BGQ589837 AWU589822:AWU589837 AMY589822:AMY589837 ADC589822:ADC589837 TG589822:TG589837 JK589822:JK589837 K589822:K589837 WVW524286:WVW524301 WMA524286:WMA524301 WCE524286:WCE524301 VSI524286:VSI524301 VIM524286:VIM524301 UYQ524286:UYQ524301 UOU524286:UOU524301 UEY524286:UEY524301 TVC524286:TVC524301 TLG524286:TLG524301 TBK524286:TBK524301 SRO524286:SRO524301 SHS524286:SHS524301 RXW524286:RXW524301 ROA524286:ROA524301 REE524286:REE524301 QUI524286:QUI524301 QKM524286:QKM524301 QAQ524286:QAQ524301 PQU524286:PQU524301 PGY524286:PGY524301 OXC524286:OXC524301 ONG524286:ONG524301 ODK524286:ODK524301 NTO524286:NTO524301 NJS524286:NJS524301 MZW524286:MZW524301 MQA524286:MQA524301 MGE524286:MGE524301 LWI524286:LWI524301 LMM524286:LMM524301 LCQ524286:LCQ524301 KSU524286:KSU524301 KIY524286:KIY524301 JZC524286:JZC524301 JPG524286:JPG524301 JFK524286:JFK524301 IVO524286:IVO524301 ILS524286:ILS524301 IBW524286:IBW524301 HSA524286:HSA524301 HIE524286:HIE524301 GYI524286:GYI524301 GOM524286:GOM524301 GEQ524286:GEQ524301 FUU524286:FUU524301 FKY524286:FKY524301 FBC524286:FBC524301 ERG524286:ERG524301 EHK524286:EHK524301 DXO524286:DXO524301 DNS524286:DNS524301 DDW524286:DDW524301 CUA524286:CUA524301 CKE524286:CKE524301 CAI524286:CAI524301 BQM524286:BQM524301 BGQ524286:BGQ524301 AWU524286:AWU524301 AMY524286:AMY524301 ADC524286:ADC524301 TG524286:TG524301 JK524286:JK524301 K524286:K524301 WVW458750:WVW458765 WMA458750:WMA458765 WCE458750:WCE458765 VSI458750:VSI458765 VIM458750:VIM458765 UYQ458750:UYQ458765 UOU458750:UOU458765 UEY458750:UEY458765 TVC458750:TVC458765 TLG458750:TLG458765 TBK458750:TBK458765 SRO458750:SRO458765 SHS458750:SHS458765 RXW458750:RXW458765 ROA458750:ROA458765 REE458750:REE458765 QUI458750:QUI458765 QKM458750:QKM458765 QAQ458750:QAQ458765 PQU458750:PQU458765 PGY458750:PGY458765 OXC458750:OXC458765 ONG458750:ONG458765 ODK458750:ODK458765 NTO458750:NTO458765 NJS458750:NJS458765 MZW458750:MZW458765 MQA458750:MQA458765 MGE458750:MGE458765 LWI458750:LWI458765 LMM458750:LMM458765 LCQ458750:LCQ458765 KSU458750:KSU458765 KIY458750:KIY458765 JZC458750:JZC458765 JPG458750:JPG458765 JFK458750:JFK458765 IVO458750:IVO458765 ILS458750:ILS458765 IBW458750:IBW458765 HSA458750:HSA458765 HIE458750:HIE458765 GYI458750:GYI458765 GOM458750:GOM458765 GEQ458750:GEQ458765 FUU458750:FUU458765 FKY458750:FKY458765 FBC458750:FBC458765 ERG458750:ERG458765 EHK458750:EHK458765 DXO458750:DXO458765 DNS458750:DNS458765 DDW458750:DDW458765 CUA458750:CUA458765 CKE458750:CKE458765 CAI458750:CAI458765 BQM458750:BQM458765 BGQ458750:BGQ458765 AWU458750:AWU458765 AMY458750:AMY458765 ADC458750:ADC458765 TG458750:TG458765 JK458750:JK458765 K458750:K458765 WVW393214:WVW393229 WMA393214:WMA393229 WCE393214:WCE393229 VSI393214:VSI393229 VIM393214:VIM393229 UYQ393214:UYQ393229 UOU393214:UOU393229 UEY393214:UEY393229 TVC393214:TVC393229 TLG393214:TLG393229 TBK393214:TBK393229 SRO393214:SRO393229 SHS393214:SHS393229 RXW393214:RXW393229 ROA393214:ROA393229 REE393214:REE393229 QUI393214:QUI393229 QKM393214:QKM393229 QAQ393214:QAQ393229 PQU393214:PQU393229 PGY393214:PGY393229 OXC393214:OXC393229 ONG393214:ONG393229 ODK393214:ODK393229 NTO393214:NTO393229 NJS393214:NJS393229 MZW393214:MZW393229 MQA393214:MQA393229 MGE393214:MGE393229 LWI393214:LWI393229 LMM393214:LMM393229 LCQ393214:LCQ393229 KSU393214:KSU393229 KIY393214:KIY393229 JZC393214:JZC393229 JPG393214:JPG393229 JFK393214:JFK393229 IVO393214:IVO393229 ILS393214:ILS393229 IBW393214:IBW393229 HSA393214:HSA393229 HIE393214:HIE393229 GYI393214:GYI393229 GOM393214:GOM393229 GEQ393214:GEQ393229 FUU393214:FUU393229 FKY393214:FKY393229 FBC393214:FBC393229 ERG393214:ERG393229 EHK393214:EHK393229 DXO393214:DXO393229 DNS393214:DNS393229 DDW393214:DDW393229 CUA393214:CUA393229 CKE393214:CKE393229 CAI393214:CAI393229 BQM393214:BQM393229 BGQ393214:BGQ393229 AWU393214:AWU393229 AMY393214:AMY393229 ADC393214:ADC393229 TG393214:TG393229 JK393214:JK393229 K393214:K393229 WVW327678:WVW327693 WMA327678:WMA327693 WCE327678:WCE327693 VSI327678:VSI327693 VIM327678:VIM327693 UYQ327678:UYQ327693 UOU327678:UOU327693 UEY327678:UEY327693 TVC327678:TVC327693 TLG327678:TLG327693 TBK327678:TBK327693 SRO327678:SRO327693 SHS327678:SHS327693 RXW327678:RXW327693 ROA327678:ROA327693 REE327678:REE327693 QUI327678:QUI327693 QKM327678:QKM327693 QAQ327678:QAQ327693 PQU327678:PQU327693 PGY327678:PGY327693 OXC327678:OXC327693 ONG327678:ONG327693 ODK327678:ODK327693 NTO327678:NTO327693 NJS327678:NJS327693 MZW327678:MZW327693 MQA327678:MQA327693 MGE327678:MGE327693 LWI327678:LWI327693 LMM327678:LMM327693 LCQ327678:LCQ327693 KSU327678:KSU327693 KIY327678:KIY327693 JZC327678:JZC327693 JPG327678:JPG327693 JFK327678:JFK327693 IVO327678:IVO327693 ILS327678:ILS327693 IBW327678:IBW327693 HSA327678:HSA327693 HIE327678:HIE327693 GYI327678:GYI327693 GOM327678:GOM327693 GEQ327678:GEQ327693 FUU327678:FUU327693 FKY327678:FKY327693 FBC327678:FBC327693 ERG327678:ERG327693 EHK327678:EHK327693 DXO327678:DXO327693 DNS327678:DNS327693 DDW327678:DDW327693 CUA327678:CUA327693 CKE327678:CKE327693 CAI327678:CAI327693 BQM327678:BQM327693 BGQ327678:BGQ327693 AWU327678:AWU327693 AMY327678:AMY327693 ADC327678:ADC327693 TG327678:TG327693 JK327678:JK327693 K327678:K327693 WVW262142:WVW262157 WMA262142:WMA262157 WCE262142:WCE262157 VSI262142:VSI262157 VIM262142:VIM262157 UYQ262142:UYQ262157 UOU262142:UOU262157 UEY262142:UEY262157 TVC262142:TVC262157 TLG262142:TLG262157 TBK262142:TBK262157 SRO262142:SRO262157 SHS262142:SHS262157 RXW262142:RXW262157 ROA262142:ROA262157 REE262142:REE262157 QUI262142:QUI262157 QKM262142:QKM262157 QAQ262142:QAQ262157 PQU262142:PQU262157 PGY262142:PGY262157 OXC262142:OXC262157 ONG262142:ONG262157 ODK262142:ODK262157 NTO262142:NTO262157 NJS262142:NJS262157 MZW262142:MZW262157 MQA262142:MQA262157 MGE262142:MGE262157 LWI262142:LWI262157 LMM262142:LMM262157 LCQ262142:LCQ262157 KSU262142:KSU262157 KIY262142:KIY262157 JZC262142:JZC262157 JPG262142:JPG262157 JFK262142:JFK262157 IVO262142:IVO262157 ILS262142:ILS262157 IBW262142:IBW262157 HSA262142:HSA262157 HIE262142:HIE262157 GYI262142:GYI262157 GOM262142:GOM262157 GEQ262142:GEQ262157 FUU262142:FUU262157 FKY262142:FKY262157 FBC262142:FBC262157 ERG262142:ERG262157 EHK262142:EHK262157 DXO262142:DXO262157 DNS262142:DNS262157 DDW262142:DDW262157 CUA262142:CUA262157 CKE262142:CKE262157 CAI262142:CAI262157 BQM262142:BQM262157 BGQ262142:BGQ262157 AWU262142:AWU262157 AMY262142:AMY262157 ADC262142:ADC262157 TG262142:TG262157 JK262142:JK262157 K262142:K262157 WVW196606:WVW196621 WMA196606:WMA196621 WCE196606:WCE196621 VSI196606:VSI196621 VIM196606:VIM196621 UYQ196606:UYQ196621 UOU196606:UOU196621 UEY196606:UEY196621 TVC196606:TVC196621 TLG196606:TLG196621 TBK196606:TBK196621 SRO196606:SRO196621 SHS196606:SHS196621 RXW196606:RXW196621 ROA196606:ROA196621 REE196606:REE196621 QUI196606:QUI196621 QKM196606:QKM196621 QAQ196606:QAQ196621 PQU196606:PQU196621 PGY196606:PGY196621 OXC196606:OXC196621 ONG196606:ONG196621 ODK196606:ODK196621 NTO196606:NTO196621 NJS196606:NJS196621 MZW196606:MZW196621 MQA196606:MQA196621 MGE196606:MGE196621 LWI196606:LWI196621 LMM196606:LMM196621 LCQ196606:LCQ196621 KSU196606:KSU196621 KIY196606:KIY196621 JZC196606:JZC196621 JPG196606:JPG196621 JFK196606:JFK196621 IVO196606:IVO196621 ILS196606:ILS196621 IBW196606:IBW196621 HSA196606:HSA196621 HIE196606:HIE196621 GYI196606:GYI196621 GOM196606:GOM196621 GEQ196606:GEQ196621 FUU196606:FUU196621 FKY196606:FKY196621 FBC196606:FBC196621 ERG196606:ERG196621 EHK196606:EHK196621 DXO196606:DXO196621 DNS196606:DNS196621 DDW196606:DDW196621 CUA196606:CUA196621 CKE196606:CKE196621 CAI196606:CAI196621 BQM196606:BQM196621 BGQ196606:BGQ196621 AWU196606:AWU196621 AMY196606:AMY196621 ADC196606:ADC196621 TG196606:TG196621 JK196606:JK196621 K196606:K196621 WVW131070:WVW131085 WMA131070:WMA131085 WCE131070:WCE131085 VSI131070:VSI131085 VIM131070:VIM131085 UYQ131070:UYQ131085 UOU131070:UOU131085 UEY131070:UEY131085 TVC131070:TVC131085 TLG131070:TLG131085 TBK131070:TBK131085 SRO131070:SRO131085 SHS131070:SHS131085 RXW131070:RXW131085 ROA131070:ROA131085 REE131070:REE131085 QUI131070:QUI131085 QKM131070:QKM131085 QAQ131070:QAQ131085 PQU131070:PQU131085 PGY131070:PGY131085 OXC131070:OXC131085 ONG131070:ONG131085 ODK131070:ODK131085 NTO131070:NTO131085 NJS131070:NJS131085 MZW131070:MZW131085 MQA131070:MQA131085 MGE131070:MGE131085 LWI131070:LWI131085 LMM131070:LMM131085 LCQ131070:LCQ131085 KSU131070:KSU131085 KIY131070:KIY131085 JZC131070:JZC131085 JPG131070:JPG131085 JFK131070:JFK131085 IVO131070:IVO131085 ILS131070:ILS131085 IBW131070:IBW131085 HSA131070:HSA131085 HIE131070:HIE131085 GYI131070:GYI131085 GOM131070:GOM131085 GEQ131070:GEQ131085 FUU131070:FUU131085 FKY131070:FKY131085 FBC131070:FBC131085 ERG131070:ERG131085 EHK131070:EHK131085 DXO131070:DXO131085 DNS131070:DNS131085 DDW131070:DDW131085 CUA131070:CUA131085 CKE131070:CKE131085 CAI131070:CAI131085 BQM131070:BQM131085 BGQ131070:BGQ131085 AWU131070:AWU131085 AMY131070:AMY131085 ADC131070:ADC131085 TG131070:TG131085 JK131070:JK131085 K131070:K131085 WVW65534:WVW65549 WMA65534:WMA65549 WCE65534:WCE65549 VSI65534:VSI65549 VIM65534:VIM65549 UYQ65534:UYQ65549 UOU65534:UOU65549 UEY65534:UEY65549 TVC65534:TVC65549 TLG65534:TLG65549 TBK65534:TBK65549 SRO65534:SRO65549 SHS65534:SHS65549 RXW65534:RXW65549 ROA65534:ROA65549 REE65534:REE65549 QUI65534:QUI65549 QKM65534:QKM65549 QAQ65534:QAQ65549 PQU65534:PQU65549 PGY65534:PGY65549 OXC65534:OXC65549 ONG65534:ONG65549 ODK65534:ODK65549 NTO65534:NTO65549 NJS65534:NJS65549 MZW65534:MZW65549 MQA65534:MQA65549 MGE65534:MGE65549 LWI65534:LWI65549 LMM65534:LMM65549 LCQ65534:LCQ65549 KSU65534:KSU65549 KIY65534:KIY65549 JZC65534:JZC65549 JPG65534:JPG65549 JFK65534:JFK65549 IVO65534:IVO65549 ILS65534:ILS65549 IBW65534:IBW65549 HSA65534:HSA65549 HIE65534:HIE65549 GYI65534:GYI65549 GOM65534:GOM65549 GEQ65534:GEQ65549 FUU65534:FUU65549 FKY65534:FKY65549 FBC65534:FBC65549 ERG65534:ERG65549 EHK65534:EHK65549 DXO65534:DXO65549 DNS65534:DNS65549 DDW65534:DDW65549 CUA65534:CUA65549 CKE65534:CKE65549 CAI65534:CAI65549 BQM65534:BQM65549 BGQ65534:BGQ65549 AWU65534:AWU65549 AMY65534:AMY65549 ADC65534:ADC65549 TG65534:TG65549 JK65534:JK65549 K65534:K65549 WWB983038:WWB983053 WMF983038:WMF983053 WCJ983038:WCJ983053 VSN983038:VSN983053 VIR983038:VIR983053 UYV983038:UYV983053 UOZ983038:UOZ983053 UFD983038:UFD983053 TVH983038:TVH983053 TLL983038:TLL983053 TBP983038:TBP983053 SRT983038:SRT983053 SHX983038:SHX983053 RYB983038:RYB983053 ROF983038:ROF983053 REJ983038:REJ983053 QUN983038:QUN983053 QKR983038:QKR983053 QAV983038:QAV983053 PQZ983038:PQZ983053 PHD983038:PHD983053 OXH983038:OXH983053 ONL983038:ONL983053 ODP983038:ODP983053 NTT983038:NTT983053 NJX983038:NJX983053 NAB983038:NAB983053 MQF983038:MQF983053 MGJ983038:MGJ983053 LWN983038:LWN983053 LMR983038:LMR983053 LCV983038:LCV983053 KSZ983038:KSZ983053 KJD983038:KJD983053 JZH983038:JZH983053 JPL983038:JPL983053 JFP983038:JFP983053 IVT983038:IVT983053 ILX983038:ILX983053 ICB983038:ICB983053 HSF983038:HSF983053 HIJ983038:HIJ983053 GYN983038:GYN983053 GOR983038:GOR983053 GEV983038:GEV983053 FUZ983038:FUZ983053 FLD983038:FLD983053 FBH983038:FBH983053 ERL983038:ERL983053 EHP983038:EHP983053 DXT983038:DXT983053 DNX983038:DNX983053 DEB983038:DEB983053 CUF983038:CUF983053 CKJ983038:CKJ983053 CAN983038:CAN983053 BQR983038:BQR983053 BGV983038:BGV983053 AWZ983038:AWZ983053 AND983038:AND983053 ADH983038:ADH983053 TL983038:TL983053 JP983038:JP983053 T983038:T983053 WWB917502:WWB917517 WMF917502:WMF917517 WCJ917502:WCJ917517 VSN917502:VSN917517 VIR917502:VIR917517 UYV917502:UYV917517 UOZ917502:UOZ917517 UFD917502:UFD917517 TVH917502:TVH917517 TLL917502:TLL917517 TBP917502:TBP917517 SRT917502:SRT917517 SHX917502:SHX917517 RYB917502:RYB917517 ROF917502:ROF917517 REJ917502:REJ917517 QUN917502:QUN917517 QKR917502:QKR917517 QAV917502:QAV917517 PQZ917502:PQZ917517 PHD917502:PHD917517 OXH917502:OXH917517 ONL917502:ONL917517 ODP917502:ODP917517 NTT917502:NTT917517 NJX917502:NJX917517 NAB917502:NAB917517 MQF917502:MQF917517 MGJ917502:MGJ917517 LWN917502:LWN917517 LMR917502:LMR917517 LCV917502:LCV917517 KSZ917502:KSZ917517 KJD917502:KJD917517 JZH917502:JZH917517 JPL917502:JPL917517 JFP917502:JFP917517 IVT917502:IVT917517 ILX917502:ILX917517 ICB917502:ICB917517 HSF917502:HSF917517 HIJ917502:HIJ917517 GYN917502:GYN917517 GOR917502:GOR917517 GEV917502:GEV917517 FUZ917502:FUZ917517 FLD917502:FLD917517 FBH917502:FBH917517 ERL917502:ERL917517 EHP917502:EHP917517 DXT917502:DXT917517 DNX917502:DNX917517 DEB917502:DEB917517 CUF917502:CUF917517 CKJ917502:CKJ917517 CAN917502:CAN917517 BQR917502:BQR917517 BGV917502:BGV917517 AWZ917502:AWZ917517 AND917502:AND917517 ADH917502:ADH917517 TL917502:TL917517 JP917502:JP917517 T917502:T917517 WWB851966:WWB851981 WMF851966:WMF851981 WCJ851966:WCJ851981 VSN851966:VSN851981 VIR851966:VIR851981 UYV851966:UYV851981 UOZ851966:UOZ851981 UFD851966:UFD851981 TVH851966:TVH851981 TLL851966:TLL851981 TBP851966:TBP851981 SRT851966:SRT851981 SHX851966:SHX851981 RYB851966:RYB851981 ROF851966:ROF851981 REJ851966:REJ851981 QUN851966:QUN851981 QKR851966:QKR851981 QAV851966:QAV851981 PQZ851966:PQZ851981 PHD851966:PHD851981 OXH851966:OXH851981 ONL851966:ONL851981 ODP851966:ODP851981 NTT851966:NTT851981 NJX851966:NJX851981 NAB851966:NAB851981 MQF851966:MQF851981 MGJ851966:MGJ851981 LWN851966:LWN851981 LMR851966:LMR851981 LCV851966:LCV851981 KSZ851966:KSZ851981 KJD851966:KJD851981 JZH851966:JZH851981 JPL851966:JPL851981 JFP851966:JFP851981 IVT851966:IVT851981 ILX851966:ILX851981 ICB851966:ICB851981 HSF851966:HSF851981 HIJ851966:HIJ851981 GYN851966:GYN851981 GOR851966:GOR851981 GEV851966:GEV851981 FUZ851966:FUZ851981 FLD851966:FLD851981 FBH851966:FBH851981 ERL851966:ERL851981 EHP851966:EHP851981 DXT851966:DXT851981 DNX851966:DNX851981 DEB851966:DEB851981 CUF851966:CUF851981 CKJ851966:CKJ851981 CAN851966:CAN851981 BQR851966:BQR851981 BGV851966:BGV851981 AWZ851966:AWZ851981 AND851966:AND851981 ADH851966:ADH851981 TL851966:TL851981 JP851966:JP851981 T851966:T851981 WWB786430:WWB786445 WMF786430:WMF786445 WCJ786430:WCJ786445 VSN786430:VSN786445 VIR786430:VIR786445 UYV786430:UYV786445 UOZ786430:UOZ786445 UFD786430:UFD786445 TVH786430:TVH786445 TLL786430:TLL786445 TBP786430:TBP786445 SRT786430:SRT786445 SHX786430:SHX786445 RYB786430:RYB786445 ROF786430:ROF786445 REJ786430:REJ786445 QUN786430:QUN786445 QKR786430:QKR786445 QAV786430:QAV786445 PQZ786430:PQZ786445 PHD786430:PHD786445 OXH786430:OXH786445 ONL786430:ONL786445 ODP786430:ODP786445 NTT786430:NTT786445 NJX786430:NJX786445 NAB786430:NAB786445 MQF786430:MQF786445 MGJ786430:MGJ786445 LWN786430:LWN786445 LMR786430:LMR786445 LCV786430:LCV786445 KSZ786430:KSZ786445 KJD786430:KJD786445 JZH786430:JZH786445 JPL786430:JPL786445 JFP786430:JFP786445 IVT786430:IVT786445 ILX786430:ILX786445 ICB786430:ICB786445 HSF786430:HSF786445 HIJ786430:HIJ786445 GYN786430:GYN786445 GOR786430:GOR786445 GEV786430:GEV786445 FUZ786430:FUZ786445 FLD786430:FLD786445 FBH786430:FBH786445 ERL786430:ERL786445 EHP786430:EHP786445 DXT786430:DXT786445 DNX786430:DNX786445 DEB786430:DEB786445 CUF786430:CUF786445 CKJ786430:CKJ786445 CAN786430:CAN786445 BQR786430:BQR786445 BGV786430:BGV786445 AWZ786430:AWZ786445 AND786430:AND786445 ADH786430:ADH786445 TL786430:TL786445 JP786430:JP786445 T786430:T786445 WWB720894:WWB720909 WMF720894:WMF720909 WCJ720894:WCJ720909 VSN720894:VSN720909 VIR720894:VIR720909 UYV720894:UYV720909 UOZ720894:UOZ720909 UFD720894:UFD720909 TVH720894:TVH720909 TLL720894:TLL720909 TBP720894:TBP720909 SRT720894:SRT720909 SHX720894:SHX720909 RYB720894:RYB720909 ROF720894:ROF720909 REJ720894:REJ720909 QUN720894:QUN720909 QKR720894:QKR720909 QAV720894:QAV720909 PQZ720894:PQZ720909 PHD720894:PHD720909 OXH720894:OXH720909 ONL720894:ONL720909 ODP720894:ODP720909 NTT720894:NTT720909 NJX720894:NJX720909 NAB720894:NAB720909 MQF720894:MQF720909 MGJ720894:MGJ720909 LWN720894:LWN720909 LMR720894:LMR720909 LCV720894:LCV720909 KSZ720894:KSZ720909 KJD720894:KJD720909 JZH720894:JZH720909 JPL720894:JPL720909 JFP720894:JFP720909 IVT720894:IVT720909 ILX720894:ILX720909 ICB720894:ICB720909 HSF720894:HSF720909 HIJ720894:HIJ720909 GYN720894:GYN720909 GOR720894:GOR720909 GEV720894:GEV720909 FUZ720894:FUZ720909 FLD720894:FLD720909 FBH720894:FBH720909 ERL720894:ERL720909 EHP720894:EHP720909 DXT720894:DXT720909 DNX720894:DNX720909 DEB720894:DEB720909 CUF720894:CUF720909 CKJ720894:CKJ720909 CAN720894:CAN720909 BQR720894:BQR720909 BGV720894:BGV720909 AWZ720894:AWZ720909 AND720894:AND720909 ADH720894:ADH720909 TL720894:TL720909 JP720894:JP720909 T720894:T720909 WWB655358:WWB655373 WMF655358:WMF655373 WCJ655358:WCJ655373 VSN655358:VSN655373 VIR655358:VIR655373 UYV655358:UYV655373 UOZ655358:UOZ655373 UFD655358:UFD655373 TVH655358:TVH655373 TLL655358:TLL655373 TBP655358:TBP655373 SRT655358:SRT655373 SHX655358:SHX655373 RYB655358:RYB655373 ROF655358:ROF655373 REJ655358:REJ655373 QUN655358:QUN655373 QKR655358:QKR655373 QAV655358:QAV655373 PQZ655358:PQZ655373 PHD655358:PHD655373 OXH655358:OXH655373 ONL655358:ONL655373 ODP655358:ODP655373 NTT655358:NTT655373 NJX655358:NJX655373 NAB655358:NAB655373 MQF655358:MQF655373 MGJ655358:MGJ655373 LWN655358:LWN655373 LMR655358:LMR655373 LCV655358:LCV655373 KSZ655358:KSZ655373 KJD655358:KJD655373 JZH655358:JZH655373 JPL655358:JPL655373 JFP655358:JFP655373 IVT655358:IVT655373 ILX655358:ILX655373 ICB655358:ICB655373 HSF655358:HSF655373 HIJ655358:HIJ655373 GYN655358:GYN655373 GOR655358:GOR655373 GEV655358:GEV655373 FUZ655358:FUZ655373 FLD655358:FLD655373 FBH655358:FBH655373 ERL655358:ERL655373 EHP655358:EHP655373 DXT655358:DXT655373 DNX655358:DNX655373 DEB655358:DEB655373 CUF655358:CUF655373 CKJ655358:CKJ655373 CAN655358:CAN655373 BQR655358:BQR655373 BGV655358:BGV655373 AWZ655358:AWZ655373 AND655358:AND655373 ADH655358:ADH655373 TL655358:TL655373 JP655358:JP655373 T655358:T655373 WWB589822:WWB589837 WMF589822:WMF589837 WCJ589822:WCJ589837 VSN589822:VSN589837 VIR589822:VIR589837 UYV589822:UYV589837 UOZ589822:UOZ589837 UFD589822:UFD589837 TVH589822:TVH589837 TLL589822:TLL589837 TBP589822:TBP589837 SRT589822:SRT589837 SHX589822:SHX589837 RYB589822:RYB589837 ROF589822:ROF589837 REJ589822:REJ589837 QUN589822:QUN589837 QKR589822:QKR589837 QAV589822:QAV589837 PQZ589822:PQZ589837 PHD589822:PHD589837 OXH589822:OXH589837 ONL589822:ONL589837 ODP589822:ODP589837 NTT589822:NTT589837 NJX589822:NJX589837 NAB589822:NAB589837 MQF589822:MQF589837 MGJ589822:MGJ589837 LWN589822:LWN589837 LMR589822:LMR589837 LCV589822:LCV589837 KSZ589822:KSZ589837 KJD589822:KJD589837 JZH589822:JZH589837 JPL589822:JPL589837 JFP589822:JFP589837 IVT589822:IVT589837 ILX589822:ILX589837 ICB589822:ICB589837 HSF589822:HSF589837 HIJ589822:HIJ589837 GYN589822:GYN589837 GOR589822:GOR589837 GEV589822:GEV589837 FUZ589822:FUZ589837 FLD589822:FLD589837 FBH589822:FBH589837 ERL589822:ERL589837 EHP589822:EHP589837 DXT589822:DXT589837 DNX589822:DNX589837 DEB589822:DEB589837 CUF589822:CUF589837 CKJ589822:CKJ589837 CAN589822:CAN589837 BQR589822:BQR589837 BGV589822:BGV589837 AWZ589822:AWZ589837 AND589822:AND589837 ADH589822:ADH589837 TL589822:TL589837 JP589822:JP589837 T589822:T589837 WWB524286:WWB524301 WMF524286:WMF524301 WCJ524286:WCJ524301 VSN524286:VSN524301 VIR524286:VIR524301 UYV524286:UYV524301 UOZ524286:UOZ524301 UFD524286:UFD524301 TVH524286:TVH524301 TLL524286:TLL524301 TBP524286:TBP524301 SRT524286:SRT524301 SHX524286:SHX524301 RYB524286:RYB524301 ROF524286:ROF524301 REJ524286:REJ524301 QUN524286:QUN524301 QKR524286:QKR524301 QAV524286:QAV524301 PQZ524286:PQZ524301 PHD524286:PHD524301 OXH524286:OXH524301 ONL524286:ONL524301 ODP524286:ODP524301 NTT524286:NTT524301 NJX524286:NJX524301 NAB524286:NAB524301 MQF524286:MQF524301 MGJ524286:MGJ524301 LWN524286:LWN524301 LMR524286:LMR524301 LCV524286:LCV524301 KSZ524286:KSZ524301 KJD524286:KJD524301 JZH524286:JZH524301 JPL524286:JPL524301 JFP524286:JFP524301 IVT524286:IVT524301 ILX524286:ILX524301 ICB524286:ICB524301 HSF524286:HSF524301 HIJ524286:HIJ524301 GYN524286:GYN524301 GOR524286:GOR524301 GEV524286:GEV524301 FUZ524286:FUZ524301 FLD524286:FLD524301 FBH524286:FBH524301 ERL524286:ERL524301 EHP524286:EHP524301 DXT524286:DXT524301 DNX524286:DNX524301 DEB524286:DEB524301 CUF524286:CUF524301 CKJ524286:CKJ524301 CAN524286:CAN524301 BQR524286:BQR524301 BGV524286:BGV524301 AWZ524286:AWZ524301 AND524286:AND524301 ADH524286:ADH524301 TL524286:TL524301 JP524286:JP524301 T524286:T524301 WWB458750:WWB458765 WMF458750:WMF458765 WCJ458750:WCJ458765 VSN458750:VSN458765 VIR458750:VIR458765 UYV458750:UYV458765 UOZ458750:UOZ458765 UFD458750:UFD458765 TVH458750:TVH458765 TLL458750:TLL458765 TBP458750:TBP458765 SRT458750:SRT458765 SHX458750:SHX458765 RYB458750:RYB458765 ROF458750:ROF458765 REJ458750:REJ458765 QUN458750:QUN458765 QKR458750:QKR458765 QAV458750:QAV458765 PQZ458750:PQZ458765 PHD458750:PHD458765 OXH458750:OXH458765 ONL458750:ONL458765 ODP458750:ODP458765 NTT458750:NTT458765 NJX458750:NJX458765 NAB458750:NAB458765 MQF458750:MQF458765 MGJ458750:MGJ458765 LWN458750:LWN458765 LMR458750:LMR458765 LCV458750:LCV458765 KSZ458750:KSZ458765 KJD458750:KJD458765 JZH458750:JZH458765 JPL458750:JPL458765 JFP458750:JFP458765 IVT458750:IVT458765 ILX458750:ILX458765 ICB458750:ICB458765 HSF458750:HSF458765 HIJ458750:HIJ458765 GYN458750:GYN458765 GOR458750:GOR458765 GEV458750:GEV458765 FUZ458750:FUZ458765 FLD458750:FLD458765 FBH458750:FBH458765 ERL458750:ERL458765 EHP458750:EHP458765 DXT458750:DXT458765 DNX458750:DNX458765 DEB458750:DEB458765 CUF458750:CUF458765 CKJ458750:CKJ458765 CAN458750:CAN458765 BQR458750:BQR458765 BGV458750:BGV458765 AWZ458750:AWZ458765 AND458750:AND458765 ADH458750:ADH458765 TL458750:TL458765 JP458750:JP458765 T458750:T458765 WWB393214:WWB393229 WMF393214:WMF393229 WCJ393214:WCJ393229 VSN393214:VSN393229 VIR393214:VIR393229 UYV393214:UYV393229 UOZ393214:UOZ393229 UFD393214:UFD393229 TVH393214:TVH393229 TLL393214:TLL393229 TBP393214:TBP393229 SRT393214:SRT393229 SHX393214:SHX393229 RYB393214:RYB393229 ROF393214:ROF393229 REJ393214:REJ393229 QUN393214:QUN393229 QKR393214:QKR393229 QAV393214:QAV393229 PQZ393214:PQZ393229 PHD393214:PHD393229 OXH393214:OXH393229 ONL393214:ONL393229 ODP393214:ODP393229 NTT393214:NTT393229 NJX393214:NJX393229 NAB393214:NAB393229 MQF393214:MQF393229 MGJ393214:MGJ393229 LWN393214:LWN393229 LMR393214:LMR393229 LCV393214:LCV393229 KSZ393214:KSZ393229 KJD393214:KJD393229 JZH393214:JZH393229 JPL393214:JPL393229 JFP393214:JFP393229 IVT393214:IVT393229 ILX393214:ILX393229 ICB393214:ICB393229 HSF393214:HSF393229 HIJ393214:HIJ393229 GYN393214:GYN393229 GOR393214:GOR393229 GEV393214:GEV393229 FUZ393214:FUZ393229 FLD393214:FLD393229 FBH393214:FBH393229 ERL393214:ERL393229 EHP393214:EHP393229 DXT393214:DXT393229 DNX393214:DNX393229 DEB393214:DEB393229 CUF393214:CUF393229 CKJ393214:CKJ393229 CAN393214:CAN393229 BQR393214:BQR393229 BGV393214:BGV393229 AWZ393214:AWZ393229 AND393214:AND393229 ADH393214:ADH393229 TL393214:TL393229 JP393214:JP393229 T393214:T393229 WWB327678:WWB327693 WMF327678:WMF327693 WCJ327678:WCJ327693 VSN327678:VSN327693 VIR327678:VIR327693 UYV327678:UYV327693 UOZ327678:UOZ327693 UFD327678:UFD327693 TVH327678:TVH327693 TLL327678:TLL327693 TBP327678:TBP327693 SRT327678:SRT327693 SHX327678:SHX327693 RYB327678:RYB327693 ROF327678:ROF327693 REJ327678:REJ327693 QUN327678:QUN327693 QKR327678:QKR327693 QAV327678:QAV327693 PQZ327678:PQZ327693 PHD327678:PHD327693 OXH327678:OXH327693 ONL327678:ONL327693 ODP327678:ODP327693 NTT327678:NTT327693 NJX327678:NJX327693 NAB327678:NAB327693 MQF327678:MQF327693 MGJ327678:MGJ327693 LWN327678:LWN327693 LMR327678:LMR327693 LCV327678:LCV327693 KSZ327678:KSZ327693 KJD327678:KJD327693 JZH327678:JZH327693 JPL327678:JPL327693 JFP327678:JFP327693 IVT327678:IVT327693 ILX327678:ILX327693 ICB327678:ICB327693 HSF327678:HSF327693 HIJ327678:HIJ327693 GYN327678:GYN327693 GOR327678:GOR327693 GEV327678:GEV327693 FUZ327678:FUZ327693 FLD327678:FLD327693 FBH327678:FBH327693 ERL327678:ERL327693 EHP327678:EHP327693 DXT327678:DXT327693 DNX327678:DNX327693 DEB327678:DEB327693 CUF327678:CUF327693 CKJ327678:CKJ327693 CAN327678:CAN327693 BQR327678:BQR327693 BGV327678:BGV327693 AWZ327678:AWZ327693 AND327678:AND327693 ADH327678:ADH327693 TL327678:TL327693 JP327678:JP327693 T327678:T327693 WWB262142:WWB262157 WMF262142:WMF262157 WCJ262142:WCJ262157 VSN262142:VSN262157 VIR262142:VIR262157 UYV262142:UYV262157 UOZ262142:UOZ262157 UFD262142:UFD262157 TVH262142:TVH262157 TLL262142:TLL262157 TBP262142:TBP262157 SRT262142:SRT262157 SHX262142:SHX262157 RYB262142:RYB262157 ROF262142:ROF262157 REJ262142:REJ262157 QUN262142:QUN262157 QKR262142:QKR262157 QAV262142:QAV262157 PQZ262142:PQZ262157 PHD262142:PHD262157 OXH262142:OXH262157 ONL262142:ONL262157 ODP262142:ODP262157 NTT262142:NTT262157 NJX262142:NJX262157 NAB262142:NAB262157 MQF262142:MQF262157 MGJ262142:MGJ262157 LWN262142:LWN262157 LMR262142:LMR262157 LCV262142:LCV262157 KSZ262142:KSZ262157 KJD262142:KJD262157 JZH262142:JZH262157 JPL262142:JPL262157 JFP262142:JFP262157 IVT262142:IVT262157 ILX262142:ILX262157 ICB262142:ICB262157 HSF262142:HSF262157 HIJ262142:HIJ262157 GYN262142:GYN262157 GOR262142:GOR262157 GEV262142:GEV262157 FUZ262142:FUZ262157 FLD262142:FLD262157 FBH262142:FBH262157 ERL262142:ERL262157 EHP262142:EHP262157 DXT262142:DXT262157 DNX262142:DNX262157 DEB262142:DEB262157 CUF262142:CUF262157 CKJ262142:CKJ262157 CAN262142:CAN262157 BQR262142:BQR262157 BGV262142:BGV262157 AWZ262142:AWZ262157 AND262142:AND262157 ADH262142:ADH262157 TL262142:TL262157 JP262142:JP262157 T262142:T262157 WWB196606:WWB196621 WMF196606:WMF196621 WCJ196606:WCJ196621 VSN196606:VSN196621 VIR196606:VIR196621 UYV196606:UYV196621 UOZ196606:UOZ196621 UFD196606:UFD196621 TVH196606:TVH196621 TLL196606:TLL196621 TBP196606:TBP196621 SRT196606:SRT196621 SHX196606:SHX196621 RYB196606:RYB196621 ROF196606:ROF196621 REJ196606:REJ196621 QUN196606:QUN196621 QKR196606:QKR196621 QAV196606:QAV196621 PQZ196606:PQZ196621 PHD196606:PHD196621 OXH196606:OXH196621 ONL196606:ONL196621 ODP196606:ODP196621 NTT196606:NTT196621 NJX196606:NJX196621 NAB196606:NAB196621 MQF196606:MQF196621 MGJ196606:MGJ196621 LWN196606:LWN196621 LMR196606:LMR196621 LCV196606:LCV196621 KSZ196606:KSZ196621 KJD196606:KJD196621 JZH196606:JZH196621 JPL196606:JPL196621 JFP196606:JFP196621 IVT196606:IVT196621 ILX196606:ILX196621 ICB196606:ICB196621 HSF196606:HSF196621 HIJ196606:HIJ196621 GYN196606:GYN196621 GOR196606:GOR196621 GEV196606:GEV196621 FUZ196606:FUZ196621 FLD196606:FLD196621 FBH196606:FBH196621 ERL196606:ERL196621 EHP196606:EHP196621 DXT196606:DXT196621 DNX196606:DNX196621 DEB196606:DEB196621 CUF196606:CUF196621 CKJ196606:CKJ196621 CAN196606:CAN196621 BQR196606:BQR196621 BGV196606:BGV196621 AWZ196606:AWZ196621 AND196606:AND196621 ADH196606:ADH196621 TL196606:TL196621 JP196606:JP196621 T196606:T196621 WWB131070:WWB131085 WMF131070:WMF131085 WCJ131070:WCJ131085 VSN131070:VSN131085 VIR131070:VIR131085 UYV131070:UYV131085 UOZ131070:UOZ131085 UFD131070:UFD131085 TVH131070:TVH131085 TLL131070:TLL131085 TBP131070:TBP131085 SRT131070:SRT131085 SHX131070:SHX131085 RYB131070:RYB131085 ROF131070:ROF131085 REJ131070:REJ131085 QUN131070:QUN131085 QKR131070:QKR131085 QAV131070:QAV131085 PQZ131070:PQZ131085 PHD131070:PHD131085 OXH131070:OXH131085 ONL131070:ONL131085 ODP131070:ODP131085 NTT131070:NTT131085 NJX131070:NJX131085 NAB131070:NAB131085 MQF131070:MQF131085 MGJ131070:MGJ131085 LWN131070:LWN131085 LMR131070:LMR131085 LCV131070:LCV131085 KSZ131070:KSZ131085 KJD131070:KJD131085 JZH131070:JZH131085 JPL131070:JPL131085 JFP131070:JFP131085 IVT131070:IVT131085 ILX131070:ILX131085 ICB131070:ICB131085 HSF131070:HSF131085 HIJ131070:HIJ131085 GYN131070:GYN131085 GOR131070:GOR131085 GEV131070:GEV131085 FUZ131070:FUZ131085 FLD131070:FLD131085 FBH131070:FBH131085 ERL131070:ERL131085 EHP131070:EHP131085 DXT131070:DXT131085 DNX131070:DNX131085 DEB131070:DEB131085 CUF131070:CUF131085 CKJ131070:CKJ131085 CAN131070:CAN131085 BQR131070:BQR131085 BGV131070:BGV131085 AWZ131070:AWZ131085 AND131070:AND131085 ADH131070:ADH131085 TL131070:TL131085 JP131070:JP131085 T131070:T131085 WWB65534:WWB65549 WMF65534:WMF65549 WCJ65534:WCJ65549 VSN65534:VSN65549 VIR65534:VIR65549 UYV65534:UYV65549 UOZ65534:UOZ65549 UFD65534:UFD65549 TVH65534:TVH65549 TLL65534:TLL65549 TBP65534:TBP65549 SRT65534:SRT65549 SHX65534:SHX65549 RYB65534:RYB65549 ROF65534:ROF65549 REJ65534:REJ65549 QUN65534:QUN65549 QKR65534:QKR65549 QAV65534:QAV65549 PQZ65534:PQZ65549 PHD65534:PHD65549 OXH65534:OXH65549 ONL65534:ONL65549 ODP65534:ODP65549 NTT65534:NTT65549 NJX65534:NJX65549 NAB65534:NAB65549 MQF65534:MQF65549 MGJ65534:MGJ65549 LWN65534:LWN65549 LMR65534:LMR65549 LCV65534:LCV65549 KSZ65534:KSZ65549 KJD65534:KJD65549 JZH65534:JZH65549 JPL65534:JPL65549 JFP65534:JFP65549 IVT65534:IVT65549 ILX65534:ILX65549 ICB65534:ICB65549 HSF65534:HSF65549 HIJ65534:HIJ65549 GYN65534:GYN65549 GOR65534:GOR65549 GEV65534:GEV65549 FUZ65534:FUZ65549 FLD65534:FLD65549 FBH65534:FBH65549 ERL65534:ERL65549 EHP65534:EHP65549 DXT65534:DXT65549 DNX65534:DNX65549 DEB65534:DEB65549 CUF65534:CUF65549 CKJ65534:CKJ65549 CAN65534:CAN65549 BQR65534:BQR65549 BGV65534:BGV65549 AWZ65534:AWZ65549 AND65534:AND65549 ADH65534:ADH65549 TL65534:TL65549 JP65534:JP65549 T65534:T65549 ADH4:ADH18 AND4:AND18 AWZ4:AWZ18 BGV4:BGV18 BQR4:BQR18 CAN4:CAN18 CKJ4:CKJ18 CUF4:CUF18 DEB4:DEB18 DNX4:DNX18 DXT4:DXT18 EHP4:EHP18 ERL4:ERL18 FBH4:FBH18 FLD4:FLD18 FUZ4:FUZ18 GEV4:GEV18 GOR4:GOR18 GYN4:GYN18 HIJ4:HIJ18 HSF4:HSF18 ICB4:ICB18 ILX4:ILX18 IVT4:IVT18 JFP4:JFP18 JPL4:JPL18 JZH4:JZH18 KJD4:KJD18 KSZ4:KSZ18 LCV4:LCV18 LMR4:LMR18 LWN4:LWN18 MGJ4:MGJ18 MQF4:MQF18 NAB4:NAB18 NJX4:NJX18 NTT4:NTT18 ODP4:ODP18 ONL4:ONL18 OXH4:OXH18 PHD4:PHD18 PQZ4:PQZ18 QAV4:QAV18 QKR4:QKR18 QUN4:QUN18 REJ4:REJ18 ROF4:ROF18 RYB4:RYB18 SHX4:SHX18 SRT4:SRT18 TBP4:TBP18 TLL4:TLL18 TVH4:TVH18 UFD4:UFD18 UOZ4:UOZ18 UYV4:UYV18 VIR4:VIR18 VSN4:VSN18 WCJ4:WCJ18 WMF4:WMF18 WWB4:WWB18 K4:K20 JK4:JK18 TG4:TG18 ADC4:ADC18 AMY4:AMY18 AWU4:AWU18 BGQ4:BGQ18 BQM4:BQM18 CAI4:CAI18 CKE4:CKE18 CUA4:CUA18 DDW4:DDW18 DNS4:DNS18 DXO4:DXO18 EHK4:EHK18 ERG4:ERG18 FBC4:FBC18 FKY4:FKY18 FUU4:FUU18 GEQ4:GEQ18 GOM4:GOM18 GYI4:GYI18 HIE4:HIE18 HSA4:HSA18 IBW4:IBW18 ILS4:ILS18 IVO4:IVO18 JFK4:JFK18 JPG4:JPG18 JZC4:JZC18 KIY4:KIY18 KSU4:KSU18 LCQ4:LCQ18 LMM4:LMM18 LWI4:LWI18 MGE4:MGE18 MQA4:MQA18 MZW4:MZW18 NJS4:NJS18 NTO4:NTO18 ODK4:ODK18 ONG4:ONG18 OXC4:OXC18 PGY4:PGY18 PQU4:PQU18 QAQ4:QAQ18 QKM4:QKM18 QUI4:QUI18 REE4:REE18 ROA4:ROA18 RXW4:RXW18 SHS4:SHS18 SRO4:SRO18 TBK4:TBK18 TLG4:TLG18 TVC4:TVC18 UEY4:UEY18 UOU4:UOU18 UYQ4:UYQ18 VIM4:VIM18 VSI4:VSI18 WCE4:WCE18 WMA4:WMA18 WVW4:WVW18 T4:T20 JP4:JP18 TL4:TL18">
      <formula1>"Frequent, Probable, Occasional, Remote, Improbable, Eliminated, -"</formula1>
    </dataValidation>
  </dataValidations>
  <pageMargins left="0.7" right="0.7" top="0.75" bottom="0.75" header="0.3" footer="0.3"/>
  <pageSetup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1:Z68"/>
  <sheetViews>
    <sheetView zoomScale="80" zoomScaleNormal="80" workbookViewId="0">
      <pane ySplit="3" topLeftCell="A16" activePane="bottomLeft" state="frozen"/>
      <selection pane="bottomLeft" activeCell="R32" sqref="R32"/>
    </sheetView>
  </sheetViews>
  <sheetFormatPr defaultRowHeight="14.4" x14ac:dyDescent="0.3"/>
  <cols>
    <col min="1" max="1" width="4.5546875" style="13" customWidth="1"/>
    <col min="2" max="2" width="10.5546875" style="8" customWidth="1"/>
    <col min="3" max="3" width="25.5546875" style="8" bestFit="1" customWidth="1"/>
    <col min="4" max="4" width="14.44140625" style="8" bestFit="1" customWidth="1"/>
    <col min="5" max="5" width="34.44140625" style="8" bestFit="1" customWidth="1"/>
    <col min="6" max="6" width="18.5546875" style="8" bestFit="1" customWidth="1"/>
    <col min="7" max="7" width="29.44140625" style="8" customWidth="1"/>
    <col min="8" max="8" width="64.5546875" style="8" customWidth="1"/>
    <col min="9" max="9" width="8.5546875" style="8" customWidth="1"/>
    <col min="10" max="10" width="12.44140625" style="8" customWidth="1"/>
    <col min="11" max="11" width="11.44140625" style="8" customWidth="1"/>
    <col min="12" max="12" width="6.5546875" style="8" customWidth="1"/>
    <col min="13" max="13" width="10.5546875" style="8" customWidth="1"/>
    <col min="14" max="14" width="101.44140625" style="135" bestFit="1" customWidth="1"/>
    <col min="15" max="18" width="10.5546875" style="8" customWidth="1"/>
    <col min="19" max="19" width="11" style="8" bestFit="1" customWidth="1"/>
    <col min="20" max="20" width="9.5546875" style="8" bestFit="1" customWidth="1"/>
    <col min="21" max="21" width="6.5546875" style="8" bestFit="1" customWidth="1"/>
    <col min="22" max="22" width="10.5546875" style="8" bestFit="1" customWidth="1"/>
    <col min="23" max="23" width="13.5546875" style="8" bestFit="1" customWidth="1"/>
    <col min="24" max="24" width="7.5546875" style="8" bestFit="1" customWidth="1"/>
    <col min="25" max="25" width="20.88671875" style="135" customWidth="1"/>
    <col min="26" max="26" width="10.88671875" style="8" bestFit="1" customWidth="1"/>
    <col min="27" max="261" width="9.109375" style="8"/>
    <col min="262" max="262" width="7.5546875" style="8" bestFit="1" customWidth="1"/>
    <col min="263" max="263" width="25.5546875" style="8" bestFit="1" customWidth="1"/>
    <col min="264" max="264" width="12.88671875" style="8" bestFit="1" customWidth="1"/>
    <col min="265" max="265" width="26.88671875" style="8" customWidth="1"/>
    <col min="266" max="266" width="18.5546875" style="8" bestFit="1" customWidth="1"/>
    <col min="267" max="267" width="26.109375" style="8" customWidth="1"/>
    <col min="268" max="268" width="71.44140625" style="8" bestFit="1" customWidth="1"/>
    <col min="269" max="269" width="8.5546875" style="8" bestFit="1" customWidth="1"/>
    <col min="270" max="270" width="12" style="8" customWidth="1"/>
    <col min="271" max="271" width="11.44140625" style="8" customWidth="1"/>
    <col min="272" max="272" width="6.5546875" style="8" bestFit="1" customWidth="1"/>
    <col min="273" max="273" width="10.5546875" style="8" bestFit="1" customWidth="1"/>
    <col min="274" max="274" width="102" style="8" bestFit="1" customWidth="1"/>
    <col min="275" max="275" width="11" style="8" bestFit="1" customWidth="1"/>
    <col min="276" max="276" width="9.5546875" style="8" bestFit="1" customWidth="1"/>
    <col min="277" max="277" width="6.5546875" style="8" bestFit="1" customWidth="1"/>
    <col min="278" max="278" width="10.5546875" style="8" bestFit="1" customWidth="1"/>
    <col min="279" max="279" width="14.109375" style="8" customWidth="1"/>
    <col min="280" max="280" width="7.5546875" style="8" bestFit="1" customWidth="1"/>
    <col min="281" max="281" width="11.5546875" style="8" bestFit="1" customWidth="1"/>
    <col min="282" max="282" width="10.88671875" style="8" bestFit="1" customWidth="1"/>
    <col min="283" max="517" width="9.109375" style="8"/>
    <col min="518" max="518" width="7.5546875" style="8" bestFit="1" customWidth="1"/>
    <col min="519" max="519" width="25.5546875" style="8" bestFit="1" customWidth="1"/>
    <col min="520" max="520" width="12.88671875" style="8" bestFit="1" customWidth="1"/>
    <col min="521" max="521" width="26.88671875" style="8" customWidth="1"/>
    <col min="522" max="522" width="18.5546875" style="8" bestFit="1" customWidth="1"/>
    <col min="523" max="523" width="26.109375" style="8" customWidth="1"/>
    <col min="524" max="524" width="71.44140625" style="8" bestFit="1" customWidth="1"/>
    <col min="525" max="525" width="8.5546875" style="8" bestFit="1" customWidth="1"/>
    <col min="526" max="526" width="12" style="8" customWidth="1"/>
    <col min="527" max="527" width="11.44140625" style="8" customWidth="1"/>
    <col min="528" max="528" width="6.5546875" style="8" bestFit="1" customWidth="1"/>
    <col min="529" max="529" width="10.5546875" style="8" bestFit="1" customWidth="1"/>
    <col min="530" max="530" width="102" style="8" bestFit="1" customWidth="1"/>
    <col min="531" max="531" width="11" style="8" bestFit="1" customWidth="1"/>
    <col min="532" max="532" width="9.5546875" style="8" bestFit="1" customWidth="1"/>
    <col min="533" max="533" width="6.5546875" style="8" bestFit="1" customWidth="1"/>
    <col min="534" max="534" width="10.5546875" style="8" bestFit="1" customWidth="1"/>
    <col min="535" max="535" width="14.109375" style="8" customWidth="1"/>
    <col min="536" max="536" width="7.5546875" style="8" bestFit="1" customWidth="1"/>
    <col min="537" max="537" width="11.5546875" style="8" bestFit="1" customWidth="1"/>
    <col min="538" max="538" width="10.88671875" style="8" bestFit="1" customWidth="1"/>
    <col min="539" max="773" width="9.109375" style="8"/>
    <col min="774" max="774" width="7.5546875" style="8" bestFit="1" customWidth="1"/>
    <col min="775" max="775" width="25.5546875" style="8" bestFit="1" customWidth="1"/>
    <col min="776" max="776" width="12.88671875" style="8" bestFit="1" customWidth="1"/>
    <col min="777" max="777" width="26.88671875" style="8" customWidth="1"/>
    <col min="778" max="778" width="18.5546875" style="8" bestFit="1" customWidth="1"/>
    <col min="779" max="779" width="26.109375" style="8" customWidth="1"/>
    <col min="780" max="780" width="71.44140625" style="8" bestFit="1" customWidth="1"/>
    <col min="781" max="781" width="8.5546875" style="8" bestFit="1" customWidth="1"/>
    <col min="782" max="782" width="12" style="8" customWidth="1"/>
    <col min="783" max="783" width="11.44140625" style="8" customWidth="1"/>
    <col min="784" max="784" width="6.5546875" style="8" bestFit="1" customWidth="1"/>
    <col min="785" max="785" width="10.5546875" style="8" bestFit="1" customWidth="1"/>
    <col min="786" max="786" width="102" style="8" bestFit="1" customWidth="1"/>
    <col min="787" max="787" width="11" style="8" bestFit="1" customWidth="1"/>
    <col min="788" max="788" width="9.5546875" style="8" bestFit="1" customWidth="1"/>
    <col min="789" max="789" width="6.5546875" style="8" bestFit="1" customWidth="1"/>
    <col min="790" max="790" width="10.5546875" style="8" bestFit="1" customWidth="1"/>
    <col min="791" max="791" width="14.109375" style="8" customWidth="1"/>
    <col min="792" max="792" width="7.5546875" style="8" bestFit="1" customWidth="1"/>
    <col min="793" max="793" width="11.5546875" style="8" bestFit="1" customWidth="1"/>
    <col min="794" max="794" width="10.88671875" style="8" bestFit="1" customWidth="1"/>
    <col min="795" max="1029" width="9.109375" style="8"/>
    <col min="1030" max="1030" width="7.5546875" style="8" bestFit="1" customWidth="1"/>
    <col min="1031" max="1031" width="25.5546875" style="8" bestFit="1" customWidth="1"/>
    <col min="1032" max="1032" width="12.88671875" style="8" bestFit="1" customWidth="1"/>
    <col min="1033" max="1033" width="26.88671875" style="8" customWidth="1"/>
    <col min="1034" max="1034" width="18.5546875" style="8" bestFit="1" customWidth="1"/>
    <col min="1035" max="1035" width="26.109375" style="8" customWidth="1"/>
    <col min="1036" max="1036" width="71.44140625" style="8" bestFit="1" customWidth="1"/>
    <col min="1037" max="1037" width="8.5546875" style="8" bestFit="1" customWidth="1"/>
    <col min="1038" max="1038" width="12" style="8" customWidth="1"/>
    <col min="1039" max="1039" width="11.44140625" style="8" customWidth="1"/>
    <col min="1040" max="1040" width="6.5546875" style="8" bestFit="1" customWidth="1"/>
    <col min="1041" max="1041" width="10.5546875" style="8" bestFit="1" customWidth="1"/>
    <col min="1042" max="1042" width="102" style="8" bestFit="1" customWidth="1"/>
    <col min="1043" max="1043" width="11" style="8" bestFit="1" customWidth="1"/>
    <col min="1044" max="1044" width="9.5546875" style="8" bestFit="1" customWidth="1"/>
    <col min="1045" max="1045" width="6.5546875" style="8" bestFit="1" customWidth="1"/>
    <col min="1046" max="1046" width="10.5546875" style="8" bestFit="1" customWidth="1"/>
    <col min="1047" max="1047" width="14.109375" style="8" customWidth="1"/>
    <col min="1048" max="1048" width="7.5546875" style="8" bestFit="1" customWidth="1"/>
    <col min="1049" max="1049" width="11.5546875" style="8" bestFit="1" customWidth="1"/>
    <col min="1050" max="1050" width="10.88671875" style="8" bestFit="1" customWidth="1"/>
    <col min="1051" max="1285" width="9.109375" style="8"/>
    <col min="1286" max="1286" width="7.5546875" style="8" bestFit="1" customWidth="1"/>
    <col min="1287" max="1287" width="25.5546875" style="8" bestFit="1" customWidth="1"/>
    <col min="1288" max="1288" width="12.88671875" style="8" bestFit="1" customWidth="1"/>
    <col min="1289" max="1289" width="26.88671875" style="8" customWidth="1"/>
    <col min="1290" max="1290" width="18.5546875" style="8" bestFit="1" customWidth="1"/>
    <col min="1291" max="1291" width="26.109375" style="8" customWidth="1"/>
    <col min="1292" max="1292" width="71.44140625" style="8" bestFit="1" customWidth="1"/>
    <col min="1293" max="1293" width="8.5546875" style="8" bestFit="1" customWidth="1"/>
    <col min="1294" max="1294" width="12" style="8" customWidth="1"/>
    <col min="1295" max="1295" width="11.44140625" style="8" customWidth="1"/>
    <col min="1296" max="1296" width="6.5546875" style="8" bestFit="1" customWidth="1"/>
    <col min="1297" max="1297" width="10.5546875" style="8" bestFit="1" customWidth="1"/>
    <col min="1298" max="1298" width="102" style="8" bestFit="1" customWidth="1"/>
    <col min="1299" max="1299" width="11" style="8" bestFit="1" customWidth="1"/>
    <col min="1300" max="1300" width="9.5546875" style="8" bestFit="1" customWidth="1"/>
    <col min="1301" max="1301" width="6.5546875" style="8" bestFit="1" customWidth="1"/>
    <col min="1302" max="1302" width="10.5546875" style="8" bestFit="1" customWidth="1"/>
    <col min="1303" max="1303" width="14.109375" style="8" customWidth="1"/>
    <col min="1304" max="1304" width="7.5546875" style="8" bestFit="1" customWidth="1"/>
    <col min="1305" max="1305" width="11.5546875" style="8" bestFit="1" customWidth="1"/>
    <col min="1306" max="1306" width="10.88671875" style="8" bestFit="1" customWidth="1"/>
    <col min="1307" max="1541" width="9.109375" style="8"/>
    <col min="1542" max="1542" width="7.5546875" style="8" bestFit="1" customWidth="1"/>
    <col min="1543" max="1543" width="25.5546875" style="8" bestFit="1" customWidth="1"/>
    <col min="1544" max="1544" width="12.88671875" style="8" bestFit="1" customWidth="1"/>
    <col min="1545" max="1545" width="26.88671875" style="8" customWidth="1"/>
    <col min="1546" max="1546" width="18.5546875" style="8" bestFit="1" customWidth="1"/>
    <col min="1547" max="1547" width="26.109375" style="8" customWidth="1"/>
    <col min="1548" max="1548" width="71.44140625" style="8" bestFit="1" customWidth="1"/>
    <col min="1549" max="1549" width="8.5546875" style="8" bestFit="1" customWidth="1"/>
    <col min="1550" max="1550" width="12" style="8" customWidth="1"/>
    <col min="1551" max="1551" width="11.44140625" style="8" customWidth="1"/>
    <col min="1552" max="1552" width="6.5546875" style="8" bestFit="1" customWidth="1"/>
    <col min="1553" max="1553" width="10.5546875" style="8" bestFit="1" customWidth="1"/>
    <col min="1554" max="1554" width="102" style="8" bestFit="1" customWidth="1"/>
    <col min="1555" max="1555" width="11" style="8" bestFit="1" customWidth="1"/>
    <col min="1556" max="1556" width="9.5546875" style="8" bestFit="1" customWidth="1"/>
    <col min="1557" max="1557" width="6.5546875" style="8" bestFit="1" customWidth="1"/>
    <col min="1558" max="1558" width="10.5546875" style="8" bestFit="1" customWidth="1"/>
    <col min="1559" max="1559" width="14.109375" style="8" customWidth="1"/>
    <col min="1560" max="1560" width="7.5546875" style="8" bestFit="1" customWidth="1"/>
    <col min="1561" max="1561" width="11.5546875" style="8" bestFit="1" customWidth="1"/>
    <col min="1562" max="1562" width="10.88671875" style="8" bestFit="1" customWidth="1"/>
    <col min="1563" max="1797" width="9.109375" style="8"/>
    <col min="1798" max="1798" width="7.5546875" style="8" bestFit="1" customWidth="1"/>
    <col min="1799" max="1799" width="25.5546875" style="8" bestFit="1" customWidth="1"/>
    <col min="1800" max="1800" width="12.88671875" style="8" bestFit="1" customWidth="1"/>
    <col min="1801" max="1801" width="26.88671875" style="8" customWidth="1"/>
    <col min="1802" max="1802" width="18.5546875" style="8" bestFit="1" customWidth="1"/>
    <col min="1803" max="1803" width="26.109375" style="8" customWidth="1"/>
    <col min="1804" max="1804" width="71.44140625" style="8" bestFit="1" customWidth="1"/>
    <col min="1805" max="1805" width="8.5546875" style="8" bestFit="1" customWidth="1"/>
    <col min="1806" max="1806" width="12" style="8" customWidth="1"/>
    <col min="1807" max="1807" width="11.44140625" style="8" customWidth="1"/>
    <col min="1808" max="1808" width="6.5546875" style="8" bestFit="1" customWidth="1"/>
    <col min="1809" max="1809" width="10.5546875" style="8" bestFit="1" customWidth="1"/>
    <col min="1810" max="1810" width="102" style="8" bestFit="1" customWidth="1"/>
    <col min="1811" max="1811" width="11" style="8" bestFit="1" customWidth="1"/>
    <col min="1812" max="1812" width="9.5546875" style="8" bestFit="1" customWidth="1"/>
    <col min="1813" max="1813" width="6.5546875" style="8" bestFit="1" customWidth="1"/>
    <col min="1814" max="1814" width="10.5546875" style="8" bestFit="1" customWidth="1"/>
    <col min="1815" max="1815" width="14.109375" style="8" customWidth="1"/>
    <col min="1816" max="1816" width="7.5546875" style="8" bestFit="1" customWidth="1"/>
    <col min="1817" max="1817" width="11.5546875" style="8" bestFit="1" customWidth="1"/>
    <col min="1818" max="1818" width="10.88671875" style="8" bestFit="1" customWidth="1"/>
    <col min="1819" max="2053" width="9.109375" style="8"/>
    <col min="2054" max="2054" width="7.5546875" style="8" bestFit="1" customWidth="1"/>
    <col min="2055" max="2055" width="25.5546875" style="8" bestFit="1" customWidth="1"/>
    <col min="2056" max="2056" width="12.88671875" style="8" bestFit="1" customWidth="1"/>
    <col min="2057" max="2057" width="26.88671875" style="8" customWidth="1"/>
    <col min="2058" max="2058" width="18.5546875" style="8" bestFit="1" customWidth="1"/>
    <col min="2059" max="2059" width="26.109375" style="8" customWidth="1"/>
    <col min="2060" max="2060" width="71.44140625" style="8" bestFit="1" customWidth="1"/>
    <col min="2061" max="2061" width="8.5546875" style="8" bestFit="1" customWidth="1"/>
    <col min="2062" max="2062" width="12" style="8" customWidth="1"/>
    <col min="2063" max="2063" width="11.44140625" style="8" customWidth="1"/>
    <col min="2064" max="2064" width="6.5546875" style="8" bestFit="1" customWidth="1"/>
    <col min="2065" max="2065" width="10.5546875" style="8" bestFit="1" customWidth="1"/>
    <col min="2066" max="2066" width="102" style="8" bestFit="1" customWidth="1"/>
    <col min="2067" max="2067" width="11" style="8" bestFit="1" customWidth="1"/>
    <col min="2068" max="2068" width="9.5546875" style="8" bestFit="1" customWidth="1"/>
    <col min="2069" max="2069" width="6.5546875" style="8" bestFit="1" customWidth="1"/>
    <col min="2070" max="2070" width="10.5546875" style="8" bestFit="1" customWidth="1"/>
    <col min="2071" max="2071" width="14.109375" style="8" customWidth="1"/>
    <col min="2072" max="2072" width="7.5546875" style="8" bestFit="1" customWidth="1"/>
    <col min="2073" max="2073" width="11.5546875" style="8" bestFit="1" customWidth="1"/>
    <col min="2074" max="2074" width="10.88671875" style="8" bestFit="1" customWidth="1"/>
    <col min="2075" max="2309" width="9.109375" style="8"/>
    <col min="2310" max="2310" width="7.5546875" style="8" bestFit="1" customWidth="1"/>
    <col min="2311" max="2311" width="25.5546875" style="8" bestFit="1" customWidth="1"/>
    <col min="2312" max="2312" width="12.88671875" style="8" bestFit="1" customWidth="1"/>
    <col min="2313" max="2313" width="26.88671875" style="8" customWidth="1"/>
    <col min="2314" max="2314" width="18.5546875" style="8" bestFit="1" customWidth="1"/>
    <col min="2315" max="2315" width="26.109375" style="8" customWidth="1"/>
    <col min="2316" max="2316" width="71.44140625" style="8" bestFit="1" customWidth="1"/>
    <col min="2317" max="2317" width="8.5546875" style="8" bestFit="1" customWidth="1"/>
    <col min="2318" max="2318" width="12" style="8" customWidth="1"/>
    <col min="2319" max="2319" width="11.44140625" style="8" customWidth="1"/>
    <col min="2320" max="2320" width="6.5546875" style="8" bestFit="1" customWidth="1"/>
    <col min="2321" max="2321" width="10.5546875" style="8" bestFit="1" customWidth="1"/>
    <col min="2322" max="2322" width="102" style="8" bestFit="1" customWidth="1"/>
    <col min="2323" max="2323" width="11" style="8" bestFit="1" customWidth="1"/>
    <col min="2324" max="2324" width="9.5546875" style="8" bestFit="1" customWidth="1"/>
    <col min="2325" max="2325" width="6.5546875" style="8" bestFit="1" customWidth="1"/>
    <col min="2326" max="2326" width="10.5546875" style="8" bestFit="1" customWidth="1"/>
    <col min="2327" max="2327" width="14.109375" style="8" customWidth="1"/>
    <col min="2328" max="2328" width="7.5546875" style="8" bestFit="1" customWidth="1"/>
    <col min="2329" max="2329" width="11.5546875" style="8" bestFit="1" customWidth="1"/>
    <col min="2330" max="2330" width="10.88671875" style="8" bestFit="1" customWidth="1"/>
    <col min="2331" max="2565" width="9.109375" style="8"/>
    <col min="2566" max="2566" width="7.5546875" style="8" bestFit="1" customWidth="1"/>
    <col min="2567" max="2567" width="25.5546875" style="8" bestFit="1" customWidth="1"/>
    <col min="2568" max="2568" width="12.88671875" style="8" bestFit="1" customWidth="1"/>
    <col min="2569" max="2569" width="26.88671875" style="8" customWidth="1"/>
    <col min="2570" max="2570" width="18.5546875" style="8" bestFit="1" customWidth="1"/>
    <col min="2571" max="2571" width="26.109375" style="8" customWidth="1"/>
    <col min="2572" max="2572" width="71.44140625" style="8" bestFit="1" customWidth="1"/>
    <col min="2573" max="2573" width="8.5546875" style="8" bestFit="1" customWidth="1"/>
    <col min="2574" max="2574" width="12" style="8" customWidth="1"/>
    <col min="2575" max="2575" width="11.44140625" style="8" customWidth="1"/>
    <col min="2576" max="2576" width="6.5546875" style="8" bestFit="1" customWidth="1"/>
    <col min="2577" max="2577" width="10.5546875" style="8" bestFit="1" customWidth="1"/>
    <col min="2578" max="2578" width="102" style="8" bestFit="1" customWidth="1"/>
    <col min="2579" max="2579" width="11" style="8" bestFit="1" customWidth="1"/>
    <col min="2580" max="2580" width="9.5546875" style="8" bestFit="1" customWidth="1"/>
    <col min="2581" max="2581" width="6.5546875" style="8" bestFit="1" customWidth="1"/>
    <col min="2582" max="2582" width="10.5546875" style="8" bestFit="1" customWidth="1"/>
    <col min="2583" max="2583" width="14.109375" style="8" customWidth="1"/>
    <col min="2584" max="2584" width="7.5546875" style="8" bestFit="1" customWidth="1"/>
    <col min="2585" max="2585" width="11.5546875" style="8" bestFit="1" customWidth="1"/>
    <col min="2586" max="2586" width="10.88671875" style="8" bestFit="1" customWidth="1"/>
    <col min="2587" max="2821" width="9.109375" style="8"/>
    <col min="2822" max="2822" width="7.5546875" style="8" bestFit="1" customWidth="1"/>
    <col min="2823" max="2823" width="25.5546875" style="8" bestFit="1" customWidth="1"/>
    <col min="2824" max="2824" width="12.88671875" style="8" bestFit="1" customWidth="1"/>
    <col min="2825" max="2825" width="26.88671875" style="8" customWidth="1"/>
    <col min="2826" max="2826" width="18.5546875" style="8" bestFit="1" customWidth="1"/>
    <col min="2827" max="2827" width="26.109375" style="8" customWidth="1"/>
    <col min="2828" max="2828" width="71.44140625" style="8" bestFit="1" customWidth="1"/>
    <col min="2829" max="2829" width="8.5546875" style="8" bestFit="1" customWidth="1"/>
    <col min="2830" max="2830" width="12" style="8" customWidth="1"/>
    <col min="2831" max="2831" width="11.44140625" style="8" customWidth="1"/>
    <col min="2832" max="2832" width="6.5546875" style="8" bestFit="1" customWidth="1"/>
    <col min="2833" max="2833" width="10.5546875" style="8" bestFit="1" customWidth="1"/>
    <col min="2834" max="2834" width="102" style="8" bestFit="1" customWidth="1"/>
    <col min="2835" max="2835" width="11" style="8" bestFit="1" customWidth="1"/>
    <col min="2836" max="2836" width="9.5546875" style="8" bestFit="1" customWidth="1"/>
    <col min="2837" max="2837" width="6.5546875" style="8" bestFit="1" customWidth="1"/>
    <col min="2838" max="2838" width="10.5546875" style="8" bestFit="1" customWidth="1"/>
    <col min="2839" max="2839" width="14.109375" style="8" customWidth="1"/>
    <col min="2840" max="2840" width="7.5546875" style="8" bestFit="1" customWidth="1"/>
    <col min="2841" max="2841" width="11.5546875" style="8" bestFit="1" customWidth="1"/>
    <col min="2842" max="2842" width="10.88671875" style="8" bestFit="1" customWidth="1"/>
    <col min="2843" max="3077" width="9.109375" style="8"/>
    <col min="3078" max="3078" width="7.5546875" style="8" bestFit="1" customWidth="1"/>
    <col min="3079" max="3079" width="25.5546875" style="8" bestFit="1" customWidth="1"/>
    <col min="3080" max="3080" width="12.88671875" style="8" bestFit="1" customWidth="1"/>
    <col min="3081" max="3081" width="26.88671875" style="8" customWidth="1"/>
    <col min="3082" max="3082" width="18.5546875" style="8" bestFit="1" customWidth="1"/>
    <col min="3083" max="3083" width="26.109375" style="8" customWidth="1"/>
    <col min="3084" max="3084" width="71.44140625" style="8" bestFit="1" customWidth="1"/>
    <col min="3085" max="3085" width="8.5546875" style="8" bestFit="1" customWidth="1"/>
    <col min="3086" max="3086" width="12" style="8" customWidth="1"/>
    <col min="3087" max="3087" width="11.44140625" style="8" customWidth="1"/>
    <col min="3088" max="3088" width="6.5546875" style="8" bestFit="1" customWidth="1"/>
    <col min="3089" max="3089" width="10.5546875" style="8" bestFit="1" customWidth="1"/>
    <col min="3090" max="3090" width="102" style="8" bestFit="1" customWidth="1"/>
    <col min="3091" max="3091" width="11" style="8" bestFit="1" customWidth="1"/>
    <col min="3092" max="3092" width="9.5546875" style="8" bestFit="1" customWidth="1"/>
    <col min="3093" max="3093" width="6.5546875" style="8" bestFit="1" customWidth="1"/>
    <col min="3094" max="3094" width="10.5546875" style="8" bestFit="1" customWidth="1"/>
    <col min="3095" max="3095" width="14.109375" style="8" customWidth="1"/>
    <col min="3096" max="3096" width="7.5546875" style="8" bestFit="1" customWidth="1"/>
    <col min="3097" max="3097" width="11.5546875" style="8" bestFit="1" customWidth="1"/>
    <col min="3098" max="3098" width="10.88671875" style="8" bestFit="1" customWidth="1"/>
    <col min="3099" max="3333" width="9.109375" style="8"/>
    <col min="3334" max="3334" width="7.5546875" style="8" bestFit="1" customWidth="1"/>
    <col min="3335" max="3335" width="25.5546875" style="8" bestFit="1" customWidth="1"/>
    <col min="3336" max="3336" width="12.88671875" style="8" bestFit="1" customWidth="1"/>
    <col min="3337" max="3337" width="26.88671875" style="8" customWidth="1"/>
    <col min="3338" max="3338" width="18.5546875" style="8" bestFit="1" customWidth="1"/>
    <col min="3339" max="3339" width="26.109375" style="8" customWidth="1"/>
    <col min="3340" max="3340" width="71.44140625" style="8" bestFit="1" customWidth="1"/>
    <col min="3341" max="3341" width="8.5546875" style="8" bestFit="1" customWidth="1"/>
    <col min="3342" max="3342" width="12" style="8" customWidth="1"/>
    <col min="3343" max="3343" width="11.44140625" style="8" customWidth="1"/>
    <col min="3344" max="3344" width="6.5546875" style="8" bestFit="1" customWidth="1"/>
    <col min="3345" max="3345" width="10.5546875" style="8" bestFit="1" customWidth="1"/>
    <col min="3346" max="3346" width="102" style="8" bestFit="1" customWidth="1"/>
    <col min="3347" max="3347" width="11" style="8" bestFit="1" customWidth="1"/>
    <col min="3348" max="3348" width="9.5546875" style="8" bestFit="1" customWidth="1"/>
    <col min="3349" max="3349" width="6.5546875" style="8" bestFit="1" customWidth="1"/>
    <col min="3350" max="3350" width="10.5546875" style="8" bestFit="1" customWidth="1"/>
    <col min="3351" max="3351" width="14.109375" style="8" customWidth="1"/>
    <col min="3352" max="3352" width="7.5546875" style="8" bestFit="1" customWidth="1"/>
    <col min="3353" max="3353" width="11.5546875" style="8" bestFit="1" customWidth="1"/>
    <col min="3354" max="3354" width="10.88671875" style="8" bestFit="1" customWidth="1"/>
    <col min="3355" max="3589" width="9.109375" style="8"/>
    <col min="3590" max="3590" width="7.5546875" style="8" bestFit="1" customWidth="1"/>
    <col min="3591" max="3591" width="25.5546875" style="8" bestFit="1" customWidth="1"/>
    <col min="3592" max="3592" width="12.88671875" style="8" bestFit="1" customWidth="1"/>
    <col min="3593" max="3593" width="26.88671875" style="8" customWidth="1"/>
    <col min="3594" max="3594" width="18.5546875" style="8" bestFit="1" customWidth="1"/>
    <col min="3595" max="3595" width="26.109375" style="8" customWidth="1"/>
    <col min="3596" max="3596" width="71.44140625" style="8" bestFit="1" customWidth="1"/>
    <col min="3597" max="3597" width="8.5546875" style="8" bestFit="1" customWidth="1"/>
    <col min="3598" max="3598" width="12" style="8" customWidth="1"/>
    <col min="3599" max="3599" width="11.44140625" style="8" customWidth="1"/>
    <col min="3600" max="3600" width="6.5546875" style="8" bestFit="1" customWidth="1"/>
    <col min="3601" max="3601" width="10.5546875" style="8" bestFit="1" customWidth="1"/>
    <col min="3602" max="3602" width="102" style="8" bestFit="1" customWidth="1"/>
    <col min="3603" max="3603" width="11" style="8" bestFit="1" customWidth="1"/>
    <col min="3604" max="3604" width="9.5546875" style="8" bestFit="1" customWidth="1"/>
    <col min="3605" max="3605" width="6.5546875" style="8" bestFit="1" customWidth="1"/>
    <col min="3606" max="3606" width="10.5546875" style="8" bestFit="1" customWidth="1"/>
    <col min="3607" max="3607" width="14.109375" style="8" customWidth="1"/>
    <col min="3608" max="3608" width="7.5546875" style="8" bestFit="1" customWidth="1"/>
    <col min="3609" max="3609" width="11.5546875" style="8" bestFit="1" customWidth="1"/>
    <col min="3610" max="3610" width="10.88671875" style="8" bestFit="1" customWidth="1"/>
    <col min="3611" max="3845" width="9.109375" style="8"/>
    <col min="3846" max="3846" width="7.5546875" style="8" bestFit="1" customWidth="1"/>
    <col min="3847" max="3847" width="25.5546875" style="8" bestFit="1" customWidth="1"/>
    <col min="3848" max="3848" width="12.88671875" style="8" bestFit="1" customWidth="1"/>
    <col min="3849" max="3849" width="26.88671875" style="8" customWidth="1"/>
    <col min="3850" max="3850" width="18.5546875" style="8" bestFit="1" customWidth="1"/>
    <col min="3851" max="3851" width="26.109375" style="8" customWidth="1"/>
    <col min="3852" max="3852" width="71.44140625" style="8" bestFit="1" customWidth="1"/>
    <col min="3853" max="3853" width="8.5546875" style="8" bestFit="1" customWidth="1"/>
    <col min="3854" max="3854" width="12" style="8" customWidth="1"/>
    <col min="3855" max="3855" width="11.44140625" style="8" customWidth="1"/>
    <col min="3856" max="3856" width="6.5546875" style="8" bestFit="1" customWidth="1"/>
    <col min="3857" max="3857" width="10.5546875" style="8" bestFit="1" customWidth="1"/>
    <col min="3858" max="3858" width="102" style="8" bestFit="1" customWidth="1"/>
    <col min="3859" max="3859" width="11" style="8" bestFit="1" customWidth="1"/>
    <col min="3860" max="3860" width="9.5546875" style="8" bestFit="1" customWidth="1"/>
    <col min="3861" max="3861" width="6.5546875" style="8" bestFit="1" customWidth="1"/>
    <col min="3862" max="3862" width="10.5546875" style="8" bestFit="1" customWidth="1"/>
    <col min="3863" max="3863" width="14.109375" style="8" customWidth="1"/>
    <col min="3864" max="3864" width="7.5546875" style="8" bestFit="1" customWidth="1"/>
    <col min="3865" max="3865" width="11.5546875" style="8" bestFit="1" customWidth="1"/>
    <col min="3866" max="3866" width="10.88671875" style="8" bestFit="1" customWidth="1"/>
    <col min="3867" max="4101" width="9.109375" style="8"/>
    <col min="4102" max="4102" width="7.5546875" style="8" bestFit="1" customWidth="1"/>
    <col min="4103" max="4103" width="25.5546875" style="8" bestFit="1" customWidth="1"/>
    <col min="4104" max="4104" width="12.88671875" style="8" bestFit="1" customWidth="1"/>
    <col min="4105" max="4105" width="26.88671875" style="8" customWidth="1"/>
    <col min="4106" max="4106" width="18.5546875" style="8" bestFit="1" customWidth="1"/>
    <col min="4107" max="4107" width="26.109375" style="8" customWidth="1"/>
    <col min="4108" max="4108" width="71.44140625" style="8" bestFit="1" customWidth="1"/>
    <col min="4109" max="4109" width="8.5546875" style="8" bestFit="1" customWidth="1"/>
    <col min="4110" max="4110" width="12" style="8" customWidth="1"/>
    <col min="4111" max="4111" width="11.44140625" style="8" customWidth="1"/>
    <col min="4112" max="4112" width="6.5546875" style="8" bestFit="1" customWidth="1"/>
    <col min="4113" max="4113" width="10.5546875" style="8" bestFit="1" customWidth="1"/>
    <col min="4114" max="4114" width="102" style="8" bestFit="1" customWidth="1"/>
    <col min="4115" max="4115" width="11" style="8" bestFit="1" customWidth="1"/>
    <col min="4116" max="4116" width="9.5546875" style="8" bestFit="1" customWidth="1"/>
    <col min="4117" max="4117" width="6.5546875" style="8" bestFit="1" customWidth="1"/>
    <col min="4118" max="4118" width="10.5546875" style="8" bestFit="1" customWidth="1"/>
    <col min="4119" max="4119" width="14.109375" style="8" customWidth="1"/>
    <col min="4120" max="4120" width="7.5546875" style="8" bestFit="1" customWidth="1"/>
    <col min="4121" max="4121" width="11.5546875" style="8" bestFit="1" customWidth="1"/>
    <col min="4122" max="4122" width="10.88671875" style="8" bestFit="1" customWidth="1"/>
    <col min="4123" max="4357" width="9.109375" style="8"/>
    <col min="4358" max="4358" width="7.5546875" style="8" bestFit="1" customWidth="1"/>
    <col min="4359" max="4359" width="25.5546875" style="8" bestFit="1" customWidth="1"/>
    <col min="4360" max="4360" width="12.88671875" style="8" bestFit="1" customWidth="1"/>
    <col min="4361" max="4361" width="26.88671875" style="8" customWidth="1"/>
    <col min="4362" max="4362" width="18.5546875" style="8" bestFit="1" customWidth="1"/>
    <col min="4363" max="4363" width="26.109375" style="8" customWidth="1"/>
    <col min="4364" max="4364" width="71.44140625" style="8" bestFit="1" customWidth="1"/>
    <col min="4365" max="4365" width="8.5546875" style="8" bestFit="1" customWidth="1"/>
    <col min="4366" max="4366" width="12" style="8" customWidth="1"/>
    <col min="4367" max="4367" width="11.44140625" style="8" customWidth="1"/>
    <col min="4368" max="4368" width="6.5546875" style="8" bestFit="1" customWidth="1"/>
    <col min="4369" max="4369" width="10.5546875" style="8" bestFit="1" customWidth="1"/>
    <col min="4370" max="4370" width="102" style="8" bestFit="1" customWidth="1"/>
    <col min="4371" max="4371" width="11" style="8" bestFit="1" customWidth="1"/>
    <col min="4372" max="4372" width="9.5546875" style="8" bestFit="1" customWidth="1"/>
    <col min="4373" max="4373" width="6.5546875" style="8" bestFit="1" customWidth="1"/>
    <col min="4374" max="4374" width="10.5546875" style="8" bestFit="1" customWidth="1"/>
    <col min="4375" max="4375" width="14.109375" style="8" customWidth="1"/>
    <col min="4376" max="4376" width="7.5546875" style="8" bestFit="1" customWidth="1"/>
    <col min="4377" max="4377" width="11.5546875" style="8" bestFit="1" customWidth="1"/>
    <col min="4378" max="4378" width="10.88671875" style="8" bestFit="1" customWidth="1"/>
    <col min="4379" max="4613" width="9.109375" style="8"/>
    <col min="4614" max="4614" width="7.5546875" style="8" bestFit="1" customWidth="1"/>
    <col min="4615" max="4615" width="25.5546875" style="8" bestFit="1" customWidth="1"/>
    <col min="4616" max="4616" width="12.88671875" style="8" bestFit="1" customWidth="1"/>
    <col min="4617" max="4617" width="26.88671875" style="8" customWidth="1"/>
    <col min="4618" max="4618" width="18.5546875" style="8" bestFit="1" customWidth="1"/>
    <col min="4619" max="4619" width="26.109375" style="8" customWidth="1"/>
    <col min="4620" max="4620" width="71.44140625" style="8" bestFit="1" customWidth="1"/>
    <col min="4621" max="4621" width="8.5546875" style="8" bestFit="1" customWidth="1"/>
    <col min="4622" max="4622" width="12" style="8" customWidth="1"/>
    <col min="4623" max="4623" width="11.44140625" style="8" customWidth="1"/>
    <col min="4624" max="4624" width="6.5546875" style="8" bestFit="1" customWidth="1"/>
    <col min="4625" max="4625" width="10.5546875" style="8" bestFit="1" customWidth="1"/>
    <col min="4626" max="4626" width="102" style="8" bestFit="1" customWidth="1"/>
    <col min="4627" max="4627" width="11" style="8" bestFit="1" customWidth="1"/>
    <col min="4628" max="4628" width="9.5546875" style="8" bestFit="1" customWidth="1"/>
    <col min="4629" max="4629" width="6.5546875" style="8" bestFit="1" customWidth="1"/>
    <col min="4630" max="4630" width="10.5546875" style="8" bestFit="1" customWidth="1"/>
    <col min="4631" max="4631" width="14.109375" style="8" customWidth="1"/>
    <col min="4632" max="4632" width="7.5546875" style="8" bestFit="1" customWidth="1"/>
    <col min="4633" max="4633" width="11.5546875" style="8" bestFit="1" customWidth="1"/>
    <col min="4634" max="4634" width="10.88671875" style="8" bestFit="1" customWidth="1"/>
    <col min="4635" max="4869" width="9.109375" style="8"/>
    <col min="4870" max="4870" width="7.5546875" style="8" bestFit="1" customWidth="1"/>
    <col min="4871" max="4871" width="25.5546875" style="8" bestFit="1" customWidth="1"/>
    <col min="4872" max="4872" width="12.88671875" style="8" bestFit="1" customWidth="1"/>
    <col min="4873" max="4873" width="26.88671875" style="8" customWidth="1"/>
    <col min="4874" max="4874" width="18.5546875" style="8" bestFit="1" customWidth="1"/>
    <col min="4875" max="4875" width="26.109375" style="8" customWidth="1"/>
    <col min="4876" max="4876" width="71.44140625" style="8" bestFit="1" customWidth="1"/>
    <col min="4877" max="4877" width="8.5546875" style="8" bestFit="1" customWidth="1"/>
    <col min="4878" max="4878" width="12" style="8" customWidth="1"/>
    <col min="4879" max="4879" width="11.44140625" style="8" customWidth="1"/>
    <col min="4880" max="4880" width="6.5546875" style="8" bestFit="1" customWidth="1"/>
    <col min="4881" max="4881" width="10.5546875" style="8" bestFit="1" customWidth="1"/>
    <col min="4882" max="4882" width="102" style="8" bestFit="1" customWidth="1"/>
    <col min="4883" max="4883" width="11" style="8" bestFit="1" customWidth="1"/>
    <col min="4884" max="4884" width="9.5546875" style="8" bestFit="1" customWidth="1"/>
    <col min="4885" max="4885" width="6.5546875" style="8" bestFit="1" customWidth="1"/>
    <col min="4886" max="4886" width="10.5546875" style="8" bestFit="1" customWidth="1"/>
    <col min="4887" max="4887" width="14.109375" style="8" customWidth="1"/>
    <col min="4888" max="4888" width="7.5546875" style="8" bestFit="1" customWidth="1"/>
    <col min="4889" max="4889" width="11.5546875" style="8" bestFit="1" customWidth="1"/>
    <col min="4890" max="4890" width="10.88671875" style="8" bestFit="1" customWidth="1"/>
    <col min="4891" max="5125" width="9.109375" style="8"/>
    <col min="5126" max="5126" width="7.5546875" style="8" bestFit="1" customWidth="1"/>
    <col min="5127" max="5127" width="25.5546875" style="8" bestFit="1" customWidth="1"/>
    <col min="5128" max="5128" width="12.88671875" style="8" bestFit="1" customWidth="1"/>
    <col min="5129" max="5129" width="26.88671875" style="8" customWidth="1"/>
    <col min="5130" max="5130" width="18.5546875" style="8" bestFit="1" customWidth="1"/>
    <col min="5131" max="5131" width="26.109375" style="8" customWidth="1"/>
    <col min="5132" max="5132" width="71.44140625" style="8" bestFit="1" customWidth="1"/>
    <col min="5133" max="5133" width="8.5546875" style="8" bestFit="1" customWidth="1"/>
    <col min="5134" max="5134" width="12" style="8" customWidth="1"/>
    <col min="5135" max="5135" width="11.44140625" style="8" customWidth="1"/>
    <col min="5136" max="5136" width="6.5546875" style="8" bestFit="1" customWidth="1"/>
    <col min="5137" max="5137" width="10.5546875" style="8" bestFit="1" customWidth="1"/>
    <col min="5138" max="5138" width="102" style="8" bestFit="1" customWidth="1"/>
    <col min="5139" max="5139" width="11" style="8" bestFit="1" customWidth="1"/>
    <col min="5140" max="5140" width="9.5546875" style="8" bestFit="1" customWidth="1"/>
    <col min="5141" max="5141" width="6.5546875" style="8" bestFit="1" customWidth="1"/>
    <col min="5142" max="5142" width="10.5546875" style="8" bestFit="1" customWidth="1"/>
    <col min="5143" max="5143" width="14.109375" style="8" customWidth="1"/>
    <col min="5144" max="5144" width="7.5546875" style="8" bestFit="1" customWidth="1"/>
    <col min="5145" max="5145" width="11.5546875" style="8" bestFit="1" customWidth="1"/>
    <col min="5146" max="5146" width="10.88671875" style="8" bestFit="1" customWidth="1"/>
    <col min="5147" max="5381" width="9.109375" style="8"/>
    <col min="5382" max="5382" width="7.5546875" style="8" bestFit="1" customWidth="1"/>
    <col min="5383" max="5383" width="25.5546875" style="8" bestFit="1" customWidth="1"/>
    <col min="5384" max="5384" width="12.88671875" style="8" bestFit="1" customWidth="1"/>
    <col min="5385" max="5385" width="26.88671875" style="8" customWidth="1"/>
    <col min="5386" max="5386" width="18.5546875" style="8" bestFit="1" customWidth="1"/>
    <col min="5387" max="5387" width="26.109375" style="8" customWidth="1"/>
    <col min="5388" max="5388" width="71.44140625" style="8" bestFit="1" customWidth="1"/>
    <col min="5389" max="5389" width="8.5546875" style="8" bestFit="1" customWidth="1"/>
    <col min="5390" max="5390" width="12" style="8" customWidth="1"/>
    <col min="5391" max="5391" width="11.44140625" style="8" customWidth="1"/>
    <col min="5392" max="5392" width="6.5546875" style="8" bestFit="1" customWidth="1"/>
    <col min="5393" max="5393" width="10.5546875" style="8" bestFit="1" customWidth="1"/>
    <col min="5394" max="5394" width="102" style="8" bestFit="1" customWidth="1"/>
    <col min="5395" max="5395" width="11" style="8" bestFit="1" customWidth="1"/>
    <col min="5396" max="5396" width="9.5546875" style="8" bestFit="1" customWidth="1"/>
    <col min="5397" max="5397" width="6.5546875" style="8" bestFit="1" customWidth="1"/>
    <col min="5398" max="5398" width="10.5546875" style="8" bestFit="1" customWidth="1"/>
    <col min="5399" max="5399" width="14.109375" style="8" customWidth="1"/>
    <col min="5400" max="5400" width="7.5546875" style="8" bestFit="1" customWidth="1"/>
    <col min="5401" max="5401" width="11.5546875" style="8" bestFit="1" customWidth="1"/>
    <col min="5402" max="5402" width="10.88671875" style="8" bestFit="1" customWidth="1"/>
    <col min="5403" max="5637" width="9.109375" style="8"/>
    <col min="5638" max="5638" width="7.5546875" style="8" bestFit="1" customWidth="1"/>
    <col min="5639" max="5639" width="25.5546875" style="8" bestFit="1" customWidth="1"/>
    <col min="5640" max="5640" width="12.88671875" style="8" bestFit="1" customWidth="1"/>
    <col min="5641" max="5641" width="26.88671875" style="8" customWidth="1"/>
    <col min="5642" max="5642" width="18.5546875" style="8" bestFit="1" customWidth="1"/>
    <col min="5643" max="5643" width="26.109375" style="8" customWidth="1"/>
    <col min="5644" max="5644" width="71.44140625" style="8" bestFit="1" customWidth="1"/>
    <col min="5645" max="5645" width="8.5546875" style="8" bestFit="1" customWidth="1"/>
    <col min="5646" max="5646" width="12" style="8" customWidth="1"/>
    <col min="5647" max="5647" width="11.44140625" style="8" customWidth="1"/>
    <col min="5648" max="5648" width="6.5546875" style="8" bestFit="1" customWidth="1"/>
    <col min="5649" max="5649" width="10.5546875" style="8" bestFit="1" customWidth="1"/>
    <col min="5650" max="5650" width="102" style="8" bestFit="1" customWidth="1"/>
    <col min="5651" max="5651" width="11" style="8" bestFit="1" customWidth="1"/>
    <col min="5652" max="5652" width="9.5546875" style="8" bestFit="1" customWidth="1"/>
    <col min="5653" max="5653" width="6.5546875" style="8" bestFit="1" customWidth="1"/>
    <col min="5654" max="5654" width="10.5546875" style="8" bestFit="1" customWidth="1"/>
    <col min="5655" max="5655" width="14.109375" style="8" customWidth="1"/>
    <col min="5656" max="5656" width="7.5546875" style="8" bestFit="1" customWidth="1"/>
    <col min="5657" max="5657" width="11.5546875" style="8" bestFit="1" customWidth="1"/>
    <col min="5658" max="5658" width="10.88671875" style="8" bestFit="1" customWidth="1"/>
    <col min="5659" max="5893" width="9.109375" style="8"/>
    <col min="5894" max="5894" width="7.5546875" style="8" bestFit="1" customWidth="1"/>
    <col min="5895" max="5895" width="25.5546875" style="8" bestFit="1" customWidth="1"/>
    <col min="5896" max="5896" width="12.88671875" style="8" bestFit="1" customWidth="1"/>
    <col min="5897" max="5897" width="26.88671875" style="8" customWidth="1"/>
    <col min="5898" max="5898" width="18.5546875" style="8" bestFit="1" customWidth="1"/>
    <col min="5899" max="5899" width="26.109375" style="8" customWidth="1"/>
    <col min="5900" max="5900" width="71.44140625" style="8" bestFit="1" customWidth="1"/>
    <col min="5901" max="5901" width="8.5546875" style="8" bestFit="1" customWidth="1"/>
    <col min="5902" max="5902" width="12" style="8" customWidth="1"/>
    <col min="5903" max="5903" width="11.44140625" style="8" customWidth="1"/>
    <col min="5904" max="5904" width="6.5546875" style="8" bestFit="1" customWidth="1"/>
    <col min="5905" max="5905" width="10.5546875" style="8" bestFit="1" customWidth="1"/>
    <col min="5906" max="5906" width="102" style="8" bestFit="1" customWidth="1"/>
    <col min="5907" max="5907" width="11" style="8" bestFit="1" customWidth="1"/>
    <col min="5908" max="5908" width="9.5546875" style="8" bestFit="1" customWidth="1"/>
    <col min="5909" max="5909" width="6.5546875" style="8" bestFit="1" customWidth="1"/>
    <col min="5910" max="5910" width="10.5546875" style="8" bestFit="1" customWidth="1"/>
    <col min="5911" max="5911" width="14.109375" style="8" customWidth="1"/>
    <col min="5912" max="5912" width="7.5546875" style="8" bestFit="1" customWidth="1"/>
    <col min="5913" max="5913" width="11.5546875" style="8" bestFit="1" customWidth="1"/>
    <col min="5914" max="5914" width="10.88671875" style="8" bestFit="1" customWidth="1"/>
    <col min="5915" max="6149" width="9.109375" style="8"/>
    <col min="6150" max="6150" width="7.5546875" style="8" bestFit="1" customWidth="1"/>
    <col min="6151" max="6151" width="25.5546875" style="8" bestFit="1" customWidth="1"/>
    <col min="6152" max="6152" width="12.88671875" style="8" bestFit="1" customWidth="1"/>
    <col min="6153" max="6153" width="26.88671875" style="8" customWidth="1"/>
    <col min="6154" max="6154" width="18.5546875" style="8" bestFit="1" customWidth="1"/>
    <col min="6155" max="6155" width="26.109375" style="8" customWidth="1"/>
    <col min="6156" max="6156" width="71.44140625" style="8" bestFit="1" customWidth="1"/>
    <col min="6157" max="6157" width="8.5546875" style="8" bestFit="1" customWidth="1"/>
    <col min="6158" max="6158" width="12" style="8" customWidth="1"/>
    <col min="6159" max="6159" width="11.44140625" style="8" customWidth="1"/>
    <col min="6160" max="6160" width="6.5546875" style="8" bestFit="1" customWidth="1"/>
    <col min="6161" max="6161" width="10.5546875" style="8" bestFit="1" customWidth="1"/>
    <col min="6162" max="6162" width="102" style="8" bestFit="1" customWidth="1"/>
    <col min="6163" max="6163" width="11" style="8" bestFit="1" customWidth="1"/>
    <col min="6164" max="6164" width="9.5546875" style="8" bestFit="1" customWidth="1"/>
    <col min="6165" max="6165" width="6.5546875" style="8" bestFit="1" customWidth="1"/>
    <col min="6166" max="6166" width="10.5546875" style="8" bestFit="1" customWidth="1"/>
    <col min="6167" max="6167" width="14.109375" style="8" customWidth="1"/>
    <col min="6168" max="6168" width="7.5546875" style="8" bestFit="1" customWidth="1"/>
    <col min="6169" max="6169" width="11.5546875" style="8" bestFit="1" customWidth="1"/>
    <col min="6170" max="6170" width="10.88671875" style="8" bestFit="1" customWidth="1"/>
    <col min="6171" max="6405" width="9.109375" style="8"/>
    <col min="6406" max="6406" width="7.5546875" style="8" bestFit="1" customWidth="1"/>
    <col min="6407" max="6407" width="25.5546875" style="8" bestFit="1" customWidth="1"/>
    <col min="6408" max="6408" width="12.88671875" style="8" bestFit="1" customWidth="1"/>
    <col min="6409" max="6409" width="26.88671875" style="8" customWidth="1"/>
    <col min="6410" max="6410" width="18.5546875" style="8" bestFit="1" customWidth="1"/>
    <col min="6411" max="6411" width="26.109375" style="8" customWidth="1"/>
    <col min="6412" max="6412" width="71.44140625" style="8" bestFit="1" customWidth="1"/>
    <col min="6413" max="6413" width="8.5546875" style="8" bestFit="1" customWidth="1"/>
    <col min="6414" max="6414" width="12" style="8" customWidth="1"/>
    <col min="6415" max="6415" width="11.44140625" style="8" customWidth="1"/>
    <col min="6416" max="6416" width="6.5546875" style="8" bestFit="1" customWidth="1"/>
    <col min="6417" max="6417" width="10.5546875" style="8" bestFit="1" customWidth="1"/>
    <col min="6418" max="6418" width="102" style="8" bestFit="1" customWidth="1"/>
    <col min="6419" max="6419" width="11" style="8" bestFit="1" customWidth="1"/>
    <col min="6420" max="6420" width="9.5546875" style="8" bestFit="1" customWidth="1"/>
    <col min="6421" max="6421" width="6.5546875" style="8" bestFit="1" customWidth="1"/>
    <col min="6422" max="6422" width="10.5546875" style="8" bestFit="1" customWidth="1"/>
    <col min="6423" max="6423" width="14.109375" style="8" customWidth="1"/>
    <col min="6424" max="6424" width="7.5546875" style="8" bestFit="1" customWidth="1"/>
    <col min="6425" max="6425" width="11.5546875" style="8" bestFit="1" customWidth="1"/>
    <col min="6426" max="6426" width="10.88671875" style="8" bestFit="1" customWidth="1"/>
    <col min="6427" max="6661" width="9.109375" style="8"/>
    <col min="6662" max="6662" width="7.5546875" style="8" bestFit="1" customWidth="1"/>
    <col min="6663" max="6663" width="25.5546875" style="8" bestFit="1" customWidth="1"/>
    <col min="6664" max="6664" width="12.88671875" style="8" bestFit="1" customWidth="1"/>
    <col min="6665" max="6665" width="26.88671875" style="8" customWidth="1"/>
    <col min="6666" max="6666" width="18.5546875" style="8" bestFit="1" customWidth="1"/>
    <col min="6667" max="6667" width="26.109375" style="8" customWidth="1"/>
    <col min="6668" max="6668" width="71.44140625" style="8" bestFit="1" customWidth="1"/>
    <col min="6669" max="6669" width="8.5546875" style="8" bestFit="1" customWidth="1"/>
    <col min="6670" max="6670" width="12" style="8" customWidth="1"/>
    <col min="6671" max="6671" width="11.44140625" style="8" customWidth="1"/>
    <col min="6672" max="6672" width="6.5546875" style="8" bestFit="1" customWidth="1"/>
    <col min="6673" max="6673" width="10.5546875" style="8" bestFit="1" customWidth="1"/>
    <col min="6674" max="6674" width="102" style="8" bestFit="1" customWidth="1"/>
    <col min="6675" max="6675" width="11" style="8" bestFit="1" customWidth="1"/>
    <col min="6676" max="6676" width="9.5546875" style="8" bestFit="1" customWidth="1"/>
    <col min="6677" max="6677" width="6.5546875" style="8" bestFit="1" customWidth="1"/>
    <col min="6678" max="6678" width="10.5546875" style="8" bestFit="1" customWidth="1"/>
    <col min="6679" max="6679" width="14.109375" style="8" customWidth="1"/>
    <col min="6680" max="6680" width="7.5546875" style="8" bestFit="1" customWidth="1"/>
    <col min="6681" max="6681" width="11.5546875" style="8" bestFit="1" customWidth="1"/>
    <col min="6682" max="6682" width="10.88671875" style="8" bestFit="1" customWidth="1"/>
    <col min="6683" max="6917" width="9.109375" style="8"/>
    <col min="6918" max="6918" width="7.5546875" style="8" bestFit="1" customWidth="1"/>
    <col min="6919" max="6919" width="25.5546875" style="8" bestFit="1" customWidth="1"/>
    <col min="6920" max="6920" width="12.88671875" style="8" bestFit="1" customWidth="1"/>
    <col min="6921" max="6921" width="26.88671875" style="8" customWidth="1"/>
    <col min="6922" max="6922" width="18.5546875" style="8" bestFit="1" customWidth="1"/>
    <col min="6923" max="6923" width="26.109375" style="8" customWidth="1"/>
    <col min="6924" max="6924" width="71.44140625" style="8" bestFit="1" customWidth="1"/>
    <col min="6925" max="6925" width="8.5546875" style="8" bestFit="1" customWidth="1"/>
    <col min="6926" max="6926" width="12" style="8" customWidth="1"/>
    <col min="6927" max="6927" width="11.44140625" style="8" customWidth="1"/>
    <col min="6928" max="6928" width="6.5546875" style="8" bestFit="1" customWidth="1"/>
    <col min="6929" max="6929" width="10.5546875" style="8" bestFit="1" customWidth="1"/>
    <col min="6930" max="6930" width="102" style="8" bestFit="1" customWidth="1"/>
    <col min="6931" max="6931" width="11" style="8" bestFit="1" customWidth="1"/>
    <col min="6932" max="6932" width="9.5546875" style="8" bestFit="1" customWidth="1"/>
    <col min="6933" max="6933" width="6.5546875" style="8" bestFit="1" customWidth="1"/>
    <col min="6934" max="6934" width="10.5546875" style="8" bestFit="1" customWidth="1"/>
    <col min="6935" max="6935" width="14.109375" style="8" customWidth="1"/>
    <col min="6936" max="6936" width="7.5546875" style="8" bestFit="1" customWidth="1"/>
    <col min="6937" max="6937" width="11.5546875" style="8" bestFit="1" customWidth="1"/>
    <col min="6938" max="6938" width="10.88671875" style="8" bestFit="1" customWidth="1"/>
    <col min="6939" max="7173" width="9.109375" style="8"/>
    <col min="7174" max="7174" width="7.5546875" style="8" bestFit="1" customWidth="1"/>
    <col min="7175" max="7175" width="25.5546875" style="8" bestFit="1" customWidth="1"/>
    <col min="7176" max="7176" width="12.88671875" style="8" bestFit="1" customWidth="1"/>
    <col min="7177" max="7177" width="26.88671875" style="8" customWidth="1"/>
    <col min="7178" max="7178" width="18.5546875" style="8" bestFit="1" customWidth="1"/>
    <col min="7179" max="7179" width="26.109375" style="8" customWidth="1"/>
    <col min="7180" max="7180" width="71.44140625" style="8" bestFit="1" customWidth="1"/>
    <col min="7181" max="7181" width="8.5546875" style="8" bestFit="1" customWidth="1"/>
    <col min="7182" max="7182" width="12" style="8" customWidth="1"/>
    <col min="7183" max="7183" width="11.44140625" style="8" customWidth="1"/>
    <col min="7184" max="7184" width="6.5546875" style="8" bestFit="1" customWidth="1"/>
    <col min="7185" max="7185" width="10.5546875" style="8" bestFit="1" customWidth="1"/>
    <col min="7186" max="7186" width="102" style="8" bestFit="1" customWidth="1"/>
    <col min="7187" max="7187" width="11" style="8" bestFit="1" customWidth="1"/>
    <col min="7188" max="7188" width="9.5546875" style="8" bestFit="1" customWidth="1"/>
    <col min="7189" max="7189" width="6.5546875" style="8" bestFit="1" customWidth="1"/>
    <col min="7190" max="7190" width="10.5546875" style="8" bestFit="1" customWidth="1"/>
    <col min="7191" max="7191" width="14.109375" style="8" customWidth="1"/>
    <col min="7192" max="7192" width="7.5546875" style="8" bestFit="1" customWidth="1"/>
    <col min="7193" max="7193" width="11.5546875" style="8" bestFit="1" customWidth="1"/>
    <col min="7194" max="7194" width="10.88671875" style="8" bestFit="1" customWidth="1"/>
    <col min="7195" max="7429" width="9.109375" style="8"/>
    <col min="7430" max="7430" width="7.5546875" style="8" bestFit="1" customWidth="1"/>
    <col min="7431" max="7431" width="25.5546875" style="8" bestFit="1" customWidth="1"/>
    <col min="7432" max="7432" width="12.88671875" style="8" bestFit="1" customWidth="1"/>
    <col min="7433" max="7433" width="26.88671875" style="8" customWidth="1"/>
    <col min="7434" max="7434" width="18.5546875" style="8" bestFit="1" customWidth="1"/>
    <col min="7435" max="7435" width="26.109375" style="8" customWidth="1"/>
    <col min="7436" max="7436" width="71.44140625" style="8" bestFit="1" customWidth="1"/>
    <col min="7437" max="7437" width="8.5546875" style="8" bestFit="1" customWidth="1"/>
    <col min="7438" max="7438" width="12" style="8" customWidth="1"/>
    <col min="7439" max="7439" width="11.44140625" style="8" customWidth="1"/>
    <col min="7440" max="7440" width="6.5546875" style="8" bestFit="1" customWidth="1"/>
    <col min="7441" max="7441" width="10.5546875" style="8" bestFit="1" customWidth="1"/>
    <col min="7442" max="7442" width="102" style="8" bestFit="1" customWidth="1"/>
    <col min="7443" max="7443" width="11" style="8" bestFit="1" customWidth="1"/>
    <col min="7444" max="7444" width="9.5546875" style="8" bestFit="1" customWidth="1"/>
    <col min="7445" max="7445" width="6.5546875" style="8" bestFit="1" customWidth="1"/>
    <col min="7446" max="7446" width="10.5546875" style="8" bestFit="1" customWidth="1"/>
    <col min="7447" max="7447" width="14.109375" style="8" customWidth="1"/>
    <col min="7448" max="7448" width="7.5546875" style="8" bestFit="1" customWidth="1"/>
    <col min="7449" max="7449" width="11.5546875" style="8" bestFit="1" customWidth="1"/>
    <col min="7450" max="7450" width="10.88671875" style="8" bestFit="1" customWidth="1"/>
    <col min="7451" max="7685" width="9.109375" style="8"/>
    <col min="7686" max="7686" width="7.5546875" style="8" bestFit="1" customWidth="1"/>
    <col min="7687" max="7687" width="25.5546875" style="8" bestFit="1" customWidth="1"/>
    <col min="7688" max="7688" width="12.88671875" style="8" bestFit="1" customWidth="1"/>
    <col min="7689" max="7689" width="26.88671875" style="8" customWidth="1"/>
    <col min="7690" max="7690" width="18.5546875" style="8" bestFit="1" customWidth="1"/>
    <col min="7691" max="7691" width="26.109375" style="8" customWidth="1"/>
    <col min="7692" max="7692" width="71.44140625" style="8" bestFit="1" customWidth="1"/>
    <col min="7693" max="7693" width="8.5546875" style="8" bestFit="1" customWidth="1"/>
    <col min="7694" max="7694" width="12" style="8" customWidth="1"/>
    <col min="7695" max="7695" width="11.44140625" style="8" customWidth="1"/>
    <col min="7696" max="7696" width="6.5546875" style="8" bestFit="1" customWidth="1"/>
    <col min="7697" max="7697" width="10.5546875" style="8" bestFit="1" customWidth="1"/>
    <col min="7698" max="7698" width="102" style="8" bestFit="1" customWidth="1"/>
    <col min="7699" max="7699" width="11" style="8" bestFit="1" customWidth="1"/>
    <col min="7700" max="7700" width="9.5546875" style="8" bestFit="1" customWidth="1"/>
    <col min="7701" max="7701" width="6.5546875" style="8" bestFit="1" customWidth="1"/>
    <col min="7702" max="7702" width="10.5546875" style="8" bestFit="1" customWidth="1"/>
    <col min="7703" max="7703" width="14.109375" style="8" customWidth="1"/>
    <col min="7704" max="7704" width="7.5546875" style="8" bestFit="1" customWidth="1"/>
    <col min="7705" max="7705" width="11.5546875" style="8" bestFit="1" customWidth="1"/>
    <col min="7706" max="7706" width="10.88671875" style="8" bestFit="1" customWidth="1"/>
    <col min="7707" max="7941" width="9.109375" style="8"/>
    <col min="7942" max="7942" width="7.5546875" style="8" bestFit="1" customWidth="1"/>
    <col min="7943" max="7943" width="25.5546875" style="8" bestFit="1" customWidth="1"/>
    <col min="7944" max="7944" width="12.88671875" style="8" bestFit="1" customWidth="1"/>
    <col min="7945" max="7945" width="26.88671875" style="8" customWidth="1"/>
    <col min="7946" max="7946" width="18.5546875" style="8" bestFit="1" customWidth="1"/>
    <col min="7947" max="7947" width="26.109375" style="8" customWidth="1"/>
    <col min="7948" max="7948" width="71.44140625" style="8" bestFit="1" customWidth="1"/>
    <col min="7949" max="7949" width="8.5546875" style="8" bestFit="1" customWidth="1"/>
    <col min="7950" max="7950" width="12" style="8" customWidth="1"/>
    <col min="7951" max="7951" width="11.44140625" style="8" customWidth="1"/>
    <col min="7952" max="7952" width="6.5546875" style="8" bestFit="1" customWidth="1"/>
    <col min="7953" max="7953" width="10.5546875" style="8" bestFit="1" customWidth="1"/>
    <col min="7954" max="7954" width="102" style="8" bestFit="1" customWidth="1"/>
    <col min="7955" max="7955" width="11" style="8" bestFit="1" customWidth="1"/>
    <col min="7956" max="7956" width="9.5546875" style="8" bestFit="1" customWidth="1"/>
    <col min="7957" max="7957" width="6.5546875" style="8" bestFit="1" customWidth="1"/>
    <col min="7958" max="7958" width="10.5546875" style="8" bestFit="1" customWidth="1"/>
    <col min="7959" max="7959" width="14.109375" style="8" customWidth="1"/>
    <col min="7960" max="7960" width="7.5546875" style="8" bestFit="1" customWidth="1"/>
    <col min="7961" max="7961" width="11.5546875" style="8" bestFit="1" customWidth="1"/>
    <col min="7962" max="7962" width="10.88671875" style="8" bestFit="1" customWidth="1"/>
    <col min="7963" max="8197" width="9.109375" style="8"/>
    <col min="8198" max="8198" width="7.5546875" style="8" bestFit="1" customWidth="1"/>
    <col min="8199" max="8199" width="25.5546875" style="8" bestFit="1" customWidth="1"/>
    <col min="8200" max="8200" width="12.88671875" style="8" bestFit="1" customWidth="1"/>
    <col min="8201" max="8201" width="26.88671875" style="8" customWidth="1"/>
    <col min="8202" max="8202" width="18.5546875" style="8" bestFit="1" customWidth="1"/>
    <col min="8203" max="8203" width="26.109375" style="8" customWidth="1"/>
    <col min="8204" max="8204" width="71.44140625" style="8" bestFit="1" customWidth="1"/>
    <col min="8205" max="8205" width="8.5546875" style="8" bestFit="1" customWidth="1"/>
    <col min="8206" max="8206" width="12" style="8" customWidth="1"/>
    <col min="8207" max="8207" width="11.44140625" style="8" customWidth="1"/>
    <col min="8208" max="8208" width="6.5546875" style="8" bestFit="1" customWidth="1"/>
    <col min="8209" max="8209" width="10.5546875" style="8" bestFit="1" customWidth="1"/>
    <col min="8210" max="8210" width="102" style="8" bestFit="1" customWidth="1"/>
    <col min="8211" max="8211" width="11" style="8" bestFit="1" customWidth="1"/>
    <col min="8212" max="8212" width="9.5546875" style="8" bestFit="1" customWidth="1"/>
    <col min="8213" max="8213" width="6.5546875" style="8" bestFit="1" customWidth="1"/>
    <col min="8214" max="8214" width="10.5546875" style="8" bestFit="1" customWidth="1"/>
    <col min="8215" max="8215" width="14.109375" style="8" customWidth="1"/>
    <col min="8216" max="8216" width="7.5546875" style="8" bestFit="1" customWidth="1"/>
    <col min="8217" max="8217" width="11.5546875" style="8" bestFit="1" customWidth="1"/>
    <col min="8218" max="8218" width="10.88671875" style="8" bestFit="1" customWidth="1"/>
    <col min="8219" max="8453" width="9.109375" style="8"/>
    <col min="8454" max="8454" width="7.5546875" style="8" bestFit="1" customWidth="1"/>
    <col min="8455" max="8455" width="25.5546875" style="8" bestFit="1" customWidth="1"/>
    <col min="8456" max="8456" width="12.88671875" style="8" bestFit="1" customWidth="1"/>
    <col min="8457" max="8457" width="26.88671875" style="8" customWidth="1"/>
    <col min="8458" max="8458" width="18.5546875" style="8" bestFit="1" customWidth="1"/>
    <col min="8459" max="8459" width="26.109375" style="8" customWidth="1"/>
    <col min="8460" max="8460" width="71.44140625" style="8" bestFit="1" customWidth="1"/>
    <col min="8461" max="8461" width="8.5546875" style="8" bestFit="1" customWidth="1"/>
    <col min="8462" max="8462" width="12" style="8" customWidth="1"/>
    <col min="8463" max="8463" width="11.44140625" style="8" customWidth="1"/>
    <col min="8464" max="8464" width="6.5546875" style="8" bestFit="1" customWidth="1"/>
    <col min="8465" max="8465" width="10.5546875" style="8" bestFit="1" customWidth="1"/>
    <col min="8466" max="8466" width="102" style="8" bestFit="1" customWidth="1"/>
    <col min="8467" max="8467" width="11" style="8" bestFit="1" customWidth="1"/>
    <col min="8468" max="8468" width="9.5546875" style="8" bestFit="1" customWidth="1"/>
    <col min="8469" max="8469" width="6.5546875" style="8" bestFit="1" customWidth="1"/>
    <col min="8470" max="8470" width="10.5546875" style="8" bestFit="1" customWidth="1"/>
    <col min="8471" max="8471" width="14.109375" style="8" customWidth="1"/>
    <col min="8472" max="8472" width="7.5546875" style="8" bestFit="1" customWidth="1"/>
    <col min="8473" max="8473" width="11.5546875" style="8" bestFit="1" customWidth="1"/>
    <col min="8474" max="8474" width="10.88671875" style="8" bestFit="1" customWidth="1"/>
    <col min="8475" max="8709" width="9.109375" style="8"/>
    <col min="8710" max="8710" width="7.5546875" style="8" bestFit="1" customWidth="1"/>
    <col min="8711" max="8711" width="25.5546875" style="8" bestFit="1" customWidth="1"/>
    <col min="8712" max="8712" width="12.88671875" style="8" bestFit="1" customWidth="1"/>
    <col min="8713" max="8713" width="26.88671875" style="8" customWidth="1"/>
    <col min="8714" max="8714" width="18.5546875" style="8" bestFit="1" customWidth="1"/>
    <col min="8715" max="8715" width="26.109375" style="8" customWidth="1"/>
    <col min="8716" max="8716" width="71.44140625" style="8" bestFit="1" customWidth="1"/>
    <col min="8717" max="8717" width="8.5546875" style="8" bestFit="1" customWidth="1"/>
    <col min="8718" max="8718" width="12" style="8" customWidth="1"/>
    <col min="8719" max="8719" width="11.44140625" style="8" customWidth="1"/>
    <col min="8720" max="8720" width="6.5546875" style="8" bestFit="1" customWidth="1"/>
    <col min="8721" max="8721" width="10.5546875" style="8" bestFit="1" customWidth="1"/>
    <col min="8722" max="8722" width="102" style="8" bestFit="1" customWidth="1"/>
    <col min="8723" max="8723" width="11" style="8" bestFit="1" customWidth="1"/>
    <col min="8724" max="8724" width="9.5546875" style="8" bestFit="1" customWidth="1"/>
    <col min="8725" max="8725" width="6.5546875" style="8" bestFit="1" customWidth="1"/>
    <col min="8726" max="8726" width="10.5546875" style="8" bestFit="1" customWidth="1"/>
    <col min="8727" max="8727" width="14.109375" style="8" customWidth="1"/>
    <col min="8728" max="8728" width="7.5546875" style="8" bestFit="1" customWidth="1"/>
    <col min="8729" max="8729" width="11.5546875" style="8" bestFit="1" customWidth="1"/>
    <col min="8730" max="8730" width="10.88671875" style="8" bestFit="1" customWidth="1"/>
    <col min="8731" max="8965" width="9.109375" style="8"/>
    <col min="8966" max="8966" width="7.5546875" style="8" bestFit="1" customWidth="1"/>
    <col min="8967" max="8967" width="25.5546875" style="8" bestFit="1" customWidth="1"/>
    <col min="8968" max="8968" width="12.88671875" style="8" bestFit="1" customWidth="1"/>
    <col min="8969" max="8969" width="26.88671875" style="8" customWidth="1"/>
    <col min="8970" max="8970" width="18.5546875" style="8" bestFit="1" customWidth="1"/>
    <col min="8971" max="8971" width="26.109375" style="8" customWidth="1"/>
    <col min="8972" max="8972" width="71.44140625" style="8" bestFit="1" customWidth="1"/>
    <col min="8973" max="8973" width="8.5546875" style="8" bestFit="1" customWidth="1"/>
    <col min="8974" max="8974" width="12" style="8" customWidth="1"/>
    <col min="8975" max="8975" width="11.44140625" style="8" customWidth="1"/>
    <col min="8976" max="8976" width="6.5546875" style="8" bestFit="1" customWidth="1"/>
    <col min="8977" max="8977" width="10.5546875" style="8" bestFit="1" customWidth="1"/>
    <col min="8978" max="8978" width="102" style="8" bestFit="1" customWidth="1"/>
    <col min="8979" max="8979" width="11" style="8" bestFit="1" customWidth="1"/>
    <col min="8980" max="8980" width="9.5546875" style="8" bestFit="1" customWidth="1"/>
    <col min="8981" max="8981" width="6.5546875" style="8" bestFit="1" customWidth="1"/>
    <col min="8982" max="8982" width="10.5546875" style="8" bestFit="1" customWidth="1"/>
    <col min="8983" max="8983" width="14.109375" style="8" customWidth="1"/>
    <col min="8984" max="8984" width="7.5546875" style="8" bestFit="1" customWidth="1"/>
    <col min="8985" max="8985" width="11.5546875" style="8" bestFit="1" customWidth="1"/>
    <col min="8986" max="8986" width="10.88671875" style="8" bestFit="1" customWidth="1"/>
    <col min="8987" max="9221" width="9.109375" style="8"/>
    <col min="9222" max="9222" width="7.5546875" style="8" bestFit="1" customWidth="1"/>
    <col min="9223" max="9223" width="25.5546875" style="8" bestFit="1" customWidth="1"/>
    <col min="9224" max="9224" width="12.88671875" style="8" bestFit="1" customWidth="1"/>
    <col min="9225" max="9225" width="26.88671875" style="8" customWidth="1"/>
    <col min="9226" max="9226" width="18.5546875" style="8" bestFit="1" customWidth="1"/>
    <col min="9227" max="9227" width="26.109375" style="8" customWidth="1"/>
    <col min="9228" max="9228" width="71.44140625" style="8" bestFit="1" customWidth="1"/>
    <col min="9229" max="9229" width="8.5546875" style="8" bestFit="1" customWidth="1"/>
    <col min="9230" max="9230" width="12" style="8" customWidth="1"/>
    <col min="9231" max="9231" width="11.44140625" style="8" customWidth="1"/>
    <col min="9232" max="9232" width="6.5546875" style="8" bestFit="1" customWidth="1"/>
    <col min="9233" max="9233" width="10.5546875" style="8" bestFit="1" customWidth="1"/>
    <col min="9234" max="9234" width="102" style="8" bestFit="1" customWidth="1"/>
    <col min="9235" max="9235" width="11" style="8" bestFit="1" customWidth="1"/>
    <col min="9236" max="9236" width="9.5546875" style="8" bestFit="1" customWidth="1"/>
    <col min="9237" max="9237" width="6.5546875" style="8" bestFit="1" customWidth="1"/>
    <col min="9238" max="9238" width="10.5546875" style="8" bestFit="1" customWidth="1"/>
    <col min="9239" max="9239" width="14.109375" style="8" customWidth="1"/>
    <col min="9240" max="9240" width="7.5546875" style="8" bestFit="1" customWidth="1"/>
    <col min="9241" max="9241" width="11.5546875" style="8" bestFit="1" customWidth="1"/>
    <col min="9242" max="9242" width="10.88671875" style="8" bestFit="1" customWidth="1"/>
    <col min="9243" max="9477" width="9.109375" style="8"/>
    <col min="9478" max="9478" width="7.5546875" style="8" bestFit="1" customWidth="1"/>
    <col min="9479" max="9479" width="25.5546875" style="8" bestFit="1" customWidth="1"/>
    <col min="9480" max="9480" width="12.88671875" style="8" bestFit="1" customWidth="1"/>
    <col min="9481" max="9481" width="26.88671875" style="8" customWidth="1"/>
    <col min="9482" max="9482" width="18.5546875" style="8" bestFit="1" customWidth="1"/>
    <col min="9483" max="9483" width="26.109375" style="8" customWidth="1"/>
    <col min="9484" max="9484" width="71.44140625" style="8" bestFit="1" customWidth="1"/>
    <col min="9485" max="9485" width="8.5546875" style="8" bestFit="1" customWidth="1"/>
    <col min="9486" max="9486" width="12" style="8" customWidth="1"/>
    <col min="9487" max="9487" width="11.44140625" style="8" customWidth="1"/>
    <col min="9488" max="9488" width="6.5546875" style="8" bestFit="1" customWidth="1"/>
    <col min="9489" max="9489" width="10.5546875" style="8" bestFit="1" customWidth="1"/>
    <col min="9490" max="9490" width="102" style="8" bestFit="1" customWidth="1"/>
    <col min="9491" max="9491" width="11" style="8" bestFit="1" customWidth="1"/>
    <col min="9492" max="9492" width="9.5546875" style="8" bestFit="1" customWidth="1"/>
    <col min="9493" max="9493" width="6.5546875" style="8" bestFit="1" customWidth="1"/>
    <col min="9494" max="9494" width="10.5546875" style="8" bestFit="1" customWidth="1"/>
    <col min="9495" max="9495" width="14.109375" style="8" customWidth="1"/>
    <col min="9496" max="9496" width="7.5546875" style="8" bestFit="1" customWidth="1"/>
    <col min="9497" max="9497" width="11.5546875" style="8" bestFit="1" customWidth="1"/>
    <col min="9498" max="9498" width="10.88671875" style="8" bestFit="1" customWidth="1"/>
    <col min="9499" max="9733" width="9.109375" style="8"/>
    <col min="9734" max="9734" width="7.5546875" style="8" bestFit="1" customWidth="1"/>
    <col min="9735" max="9735" width="25.5546875" style="8" bestFit="1" customWidth="1"/>
    <col min="9736" max="9736" width="12.88671875" style="8" bestFit="1" customWidth="1"/>
    <col min="9737" max="9737" width="26.88671875" style="8" customWidth="1"/>
    <col min="9738" max="9738" width="18.5546875" style="8" bestFit="1" customWidth="1"/>
    <col min="9739" max="9739" width="26.109375" style="8" customWidth="1"/>
    <col min="9740" max="9740" width="71.44140625" style="8" bestFit="1" customWidth="1"/>
    <col min="9741" max="9741" width="8.5546875" style="8" bestFit="1" customWidth="1"/>
    <col min="9742" max="9742" width="12" style="8" customWidth="1"/>
    <col min="9743" max="9743" width="11.44140625" style="8" customWidth="1"/>
    <col min="9744" max="9744" width="6.5546875" style="8" bestFit="1" customWidth="1"/>
    <col min="9745" max="9745" width="10.5546875" style="8" bestFit="1" customWidth="1"/>
    <col min="9746" max="9746" width="102" style="8" bestFit="1" customWidth="1"/>
    <col min="9747" max="9747" width="11" style="8" bestFit="1" customWidth="1"/>
    <col min="9748" max="9748" width="9.5546875" style="8" bestFit="1" customWidth="1"/>
    <col min="9749" max="9749" width="6.5546875" style="8" bestFit="1" customWidth="1"/>
    <col min="9750" max="9750" width="10.5546875" style="8" bestFit="1" customWidth="1"/>
    <col min="9751" max="9751" width="14.109375" style="8" customWidth="1"/>
    <col min="9752" max="9752" width="7.5546875" style="8" bestFit="1" customWidth="1"/>
    <col min="9753" max="9753" width="11.5546875" style="8" bestFit="1" customWidth="1"/>
    <col min="9754" max="9754" width="10.88671875" style="8" bestFit="1" customWidth="1"/>
    <col min="9755" max="9989" width="9.109375" style="8"/>
    <col min="9990" max="9990" width="7.5546875" style="8" bestFit="1" customWidth="1"/>
    <col min="9991" max="9991" width="25.5546875" style="8" bestFit="1" customWidth="1"/>
    <col min="9992" max="9992" width="12.88671875" style="8" bestFit="1" customWidth="1"/>
    <col min="9993" max="9993" width="26.88671875" style="8" customWidth="1"/>
    <col min="9994" max="9994" width="18.5546875" style="8" bestFit="1" customWidth="1"/>
    <col min="9995" max="9995" width="26.109375" style="8" customWidth="1"/>
    <col min="9996" max="9996" width="71.44140625" style="8" bestFit="1" customWidth="1"/>
    <col min="9997" max="9997" width="8.5546875" style="8" bestFit="1" customWidth="1"/>
    <col min="9998" max="9998" width="12" style="8" customWidth="1"/>
    <col min="9999" max="9999" width="11.44140625" style="8" customWidth="1"/>
    <col min="10000" max="10000" width="6.5546875" style="8" bestFit="1" customWidth="1"/>
    <col min="10001" max="10001" width="10.5546875" style="8" bestFit="1" customWidth="1"/>
    <col min="10002" max="10002" width="102" style="8" bestFit="1" customWidth="1"/>
    <col min="10003" max="10003" width="11" style="8" bestFit="1" customWidth="1"/>
    <col min="10004" max="10004" width="9.5546875" style="8" bestFit="1" customWidth="1"/>
    <col min="10005" max="10005" width="6.5546875" style="8" bestFit="1" customWidth="1"/>
    <col min="10006" max="10006" width="10.5546875" style="8" bestFit="1" customWidth="1"/>
    <col min="10007" max="10007" width="14.109375" style="8" customWidth="1"/>
    <col min="10008" max="10008" width="7.5546875" style="8" bestFit="1" customWidth="1"/>
    <col min="10009" max="10009" width="11.5546875" style="8" bestFit="1" customWidth="1"/>
    <col min="10010" max="10010" width="10.88671875" style="8" bestFit="1" customWidth="1"/>
    <col min="10011" max="10245" width="9.109375" style="8"/>
    <col min="10246" max="10246" width="7.5546875" style="8" bestFit="1" customWidth="1"/>
    <col min="10247" max="10247" width="25.5546875" style="8" bestFit="1" customWidth="1"/>
    <col min="10248" max="10248" width="12.88671875" style="8" bestFit="1" customWidth="1"/>
    <col min="10249" max="10249" width="26.88671875" style="8" customWidth="1"/>
    <col min="10250" max="10250" width="18.5546875" style="8" bestFit="1" customWidth="1"/>
    <col min="10251" max="10251" width="26.109375" style="8" customWidth="1"/>
    <col min="10252" max="10252" width="71.44140625" style="8" bestFit="1" customWidth="1"/>
    <col min="10253" max="10253" width="8.5546875" style="8" bestFit="1" customWidth="1"/>
    <col min="10254" max="10254" width="12" style="8" customWidth="1"/>
    <col min="10255" max="10255" width="11.44140625" style="8" customWidth="1"/>
    <col min="10256" max="10256" width="6.5546875" style="8" bestFit="1" customWidth="1"/>
    <col min="10257" max="10257" width="10.5546875" style="8" bestFit="1" customWidth="1"/>
    <col min="10258" max="10258" width="102" style="8" bestFit="1" customWidth="1"/>
    <col min="10259" max="10259" width="11" style="8" bestFit="1" customWidth="1"/>
    <col min="10260" max="10260" width="9.5546875" style="8" bestFit="1" customWidth="1"/>
    <col min="10261" max="10261" width="6.5546875" style="8" bestFit="1" customWidth="1"/>
    <col min="10262" max="10262" width="10.5546875" style="8" bestFit="1" customWidth="1"/>
    <col min="10263" max="10263" width="14.109375" style="8" customWidth="1"/>
    <col min="10264" max="10264" width="7.5546875" style="8" bestFit="1" customWidth="1"/>
    <col min="10265" max="10265" width="11.5546875" style="8" bestFit="1" customWidth="1"/>
    <col min="10266" max="10266" width="10.88671875" style="8" bestFit="1" customWidth="1"/>
    <col min="10267" max="10501" width="9.109375" style="8"/>
    <col min="10502" max="10502" width="7.5546875" style="8" bestFit="1" customWidth="1"/>
    <col min="10503" max="10503" width="25.5546875" style="8" bestFit="1" customWidth="1"/>
    <col min="10504" max="10504" width="12.88671875" style="8" bestFit="1" customWidth="1"/>
    <col min="10505" max="10505" width="26.88671875" style="8" customWidth="1"/>
    <col min="10506" max="10506" width="18.5546875" style="8" bestFit="1" customWidth="1"/>
    <col min="10507" max="10507" width="26.109375" style="8" customWidth="1"/>
    <col min="10508" max="10508" width="71.44140625" style="8" bestFit="1" customWidth="1"/>
    <col min="10509" max="10509" width="8.5546875" style="8" bestFit="1" customWidth="1"/>
    <col min="10510" max="10510" width="12" style="8" customWidth="1"/>
    <col min="10511" max="10511" width="11.44140625" style="8" customWidth="1"/>
    <col min="10512" max="10512" width="6.5546875" style="8" bestFit="1" customWidth="1"/>
    <col min="10513" max="10513" width="10.5546875" style="8" bestFit="1" customWidth="1"/>
    <col min="10514" max="10514" width="102" style="8" bestFit="1" customWidth="1"/>
    <col min="10515" max="10515" width="11" style="8" bestFit="1" customWidth="1"/>
    <col min="10516" max="10516" width="9.5546875" style="8" bestFit="1" customWidth="1"/>
    <col min="10517" max="10517" width="6.5546875" style="8" bestFit="1" customWidth="1"/>
    <col min="10518" max="10518" width="10.5546875" style="8" bestFit="1" customWidth="1"/>
    <col min="10519" max="10519" width="14.109375" style="8" customWidth="1"/>
    <col min="10520" max="10520" width="7.5546875" style="8" bestFit="1" customWidth="1"/>
    <col min="10521" max="10521" width="11.5546875" style="8" bestFit="1" customWidth="1"/>
    <col min="10522" max="10522" width="10.88671875" style="8" bestFit="1" customWidth="1"/>
    <col min="10523" max="10757" width="9.109375" style="8"/>
    <col min="10758" max="10758" width="7.5546875" style="8" bestFit="1" customWidth="1"/>
    <col min="10759" max="10759" width="25.5546875" style="8" bestFit="1" customWidth="1"/>
    <col min="10760" max="10760" width="12.88671875" style="8" bestFit="1" customWidth="1"/>
    <col min="10761" max="10761" width="26.88671875" style="8" customWidth="1"/>
    <col min="10762" max="10762" width="18.5546875" style="8" bestFit="1" customWidth="1"/>
    <col min="10763" max="10763" width="26.109375" style="8" customWidth="1"/>
    <col min="10764" max="10764" width="71.44140625" style="8" bestFit="1" customWidth="1"/>
    <col min="10765" max="10765" width="8.5546875" style="8" bestFit="1" customWidth="1"/>
    <col min="10766" max="10766" width="12" style="8" customWidth="1"/>
    <col min="10767" max="10767" width="11.44140625" style="8" customWidth="1"/>
    <col min="10768" max="10768" width="6.5546875" style="8" bestFit="1" customWidth="1"/>
    <col min="10769" max="10769" width="10.5546875" style="8" bestFit="1" customWidth="1"/>
    <col min="10770" max="10770" width="102" style="8" bestFit="1" customWidth="1"/>
    <col min="10771" max="10771" width="11" style="8" bestFit="1" customWidth="1"/>
    <col min="10772" max="10772" width="9.5546875" style="8" bestFit="1" customWidth="1"/>
    <col min="10773" max="10773" width="6.5546875" style="8" bestFit="1" customWidth="1"/>
    <col min="10774" max="10774" width="10.5546875" style="8" bestFit="1" customWidth="1"/>
    <col min="10775" max="10775" width="14.109375" style="8" customWidth="1"/>
    <col min="10776" max="10776" width="7.5546875" style="8" bestFit="1" customWidth="1"/>
    <col min="10777" max="10777" width="11.5546875" style="8" bestFit="1" customWidth="1"/>
    <col min="10778" max="10778" width="10.88671875" style="8" bestFit="1" customWidth="1"/>
    <col min="10779" max="11013" width="9.109375" style="8"/>
    <col min="11014" max="11014" width="7.5546875" style="8" bestFit="1" customWidth="1"/>
    <col min="11015" max="11015" width="25.5546875" style="8" bestFit="1" customWidth="1"/>
    <col min="11016" max="11016" width="12.88671875" style="8" bestFit="1" customWidth="1"/>
    <col min="11017" max="11017" width="26.88671875" style="8" customWidth="1"/>
    <col min="11018" max="11018" width="18.5546875" style="8" bestFit="1" customWidth="1"/>
    <col min="11019" max="11019" width="26.109375" style="8" customWidth="1"/>
    <col min="11020" max="11020" width="71.44140625" style="8" bestFit="1" customWidth="1"/>
    <col min="11021" max="11021" width="8.5546875" style="8" bestFit="1" customWidth="1"/>
    <col min="11022" max="11022" width="12" style="8" customWidth="1"/>
    <col min="11023" max="11023" width="11.44140625" style="8" customWidth="1"/>
    <col min="11024" max="11024" width="6.5546875" style="8" bestFit="1" customWidth="1"/>
    <col min="11025" max="11025" width="10.5546875" style="8" bestFit="1" customWidth="1"/>
    <col min="11026" max="11026" width="102" style="8" bestFit="1" customWidth="1"/>
    <col min="11027" max="11027" width="11" style="8" bestFit="1" customWidth="1"/>
    <col min="11028" max="11028" width="9.5546875" style="8" bestFit="1" customWidth="1"/>
    <col min="11029" max="11029" width="6.5546875" style="8" bestFit="1" customWidth="1"/>
    <col min="11030" max="11030" width="10.5546875" style="8" bestFit="1" customWidth="1"/>
    <col min="11031" max="11031" width="14.109375" style="8" customWidth="1"/>
    <col min="11032" max="11032" width="7.5546875" style="8" bestFit="1" customWidth="1"/>
    <col min="11033" max="11033" width="11.5546875" style="8" bestFit="1" customWidth="1"/>
    <col min="11034" max="11034" width="10.88671875" style="8" bestFit="1" customWidth="1"/>
    <col min="11035" max="11269" width="9.109375" style="8"/>
    <col min="11270" max="11270" width="7.5546875" style="8" bestFit="1" customWidth="1"/>
    <col min="11271" max="11271" width="25.5546875" style="8" bestFit="1" customWidth="1"/>
    <col min="11272" max="11272" width="12.88671875" style="8" bestFit="1" customWidth="1"/>
    <col min="11273" max="11273" width="26.88671875" style="8" customWidth="1"/>
    <col min="11274" max="11274" width="18.5546875" style="8" bestFit="1" customWidth="1"/>
    <col min="11275" max="11275" width="26.109375" style="8" customWidth="1"/>
    <col min="11276" max="11276" width="71.44140625" style="8" bestFit="1" customWidth="1"/>
    <col min="11277" max="11277" width="8.5546875" style="8" bestFit="1" customWidth="1"/>
    <col min="11278" max="11278" width="12" style="8" customWidth="1"/>
    <col min="11279" max="11279" width="11.44140625" style="8" customWidth="1"/>
    <col min="11280" max="11280" width="6.5546875" style="8" bestFit="1" customWidth="1"/>
    <col min="11281" max="11281" width="10.5546875" style="8" bestFit="1" customWidth="1"/>
    <col min="11282" max="11282" width="102" style="8" bestFit="1" customWidth="1"/>
    <col min="11283" max="11283" width="11" style="8" bestFit="1" customWidth="1"/>
    <col min="11284" max="11284" width="9.5546875" style="8" bestFit="1" customWidth="1"/>
    <col min="11285" max="11285" width="6.5546875" style="8" bestFit="1" customWidth="1"/>
    <col min="11286" max="11286" width="10.5546875" style="8" bestFit="1" customWidth="1"/>
    <col min="11287" max="11287" width="14.109375" style="8" customWidth="1"/>
    <col min="11288" max="11288" width="7.5546875" style="8" bestFit="1" customWidth="1"/>
    <col min="11289" max="11289" width="11.5546875" style="8" bestFit="1" customWidth="1"/>
    <col min="11290" max="11290" width="10.88671875" style="8" bestFit="1" customWidth="1"/>
    <col min="11291" max="11525" width="9.109375" style="8"/>
    <col min="11526" max="11526" width="7.5546875" style="8" bestFit="1" customWidth="1"/>
    <col min="11527" max="11527" width="25.5546875" style="8" bestFit="1" customWidth="1"/>
    <col min="11528" max="11528" width="12.88671875" style="8" bestFit="1" customWidth="1"/>
    <col min="11529" max="11529" width="26.88671875" style="8" customWidth="1"/>
    <col min="11530" max="11530" width="18.5546875" style="8" bestFit="1" customWidth="1"/>
    <col min="11531" max="11531" width="26.109375" style="8" customWidth="1"/>
    <col min="11532" max="11532" width="71.44140625" style="8" bestFit="1" customWidth="1"/>
    <col min="11533" max="11533" width="8.5546875" style="8" bestFit="1" customWidth="1"/>
    <col min="11534" max="11534" width="12" style="8" customWidth="1"/>
    <col min="11535" max="11535" width="11.44140625" style="8" customWidth="1"/>
    <col min="11536" max="11536" width="6.5546875" style="8" bestFit="1" customWidth="1"/>
    <col min="11537" max="11537" width="10.5546875" style="8" bestFit="1" customWidth="1"/>
    <col min="11538" max="11538" width="102" style="8" bestFit="1" customWidth="1"/>
    <col min="11539" max="11539" width="11" style="8" bestFit="1" customWidth="1"/>
    <col min="11540" max="11540" width="9.5546875" style="8" bestFit="1" customWidth="1"/>
    <col min="11541" max="11541" width="6.5546875" style="8" bestFit="1" customWidth="1"/>
    <col min="11542" max="11542" width="10.5546875" style="8" bestFit="1" customWidth="1"/>
    <col min="11543" max="11543" width="14.109375" style="8" customWidth="1"/>
    <col min="11544" max="11544" width="7.5546875" style="8" bestFit="1" customWidth="1"/>
    <col min="11545" max="11545" width="11.5546875" style="8" bestFit="1" customWidth="1"/>
    <col min="11546" max="11546" width="10.88671875" style="8" bestFit="1" customWidth="1"/>
    <col min="11547" max="11781" width="9.109375" style="8"/>
    <col min="11782" max="11782" width="7.5546875" style="8" bestFit="1" customWidth="1"/>
    <col min="11783" max="11783" width="25.5546875" style="8" bestFit="1" customWidth="1"/>
    <col min="11784" max="11784" width="12.88671875" style="8" bestFit="1" customWidth="1"/>
    <col min="11785" max="11785" width="26.88671875" style="8" customWidth="1"/>
    <col min="11786" max="11786" width="18.5546875" style="8" bestFit="1" customWidth="1"/>
    <col min="11787" max="11787" width="26.109375" style="8" customWidth="1"/>
    <col min="11788" max="11788" width="71.44140625" style="8" bestFit="1" customWidth="1"/>
    <col min="11789" max="11789" width="8.5546875" style="8" bestFit="1" customWidth="1"/>
    <col min="11790" max="11790" width="12" style="8" customWidth="1"/>
    <col min="11791" max="11791" width="11.44140625" style="8" customWidth="1"/>
    <col min="11792" max="11792" width="6.5546875" style="8" bestFit="1" customWidth="1"/>
    <col min="11793" max="11793" width="10.5546875" style="8" bestFit="1" customWidth="1"/>
    <col min="11794" max="11794" width="102" style="8" bestFit="1" customWidth="1"/>
    <col min="11795" max="11795" width="11" style="8" bestFit="1" customWidth="1"/>
    <col min="11796" max="11796" width="9.5546875" style="8" bestFit="1" customWidth="1"/>
    <col min="11797" max="11797" width="6.5546875" style="8" bestFit="1" customWidth="1"/>
    <col min="11798" max="11798" width="10.5546875" style="8" bestFit="1" customWidth="1"/>
    <col min="11799" max="11799" width="14.109375" style="8" customWidth="1"/>
    <col min="11800" max="11800" width="7.5546875" style="8" bestFit="1" customWidth="1"/>
    <col min="11801" max="11801" width="11.5546875" style="8" bestFit="1" customWidth="1"/>
    <col min="11802" max="11802" width="10.88671875" style="8" bestFit="1" customWidth="1"/>
    <col min="11803" max="12037" width="9.109375" style="8"/>
    <col min="12038" max="12038" width="7.5546875" style="8" bestFit="1" customWidth="1"/>
    <col min="12039" max="12039" width="25.5546875" style="8" bestFit="1" customWidth="1"/>
    <col min="12040" max="12040" width="12.88671875" style="8" bestFit="1" customWidth="1"/>
    <col min="12041" max="12041" width="26.88671875" style="8" customWidth="1"/>
    <col min="12042" max="12042" width="18.5546875" style="8" bestFit="1" customWidth="1"/>
    <col min="12043" max="12043" width="26.109375" style="8" customWidth="1"/>
    <col min="12044" max="12044" width="71.44140625" style="8" bestFit="1" customWidth="1"/>
    <col min="12045" max="12045" width="8.5546875" style="8" bestFit="1" customWidth="1"/>
    <col min="12046" max="12046" width="12" style="8" customWidth="1"/>
    <col min="12047" max="12047" width="11.44140625" style="8" customWidth="1"/>
    <col min="12048" max="12048" width="6.5546875" style="8" bestFit="1" customWidth="1"/>
    <col min="12049" max="12049" width="10.5546875" style="8" bestFit="1" customWidth="1"/>
    <col min="12050" max="12050" width="102" style="8" bestFit="1" customWidth="1"/>
    <col min="12051" max="12051" width="11" style="8" bestFit="1" customWidth="1"/>
    <col min="12052" max="12052" width="9.5546875" style="8" bestFit="1" customWidth="1"/>
    <col min="12053" max="12053" width="6.5546875" style="8" bestFit="1" customWidth="1"/>
    <col min="12054" max="12054" width="10.5546875" style="8" bestFit="1" customWidth="1"/>
    <col min="12055" max="12055" width="14.109375" style="8" customWidth="1"/>
    <col min="12056" max="12056" width="7.5546875" style="8" bestFit="1" customWidth="1"/>
    <col min="12057" max="12057" width="11.5546875" style="8" bestFit="1" customWidth="1"/>
    <col min="12058" max="12058" width="10.88671875" style="8" bestFit="1" customWidth="1"/>
    <col min="12059" max="12293" width="9.109375" style="8"/>
    <col min="12294" max="12294" width="7.5546875" style="8" bestFit="1" customWidth="1"/>
    <col min="12295" max="12295" width="25.5546875" style="8" bestFit="1" customWidth="1"/>
    <col min="12296" max="12296" width="12.88671875" style="8" bestFit="1" customWidth="1"/>
    <col min="12297" max="12297" width="26.88671875" style="8" customWidth="1"/>
    <col min="12298" max="12298" width="18.5546875" style="8" bestFit="1" customWidth="1"/>
    <col min="12299" max="12299" width="26.109375" style="8" customWidth="1"/>
    <col min="12300" max="12300" width="71.44140625" style="8" bestFit="1" customWidth="1"/>
    <col min="12301" max="12301" width="8.5546875" style="8" bestFit="1" customWidth="1"/>
    <col min="12302" max="12302" width="12" style="8" customWidth="1"/>
    <col min="12303" max="12303" width="11.44140625" style="8" customWidth="1"/>
    <col min="12304" max="12304" width="6.5546875" style="8" bestFit="1" customWidth="1"/>
    <col min="12305" max="12305" width="10.5546875" style="8" bestFit="1" customWidth="1"/>
    <col min="12306" max="12306" width="102" style="8" bestFit="1" customWidth="1"/>
    <col min="12307" max="12307" width="11" style="8" bestFit="1" customWidth="1"/>
    <col min="12308" max="12308" width="9.5546875" style="8" bestFit="1" customWidth="1"/>
    <col min="12309" max="12309" width="6.5546875" style="8" bestFit="1" customWidth="1"/>
    <col min="12310" max="12310" width="10.5546875" style="8" bestFit="1" customWidth="1"/>
    <col min="12311" max="12311" width="14.109375" style="8" customWidth="1"/>
    <col min="12312" max="12312" width="7.5546875" style="8" bestFit="1" customWidth="1"/>
    <col min="12313" max="12313" width="11.5546875" style="8" bestFit="1" customWidth="1"/>
    <col min="12314" max="12314" width="10.88671875" style="8" bestFit="1" customWidth="1"/>
    <col min="12315" max="12549" width="9.109375" style="8"/>
    <col min="12550" max="12550" width="7.5546875" style="8" bestFit="1" customWidth="1"/>
    <col min="12551" max="12551" width="25.5546875" style="8" bestFit="1" customWidth="1"/>
    <col min="12552" max="12552" width="12.88671875" style="8" bestFit="1" customWidth="1"/>
    <col min="12553" max="12553" width="26.88671875" style="8" customWidth="1"/>
    <col min="12554" max="12554" width="18.5546875" style="8" bestFit="1" customWidth="1"/>
    <col min="12555" max="12555" width="26.109375" style="8" customWidth="1"/>
    <col min="12556" max="12556" width="71.44140625" style="8" bestFit="1" customWidth="1"/>
    <col min="12557" max="12557" width="8.5546875" style="8" bestFit="1" customWidth="1"/>
    <col min="12558" max="12558" width="12" style="8" customWidth="1"/>
    <col min="12559" max="12559" width="11.44140625" style="8" customWidth="1"/>
    <col min="12560" max="12560" width="6.5546875" style="8" bestFit="1" customWidth="1"/>
    <col min="12561" max="12561" width="10.5546875" style="8" bestFit="1" customWidth="1"/>
    <col min="12562" max="12562" width="102" style="8" bestFit="1" customWidth="1"/>
    <col min="12563" max="12563" width="11" style="8" bestFit="1" customWidth="1"/>
    <col min="12564" max="12564" width="9.5546875" style="8" bestFit="1" customWidth="1"/>
    <col min="12565" max="12565" width="6.5546875" style="8" bestFit="1" customWidth="1"/>
    <col min="12566" max="12566" width="10.5546875" style="8" bestFit="1" customWidth="1"/>
    <col min="12567" max="12567" width="14.109375" style="8" customWidth="1"/>
    <col min="12568" max="12568" width="7.5546875" style="8" bestFit="1" customWidth="1"/>
    <col min="12569" max="12569" width="11.5546875" style="8" bestFit="1" customWidth="1"/>
    <col min="12570" max="12570" width="10.88671875" style="8" bestFit="1" customWidth="1"/>
    <col min="12571" max="12805" width="9.109375" style="8"/>
    <col min="12806" max="12806" width="7.5546875" style="8" bestFit="1" customWidth="1"/>
    <col min="12807" max="12807" width="25.5546875" style="8" bestFit="1" customWidth="1"/>
    <col min="12808" max="12808" width="12.88671875" style="8" bestFit="1" customWidth="1"/>
    <col min="12809" max="12809" width="26.88671875" style="8" customWidth="1"/>
    <col min="12810" max="12810" width="18.5546875" style="8" bestFit="1" customWidth="1"/>
    <col min="12811" max="12811" width="26.109375" style="8" customWidth="1"/>
    <col min="12812" max="12812" width="71.44140625" style="8" bestFit="1" customWidth="1"/>
    <col min="12813" max="12813" width="8.5546875" style="8" bestFit="1" customWidth="1"/>
    <col min="12814" max="12814" width="12" style="8" customWidth="1"/>
    <col min="12815" max="12815" width="11.44140625" style="8" customWidth="1"/>
    <col min="12816" max="12816" width="6.5546875" style="8" bestFit="1" customWidth="1"/>
    <col min="12817" max="12817" width="10.5546875" style="8" bestFit="1" customWidth="1"/>
    <col min="12818" max="12818" width="102" style="8" bestFit="1" customWidth="1"/>
    <col min="12819" max="12819" width="11" style="8" bestFit="1" customWidth="1"/>
    <col min="12820" max="12820" width="9.5546875" style="8" bestFit="1" customWidth="1"/>
    <col min="12821" max="12821" width="6.5546875" style="8" bestFit="1" customWidth="1"/>
    <col min="12822" max="12822" width="10.5546875" style="8" bestFit="1" customWidth="1"/>
    <col min="12823" max="12823" width="14.109375" style="8" customWidth="1"/>
    <col min="12824" max="12824" width="7.5546875" style="8" bestFit="1" customWidth="1"/>
    <col min="12825" max="12825" width="11.5546875" style="8" bestFit="1" customWidth="1"/>
    <col min="12826" max="12826" width="10.88671875" style="8" bestFit="1" customWidth="1"/>
    <col min="12827" max="13061" width="9.109375" style="8"/>
    <col min="13062" max="13062" width="7.5546875" style="8" bestFit="1" customWidth="1"/>
    <col min="13063" max="13063" width="25.5546875" style="8" bestFit="1" customWidth="1"/>
    <col min="13064" max="13064" width="12.88671875" style="8" bestFit="1" customWidth="1"/>
    <col min="13065" max="13065" width="26.88671875" style="8" customWidth="1"/>
    <col min="13066" max="13066" width="18.5546875" style="8" bestFit="1" customWidth="1"/>
    <col min="13067" max="13067" width="26.109375" style="8" customWidth="1"/>
    <col min="13068" max="13068" width="71.44140625" style="8" bestFit="1" customWidth="1"/>
    <col min="13069" max="13069" width="8.5546875" style="8" bestFit="1" customWidth="1"/>
    <col min="13070" max="13070" width="12" style="8" customWidth="1"/>
    <col min="13071" max="13071" width="11.44140625" style="8" customWidth="1"/>
    <col min="13072" max="13072" width="6.5546875" style="8" bestFit="1" customWidth="1"/>
    <col min="13073" max="13073" width="10.5546875" style="8" bestFit="1" customWidth="1"/>
    <col min="13074" max="13074" width="102" style="8" bestFit="1" customWidth="1"/>
    <col min="13075" max="13075" width="11" style="8" bestFit="1" customWidth="1"/>
    <col min="13076" max="13076" width="9.5546875" style="8" bestFit="1" customWidth="1"/>
    <col min="13077" max="13077" width="6.5546875" style="8" bestFit="1" customWidth="1"/>
    <col min="13078" max="13078" width="10.5546875" style="8" bestFit="1" customWidth="1"/>
    <col min="13079" max="13079" width="14.109375" style="8" customWidth="1"/>
    <col min="13080" max="13080" width="7.5546875" style="8" bestFit="1" customWidth="1"/>
    <col min="13081" max="13081" width="11.5546875" style="8" bestFit="1" customWidth="1"/>
    <col min="13082" max="13082" width="10.88671875" style="8" bestFit="1" customWidth="1"/>
    <col min="13083" max="13317" width="9.109375" style="8"/>
    <col min="13318" max="13318" width="7.5546875" style="8" bestFit="1" customWidth="1"/>
    <col min="13319" max="13319" width="25.5546875" style="8" bestFit="1" customWidth="1"/>
    <col min="13320" max="13320" width="12.88671875" style="8" bestFit="1" customWidth="1"/>
    <col min="13321" max="13321" width="26.88671875" style="8" customWidth="1"/>
    <col min="13322" max="13322" width="18.5546875" style="8" bestFit="1" customWidth="1"/>
    <col min="13323" max="13323" width="26.109375" style="8" customWidth="1"/>
    <col min="13324" max="13324" width="71.44140625" style="8" bestFit="1" customWidth="1"/>
    <col min="13325" max="13325" width="8.5546875" style="8" bestFit="1" customWidth="1"/>
    <col min="13326" max="13326" width="12" style="8" customWidth="1"/>
    <col min="13327" max="13327" width="11.44140625" style="8" customWidth="1"/>
    <col min="13328" max="13328" width="6.5546875" style="8" bestFit="1" customWidth="1"/>
    <col min="13329" max="13329" width="10.5546875" style="8" bestFit="1" customWidth="1"/>
    <col min="13330" max="13330" width="102" style="8" bestFit="1" customWidth="1"/>
    <col min="13331" max="13331" width="11" style="8" bestFit="1" customWidth="1"/>
    <col min="13332" max="13332" width="9.5546875" style="8" bestFit="1" customWidth="1"/>
    <col min="13333" max="13333" width="6.5546875" style="8" bestFit="1" customWidth="1"/>
    <col min="13334" max="13334" width="10.5546875" style="8" bestFit="1" customWidth="1"/>
    <col min="13335" max="13335" width="14.109375" style="8" customWidth="1"/>
    <col min="13336" max="13336" width="7.5546875" style="8" bestFit="1" customWidth="1"/>
    <col min="13337" max="13337" width="11.5546875" style="8" bestFit="1" customWidth="1"/>
    <col min="13338" max="13338" width="10.88671875" style="8" bestFit="1" customWidth="1"/>
    <col min="13339" max="13573" width="9.109375" style="8"/>
    <col min="13574" max="13574" width="7.5546875" style="8" bestFit="1" customWidth="1"/>
    <col min="13575" max="13575" width="25.5546875" style="8" bestFit="1" customWidth="1"/>
    <col min="13576" max="13576" width="12.88671875" style="8" bestFit="1" customWidth="1"/>
    <col min="13577" max="13577" width="26.88671875" style="8" customWidth="1"/>
    <col min="13578" max="13578" width="18.5546875" style="8" bestFit="1" customWidth="1"/>
    <col min="13579" max="13579" width="26.109375" style="8" customWidth="1"/>
    <col min="13580" max="13580" width="71.44140625" style="8" bestFit="1" customWidth="1"/>
    <col min="13581" max="13581" width="8.5546875" style="8" bestFit="1" customWidth="1"/>
    <col min="13582" max="13582" width="12" style="8" customWidth="1"/>
    <col min="13583" max="13583" width="11.44140625" style="8" customWidth="1"/>
    <col min="13584" max="13584" width="6.5546875" style="8" bestFit="1" customWidth="1"/>
    <col min="13585" max="13585" width="10.5546875" style="8" bestFit="1" customWidth="1"/>
    <col min="13586" max="13586" width="102" style="8" bestFit="1" customWidth="1"/>
    <col min="13587" max="13587" width="11" style="8" bestFit="1" customWidth="1"/>
    <col min="13588" max="13588" width="9.5546875" style="8" bestFit="1" customWidth="1"/>
    <col min="13589" max="13589" width="6.5546875" style="8" bestFit="1" customWidth="1"/>
    <col min="13590" max="13590" width="10.5546875" style="8" bestFit="1" customWidth="1"/>
    <col min="13591" max="13591" width="14.109375" style="8" customWidth="1"/>
    <col min="13592" max="13592" width="7.5546875" style="8" bestFit="1" customWidth="1"/>
    <col min="13593" max="13593" width="11.5546875" style="8" bestFit="1" customWidth="1"/>
    <col min="13594" max="13594" width="10.88671875" style="8" bestFit="1" customWidth="1"/>
    <col min="13595" max="13829" width="9.109375" style="8"/>
    <col min="13830" max="13830" width="7.5546875" style="8" bestFit="1" customWidth="1"/>
    <col min="13831" max="13831" width="25.5546875" style="8" bestFit="1" customWidth="1"/>
    <col min="13832" max="13832" width="12.88671875" style="8" bestFit="1" customWidth="1"/>
    <col min="13833" max="13833" width="26.88671875" style="8" customWidth="1"/>
    <col min="13834" max="13834" width="18.5546875" style="8" bestFit="1" customWidth="1"/>
    <col min="13835" max="13835" width="26.109375" style="8" customWidth="1"/>
    <col min="13836" max="13836" width="71.44140625" style="8" bestFit="1" customWidth="1"/>
    <col min="13837" max="13837" width="8.5546875" style="8" bestFit="1" customWidth="1"/>
    <col min="13838" max="13838" width="12" style="8" customWidth="1"/>
    <col min="13839" max="13839" width="11.44140625" style="8" customWidth="1"/>
    <col min="13840" max="13840" width="6.5546875" style="8" bestFit="1" customWidth="1"/>
    <col min="13841" max="13841" width="10.5546875" style="8" bestFit="1" customWidth="1"/>
    <col min="13842" max="13842" width="102" style="8" bestFit="1" customWidth="1"/>
    <col min="13843" max="13843" width="11" style="8" bestFit="1" customWidth="1"/>
    <col min="13844" max="13844" width="9.5546875" style="8" bestFit="1" customWidth="1"/>
    <col min="13845" max="13845" width="6.5546875" style="8" bestFit="1" customWidth="1"/>
    <col min="13846" max="13846" width="10.5546875" style="8" bestFit="1" customWidth="1"/>
    <col min="13847" max="13847" width="14.109375" style="8" customWidth="1"/>
    <col min="13848" max="13848" width="7.5546875" style="8" bestFit="1" customWidth="1"/>
    <col min="13849" max="13849" width="11.5546875" style="8" bestFit="1" customWidth="1"/>
    <col min="13850" max="13850" width="10.88671875" style="8" bestFit="1" customWidth="1"/>
    <col min="13851" max="14085" width="9.109375" style="8"/>
    <col min="14086" max="14086" width="7.5546875" style="8" bestFit="1" customWidth="1"/>
    <col min="14087" max="14087" width="25.5546875" style="8" bestFit="1" customWidth="1"/>
    <col min="14088" max="14088" width="12.88671875" style="8" bestFit="1" customWidth="1"/>
    <col min="14089" max="14089" width="26.88671875" style="8" customWidth="1"/>
    <col min="14090" max="14090" width="18.5546875" style="8" bestFit="1" customWidth="1"/>
    <col min="14091" max="14091" width="26.109375" style="8" customWidth="1"/>
    <col min="14092" max="14092" width="71.44140625" style="8" bestFit="1" customWidth="1"/>
    <col min="14093" max="14093" width="8.5546875" style="8" bestFit="1" customWidth="1"/>
    <col min="14094" max="14094" width="12" style="8" customWidth="1"/>
    <col min="14095" max="14095" width="11.44140625" style="8" customWidth="1"/>
    <col min="14096" max="14096" width="6.5546875" style="8" bestFit="1" customWidth="1"/>
    <col min="14097" max="14097" width="10.5546875" style="8" bestFit="1" customWidth="1"/>
    <col min="14098" max="14098" width="102" style="8" bestFit="1" customWidth="1"/>
    <col min="14099" max="14099" width="11" style="8" bestFit="1" customWidth="1"/>
    <col min="14100" max="14100" width="9.5546875" style="8" bestFit="1" customWidth="1"/>
    <col min="14101" max="14101" width="6.5546875" style="8" bestFit="1" customWidth="1"/>
    <col min="14102" max="14102" width="10.5546875" style="8" bestFit="1" customWidth="1"/>
    <col min="14103" max="14103" width="14.109375" style="8" customWidth="1"/>
    <col min="14104" max="14104" width="7.5546875" style="8" bestFit="1" customWidth="1"/>
    <col min="14105" max="14105" width="11.5546875" style="8" bestFit="1" customWidth="1"/>
    <col min="14106" max="14106" width="10.88671875" style="8" bestFit="1" customWidth="1"/>
    <col min="14107" max="14341" width="9.109375" style="8"/>
    <col min="14342" max="14342" width="7.5546875" style="8" bestFit="1" customWidth="1"/>
    <col min="14343" max="14343" width="25.5546875" style="8" bestFit="1" customWidth="1"/>
    <col min="14344" max="14344" width="12.88671875" style="8" bestFit="1" customWidth="1"/>
    <col min="14345" max="14345" width="26.88671875" style="8" customWidth="1"/>
    <col min="14346" max="14346" width="18.5546875" style="8" bestFit="1" customWidth="1"/>
    <col min="14347" max="14347" width="26.109375" style="8" customWidth="1"/>
    <col min="14348" max="14348" width="71.44140625" style="8" bestFit="1" customWidth="1"/>
    <col min="14349" max="14349" width="8.5546875" style="8" bestFit="1" customWidth="1"/>
    <col min="14350" max="14350" width="12" style="8" customWidth="1"/>
    <col min="14351" max="14351" width="11.44140625" style="8" customWidth="1"/>
    <col min="14352" max="14352" width="6.5546875" style="8" bestFit="1" customWidth="1"/>
    <col min="14353" max="14353" width="10.5546875" style="8" bestFit="1" customWidth="1"/>
    <col min="14354" max="14354" width="102" style="8" bestFit="1" customWidth="1"/>
    <col min="14355" max="14355" width="11" style="8" bestFit="1" customWidth="1"/>
    <col min="14356" max="14356" width="9.5546875" style="8" bestFit="1" customWidth="1"/>
    <col min="14357" max="14357" width="6.5546875" style="8" bestFit="1" customWidth="1"/>
    <col min="14358" max="14358" width="10.5546875" style="8" bestFit="1" customWidth="1"/>
    <col min="14359" max="14359" width="14.109375" style="8" customWidth="1"/>
    <col min="14360" max="14360" width="7.5546875" style="8" bestFit="1" customWidth="1"/>
    <col min="14361" max="14361" width="11.5546875" style="8" bestFit="1" customWidth="1"/>
    <col min="14362" max="14362" width="10.88671875" style="8" bestFit="1" customWidth="1"/>
    <col min="14363" max="14597" width="9.109375" style="8"/>
    <col min="14598" max="14598" width="7.5546875" style="8" bestFit="1" customWidth="1"/>
    <col min="14599" max="14599" width="25.5546875" style="8" bestFit="1" customWidth="1"/>
    <col min="14600" max="14600" width="12.88671875" style="8" bestFit="1" customWidth="1"/>
    <col min="14601" max="14601" width="26.88671875" style="8" customWidth="1"/>
    <col min="14602" max="14602" width="18.5546875" style="8" bestFit="1" customWidth="1"/>
    <col min="14603" max="14603" width="26.109375" style="8" customWidth="1"/>
    <col min="14604" max="14604" width="71.44140625" style="8" bestFit="1" customWidth="1"/>
    <col min="14605" max="14605" width="8.5546875" style="8" bestFit="1" customWidth="1"/>
    <col min="14606" max="14606" width="12" style="8" customWidth="1"/>
    <col min="14607" max="14607" width="11.44140625" style="8" customWidth="1"/>
    <col min="14608" max="14608" width="6.5546875" style="8" bestFit="1" customWidth="1"/>
    <col min="14609" max="14609" width="10.5546875" style="8" bestFit="1" customWidth="1"/>
    <col min="14610" max="14610" width="102" style="8" bestFit="1" customWidth="1"/>
    <col min="14611" max="14611" width="11" style="8" bestFit="1" customWidth="1"/>
    <col min="14612" max="14612" width="9.5546875" style="8" bestFit="1" customWidth="1"/>
    <col min="14613" max="14613" width="6.5546875" style="8" bestFit="1" customWidth="1"/>
    <col min="14614" max="14614" width="10.5546875" style="8" bestFit="1" customWidth="1"/>
    <col min="14615" max="14615" width="14.109375" style="8" customWidth="1"/>
    <col min="14616" max="14616" width="7.5546875" style="8" bestFit="1" customWidth="1"/>
    <col min="14617" max="14617" width="11.5546875" style="8" bestFit="1" customWidth="1"/>
    <col min="14618" max="14618" width="10.88671875" style="8" bestFit="1" customWidth="1"/>
    <col min="14619" max="14853" width="9.109375" style="8"/>
    <col min="14854" max="14854" width="7.5546875" style="8" bestFit="1" customWidth="1"/>
    <col min="14855" max="14855" width="25.5546875" style="8" bestFit="1" customWidth="1"/>
    <col min="14856" max="14856" width="12.88671875" style="8" bestFit="1" customWidth="1"/>
    <col min="14857" max="14857" width="26.88671875" style="8" customWidth="1"/>
    <col min="14858" max="14858" width="18.5546875" style="8" bestFit="1" customWidth="1"/>
    <col min="14859" max="14859" width="26.109375" style="8" customWidth="1"/>
    <col min="14860" max="14860" width="71.44140625" style="8" bestFit="1" customWidth="1"/>
    <col min="14861" max="14861" width="8.5546875" style="8" bestFit="1" customWidth="1"/>
    <col min="14862" max="14862" width="12" style="8" customWidth="1"/>
    <col min="14863" max="14863" width="11.44140625" style="8" customWidth="1"/>
    <col min="14864" max="14864" width="6.5546875" style="8" bestFit="1" customWidth="1"/>
    <col min="14865" max="14865" width="10.5546875" style="8" bestFit="1" customWidth="1"/>
    <col min="14866" max="14866" width="102" style="8" bestFit="1" customWidth="1"/>
    <col min="14867" max="14867" width="11" style="8" bestFit="1" customWidth="1"/>
    <col min="14868" max="14868" width="9.5546875" style="8" bestFit="1" customWidth="1"/>
    <col min="14869" max="14869" width="6.5546875" style="8" bestFit="1" customWidth="1"/>
    <col min="14870" max="14870" width="10.5546875" style="8" bestFit="1" customWidth="1"/>
    <col min="14871" max="14871" width="14.109375" style="8" customWidth="1"/>
    <col min="14872" max="14872" width="7.5546875" style="8" bestFit="1" customWidth="1"/>
    <col min="14873" max="14873" width="11.5546875" style="8" bestFit="1" customWidth="1"/>
    <col min="14874" max="14874" width="10.88671875" style="8" bestFit="1" customWidth="1"/>
    <col min="14875" max="15109" width="9.109375" style="8"/>
    <col min="15110" max="15110" width="7.5546875" style="8" bestFit="1" customWidth="1"/>
    <col min="15111" max="15111" width="25.5546875" style="8" bestFit="1" customWidth="1"/>
    <col min="15112" max="15112" width="12.88671875" style="8" bestFit="1" customWidth="1"/>
    <col min="15113" max="15113" width="26.88671875" style="8" customWidth="1"/>
    <col min="15114" max="15114" width="18.5546875" style="8" bestFit="1" customWidth="1"/>
    <col min="15115" max="15115" width="26.109375" style="8" customWidth="1"/>
    <col min="15116" max="15116" width="71.44140625" style="8" bestFit="1" customWidth="1"/>
    <col min="15117" max="15117" width="8.5546875" style="8" bestFit="1" customWidth="1"/>
    <col min="15118" max="15118" width="12" style="8" customWidth="1"/>
    <col min="15119" max="15119" width="11.44140625" style="8" customWidth="1"/>
    <col min="15120" max="15120" width="6.5546875" style="8" bestFit="1" customWidth="1"/>
    <col min="15121" max="15121" width="10.5546875" style="8" bestFit="1" customWidth="1"/>
    <col min="15122" max="15122" width="102" style="8" bestFit="1" customWidth="1"/>
    <col min="15123" max="15123" width="11" style="8" bestFit="1" customWidth="1"/>
    <col min="15124" max="15124" width="9.5546875" style="8" bestFit="1" customWidth="1"/>
    <col min="15125" max="15125" width="6.5546875" style="8" bestFit="1" customWidth="1"/>
    <col min="15126" max="15126" width="10.5546875" style="8" bestFit="1" customWidth="1"/>
    <col min="15127" max="15127" width="14.109375" style="8" customWidth="1"/>
    <col min="15128" max="15128" width="7.5546875" style="8" bestFit="1" customWidth="1"/>
    <col min="15129" max="15129" width="11.5546875" style="8" bestFit="1" customWidth="1"/>
    <col min="15130" max="15130" width="10.88671875" style="8" bestFit="1" customWidth="1"/>
    <col min="15131" max="15365" width="9.109375" style="8"/>
    <col min="15366" max="15366" width="7.5546875" style="8" bestFit="1" customWidth="1"/>
    <col min="15367" max="15367" width="25.5546875" style="8" bestFit="1" customWidth="1"/>
    <col min="15368" max="15368" width="12.88671875" style="8" bestFit="1" customWidth="1"/>
    <col min="15369" max="15369" width="26.88671875" style="8" customWidth="1"/>
    <col min="15370" max="15370" width="18.5546875" style="8" bestFit="1" customWidth="1"/>
    <col min="15371" max="15371" width="26.109375" style="8" customWidth="1"/>
    <col min="15372" max="15372" width="71.44140625" style="8" bestFit="1" customWidth="1"/>
    <col min="15373" max="15373" width="8.5546875" style="8" bestFit="1" customWidth="1"/>
    <col min="15374" max="15374" width="12" style="8" customWidth="1"/>
    <col min="15375" max="15375" width="11.44140625" style="8" customWidth="1"/>
    <col min="15376" max="15376" width="6.5546875" style="8" bestFit="1" customWidth="1"/>
    <col min="15377" max="15377" width="10.5546875" style="8" bestFit="1" customWidth="1"/>
    <col min="15378" max="15378" width="102" style="8" bestFit="1" customWidth="1"/>
    <col min="15379" max="15379" width="11" style="8" bestFit="1" customWidth="1"/>
    <col min="15380" max="15380" width="9.5546875" style="8" bestFit="1" customWidth="1"/>
    <col min="15381" max="15381" width="6.5546875" style="8" bestFit="1" customWidth="1"/>
    <col min="15382" max="15382" width="10.5546875" style="8" bestFit="1" customWidth="1"/>
    <col min="15383" max="15383" width="14.109375" style="8" customWidth="1"/>
    <col min="15384" max="15384" width="7.5546875" style="8" bestFit="1" customWidth="1"/>
    <col min="15385" max="15385" width="11.5546875" style="8" bestFit="1" customWidth="1"/>
    <col min="15386" max="15386" width="10.88671875" style="8" bestFit="1" customWidth="1"/>
    <col min="15387" max="15621" width="9.109375" style="8"/>
    <col min="15622" max="15622" width="7.5546875" style="8" bestFit="1" customWidth="1"/>
    <col min="15623" max="15623" width="25.5546875" style="8" bestFit="1" customWidth="1"/>
    <col min="15624" max="15624" width="12.88671875" style="8" bestFit="1" customWidth="1"/>
    <col min="15625" max="15625" width="26.88671875" style="8" customWidth="1"/>
    <col min="15626" max="15626" width="18.5546875" style="8" bestFit="1" customWidth="1"/>
    <col min="15627" max="15627" width="26.109375" style="8" customWidth="1"/>
    <col min="15628" max="15628" width="71.44140625" style="8" bestFit="1" customWidth="1"/>
    <col min="15629" max="15629" width="8.5546875" style="8" bestFit="1" customWidth="1"/>
    <col min="15630" max="15630" width="12" style="8" customWidth="1"/>
    <col min="15631" max="15631" width="11.44140625" style="8" customWidth="1"/>
    <col min="15632" max="15632" width="6.5546875" style="8" bestFit="1" customWidth="1"/>
    <col min="15633" max="15633" width="10.5546875" style="8" bestFit="1" customWidth="1"/>
    <col min="15634" max="15634" width="102" style="8" bestFit="1" customWidth="1"/>
    <col min="15635" max="15635" width="11" style="8" bestFit="1" customWidth="1"/>
    <col min="15636" max="15636" width="9.5546875" style="8" bestFit="1" customWidth="1"/>
    <col min="15637" max="15637" width="6.5546875" style="8" bestFit="1" customWidth="1"/>
    <col min="15638" max="15638" width="10.5546875" style="8" bestFit="1" customWidth="1"/>
    <col min="15639" max="15639" width="14.109375" style="8" customWidth="1"/>
    <col min="15640" max="15640" width="7.5546875" style="8" bestFit="1" customWidth="1"/>
    <col min="15641" max="15641" width="11.5546875" style="8" bestFit="1" customWidth="1"/>
    <col min="15642" max="15642" width="10.88671875" style="8" bestFit="1" customWidth="1"/>
    <col min="15643" max="15877" width="9.109375" style="8"/>
    <col min="15878" max="15878" width="7.5546875" style="8" bestFit="1" customWidth="1"/>
    <col min="15879" max="15879" width="25.5546875" style="8" bestFit="1" customWidth="1"/>
    <col min="15880" max="15880" width="12.88671875" style="8" bestFit="1" customWidth="1"/>
    <col min="15881" max="15881" width="26.88671875" style="8" customWidth="1"/>
    <col min="15882" max="15882" width="18.5546875" style="8" bestFit="1" customWidth="1"/>
    <col min="15883" max="15883" width="26.109375" style="8" customWidth="1"/>
    <col min="15884" max="15884" width="71.44140625" style="8" bestFit="1" customWidth="1"/>
    <col min="15885" max="15885" width="8.5546875" style="8" bestFit="1" customWidth="1"/>
    <col min="15886" max="15886" width="12" style="8" customWidth="1"/>
    <col min="15887" max="15887" width="11.44140625" style="8" customWidth="1"/>
    <col min="15888" max="15888" width="6.5546875" style="8" bestFit="1" customWidth="1"/>
    <col min="15889" max="15889" width="10.5546875" style="8" bestFit="1" customWidth="1"/>
    <col min="15890" max="15890" width="102" style="8" bestFit="1" customWidth="1"/>
    <col min="15891" max="15891" width="11" style="8" bestFit="1" customWidth="1"/>
    <col min="15892" max="15892" width="9.5546875" style="8" bestFit="1" customWidth="1"/>
    <col min="15893" max="15893" width="6.5546875" style="8" bestFit="1" customWidth="1"/>
    <col min="15894" max="15894" width="10.5546875" style="8" bestFit="1" customWidth="1"/>
    <col min="15895" max="15895" width="14.109375" style="8" customWidth="1"/>
    <col min="15896" max="15896" width="7.5546875" style="8" bestFit="1" customWidth="1"/>
    <col min="15897" max="15897" width="11.5546875" style="8" bestFit="1" customWidth="1"/>
    <col min="15898" max="15898" width="10.88671875" style="8" bestFit="1" customWidth="1"/>
    <col min="15899" max="16133" width="9.109375" style="8"/>
    <col min="16134" max="16134" width="7.5546875" style="8" bestFit="1" customWidth="1"/>
    <col min="16135" max="16135" width="25.5546875" style="8" bestFit="1" customWidth="1"/>
    <col min="16136" max="16136" width="12.88671875" style="8" bestFit="1" customWidth="1"/>
    <col min="16137" max="16137" width="26.88671875" style="8" customWidth="1"/>
    <col min="16138" max="16138" width="18.5546875" style="8" bestFit="1" customWidth="1"/>
    <col min="16139" max="16139" width="26.109375" style="8" customWidth="1"/>
    <col min="16140" max="16140" width="71.44140625" style="8" bestFit="1" customWidth="1"/>
    <col min="16141" max="16141" width="8.5546875" style="8" bestFit="1" customWidth="1"/>
    <col min="16142" max="16142" width="12" style="8" customWidth="1"/>
    <col min="16143" max="16143" width="11.44140625" style="8" customWidth="1"/>
    <col min="16144" max="16144" width="6.5546875" style="8" bestFit="1" customWidth="1"/>
    <col min="16145" max="16145" width="10.5546875" style="8" bestFit="1" customWidth="1"/>
    <col min="16146" max="16146" width="102" style="8" bestFit="1" customWidth="1"/>
    <col min="16147" max="16147" width="11" style="8" bestFit="1" customWidth="1"/>
    <col min="16148" max="16148" width="9.5546875" style="8" bestFit="1" customWidth="1"/>
    <col min="16149" max="16149" width="6.5546875" style="8" bestFit="1" customWidth="1"/>
    <col min="16150" max="16150" width="10.5546875" style="8" bestFit="1" customWidth="1"/>
    <col min="16151" max="16151" width="14.109375" style="8" customWidth="1"/>
    <col min="16152" max="16152" width="7.5546875" style="8" bestFit="1" customWidth="1"/>
    <col min="16153" max="16153" width="11.5546875" style="8" bestFit="1" customWidth="1"/>
    <col min="16154" max="16154" width="10.88671875" style="8" bestFit="1" customWidth="1"/>
    <col min="16155" max="16384" width="9.109375" style="8"/>
  </cols>
  <sheetData>
    <row r="1" spans="1:26" s="7" customFormat="1" x14ac:dyDescent="0.3">
      <c r="A1" s="143"/>
      <c r="B1" s="670" t="s">
        <v>12</v>
      </c>
      <c r="C1" s="674" t="s">
        <v>13</v>
      </c>
      <c r="D1" s="677" t="s">
        <v>14</v>
      </c>
      <c r="E1" s="672" t="s">
        <v>3</v>
      </c>
      <c r="F1" s="680" t="s">
        <v>15</v>
      </c>
      <c r="G1" s="673" t="s">
        <v>1</v>
      </c>
      <c r="H1" s="681" t="s">
        <v>16</v>
      </c>
      <c r="I1" s="669" t="s">
        <v>10</v>
      </c>
      <c r="J1" s="665" t="s">
        <v>4</v>
      </c>
      <c r="K1" s="665"/>
      <c r="L1" s="665"/>
      <c r="M1" s="665"/>
      <c r="N1" s="669" t="s">
        <v>18</v>
      </c>
      <c r="O1" s="666" t="s">
        <v>363</v>
      </c>
      <c r="P1" s="667"/>
      <c r="Q1" s="667"/>
      <c r="R1" s="668"/>
      <c r="S1" s="665" t="s">
        <v>5</v>
      </c>
      <c r="T1" s="665"/>
      <c r="U1" s="665"/>
      <c r="V1" s="665"/>
      <c r="W1" s="669" t="s">
        <v>20</v>
      </c>
      <c r="X1" s="665" t="s">
        <v>19</v>
      </c>
      <c r="Y1" s="669" t="s">
        <v>21</v>
      </c>
      <c r="Z1" s="669" t="s">
        <v>497</v>
      </c>
    </row>
    <row r="2" spans="1:26" s="7" customFormat="1" ht="64.8" x14ac:dyDescent="0.3">
      <c r="A2" s="143"/>
      <c r="B2" s="671"/>
      <c r="C2" s="675"/>
      <c r="D2" s="677"/>
      <c r="E2" s="672"/>
      <c r="F2" s="680"/>
      <c r="G2" s="673"/>
      <c r="H2" s="682"/>
      <c r="I2" s="665"/>
      <c r="J2" s="4" t="s">
        <v>2</v>
      </c>
      <c r="K2" s="4" t="s">
        <v>6</v>
      </c>
      <c r="L2" s="5" t="s">
        <v>7</v>
      </c>
      <c r="M2" s="4" t="s">
        <v>17</v>
      </c>
      <c r="N2" s="669"/>
      <c r="O2" s="4" t="s">
        <v>359</v>
      </c>
      <c r="P2" s="4" t="s">
        <v>360</v>
      </c>
      <c r="Q2" s="4" t="s">
        <v>361</v>
      </c>
      <c r="R2" s="4" t="s">
        <v>362</v>
      </c>
      <c r="S2" s="4" t="s">
        <v>2</v>
      </c>
      <c r="T2" s="4" t="s">
        <v>6</v>
      </c>
      <c r="U2" s="5" t="s">
        <v>7</v>
      </c>
      <c r="V2" s="4" t="s">
        <v>17</v>
      </c>
      <c r="W2" s="665"/>
      <c r="X2" s="665"/>
      <c r="Y2" s="669"/>
      <c r="Z2" s="669"/>
    </row>
    <row r="3" spans="1:26" s="7" customFormat="1" x14ac:dyDescent="0.3">
      <c r="A3" s="143" t="s">
        <v>336</v>
      </c>
      <c r="B3" s="671"/>
      <c r="C3" s="675"/>
      <c r="D3" s="677"/>
      <c r="E3" s="672"/>
      <c r="F3" s="680"/>
      <c r="G3" s="673"/>
      <c r="H3" s="683"/>
      <c r="I3" s="665"/>
      <c r="J3" s="62" t="s">
        <v>8</v>
      </c>
      <c r="K3" s="62" t="s">
        <v>51</v>
      </c>
      <c r="L3" s="62" t="s">
        <v>41</v>
      </c>
      <c r="M3" s="62" t="s">
        <v>9</v>
      </c>
      <c r="N3" s="669"/>
      <c r="O3" s="109"/>
      <c r="P3" s="109"/>
      <c r="Q3" s="109"/>
      <c r="R3" s="109"/>
      <c r="S3" s="62" t="s">
        <v>8</v>
      </c>
      <c r="T3" s="62" t="s">
        <v>51</v>
      </c>
      <c r="U3" s="62" t="s">
        <v>41</v>
      </c>
      <c r="V3" s="62" t="s">
        <v>9</v>
      </c>
      <c r="W3" s="665"/>
      <c r="X3" s="665"/>
      <c r="Y3" s="669"/>
      <c r="Z3" s="669"/>
    </row>
    <row r="4" spans="1:26" s="7" customFormat="1" ht="28.8" x14ac:dyDescent="0.3">
      <c r="A4" s="142">
        <v>1</v>
      </c>
      <c r="B4" s="28" t="str">
        <f>CONCATENATE("Mount-",A4)</f>
        <v>Mount-1</v>
      </c>
      <c r="C4" s="32" t="s">
        <v>238</v>
      </c>
      <c r="D4" s="35" t="s">
        <v>23</v>
      </c>
      <c r="E4" s="26" t="s">
        <v>278</v>
      </c>
      <c r="F4" s="37" t="s">
        <v>122</v>
      </c>
      <c r="G4" s="157" t="s">
        <v>591</v>
      </c>
      <c r="H4" s="42" t="s">
        <v>499</v>
      </c>
      <c r="I4" s="9" t="s">
        <v>25</v>
      </c>
      <c r="J4" s="10" t="s">
        <v>35</v>
      </c>
      <c r="K4" s="10" t="s">
        <v>31</v>
      </c>
      <c r="L4" s="12">
        <f t="shared" ref="L4:L15" si="0">IF(K4="Eliminated", 21, IF(OR(J4="-",K4="-"),"-", (IF(J4="Catastrophic",IF(K4="Frequent",1,IF(K4="Probable",2,IF(K4="Occasional",4,IF(K4="Remote",8,IF(K4="Improbable",12,"Error"))))),IF(J4="Critical",IF(K4="Frequent",3,IF(K4="Probable",5,IF(K4="Occasional",6,IF(K4="Remote",10,IF(K4="Improbable",15,"Error"))))), IF(J4="Marginal",IF(K4="Frequent",7,IF(K4="Probable",9,IF(K4="Occasional",11,IF(K4="Remote",14,IF(K4="Improbable",17,"Error"))))), IF(J4="Negligible",IF(K4="Frequent",13,IF(K4="Probable",16,IF(K4="Occasional",18,IF(K4="Remote",19,IF(K4="Improbable",20,"Error"))))),"Error")))))))</f>
        <v>4</v>
      </c>
      <c r="M4" s="10" t="str">
        <f t="shared" ref="M4:M15" si="1">IF(OR(L4="-",L4="Error"),"-",IF(L4&gt;20,"N/A",IF(L4&gt;17,"Low",IF(L4&gt;9, "Medium", IF(L4&gt;5, "Serious", "High")))))</f>
        <v>High</v>
      </c>
      <c r="N4" s="11" t="s">
        <v>393</v>
      </c>
      <c r="O4" s="10" t="s">
        <v>364</v>
      </c>
      <c r="P4" s="10" t="s">
        <v>364</v>
      </c>
      <c r="Q4" s="10" t="s">
        <v>364</v>
      </c>
      <c r="R4" s="10" t="s">
        <v>364</v>
      </c>
      <c r="S4" s="10" t="s">
        <v>11</v>
      </c>
      <c r="T4" s="10" t="s">
        <v>11</v>
      </c>
      <c r="U4" s="12" t="str">
        <f t="shared" ref="U4:U9" si="2">IF(T4="Eliminated", 21, IF(OR(S4="-",T4="-"),"-", (IF(S4="Catastrophic",IF(T4="Frequent",1,IF(T4="Probable",2,IF(T4="Occasional",4,IF(T4="Remote",8,IF(T4="Improbable",12,"Error"))))),IF(S4="Critical",IF(T4="Frequent",3,IF(T4="Probable",5,IF(T4="Occasional",6,IF(T4="Remote",10,IF(T4="Improbable",15,"Error"))))), IF(S4="Marginal",IF(T4="Frequent",7,IF(T4="Probable",9,IF(T4="Occasional",11,IF(T4="Remote",14,IF(T4="Improbable",17,"Error"))))), IF(S4="Negligible",IF(T4="Frequent",13,IF(T4="Probable",16,IF(T4="Occasional",18,IF(T4="Remote",19,IF(T4="Improbable",20,"Error"))))),"Error")))))))</f>
        <v>-</v>
      </c>
      <c r="V4" s="10" t="str">
        <f t="shared" ref="V4:V9" si="3">IF(OR(U4="-",U4="Error"),"-",IF(U4&gt;20,"N/A",IF(U4&gt;17,"Low",IF(U4&gt;9, "Medium", IF(U4&gt;5, "Serious", "High")))))</f>
        <v>-</v>
      </c>
      <c r="W4" s="9"/>
      <c r="X4" s="9"/>
      <c r="Y4" s="11"/>
      <c r="Z4" s="9" t="s">
        <v>500</v>
      </c>
    </row>
    <row r="5" spans="1:26" s="13" customFormat="1" ht="43.2" x14ac:dyDescent="0.3">
      <c r="A5" s="98">
        <v>2</v>
      </c>
      <c r="B5" s="28" t="str">
        <f t="shared" ref="B5:B62" si="4">CONCATENATE("Mount-",A5)</f>
        <v>Mount-2</v>
      </c>
      <c r="C5" s="32" t="s">
        <v>238</v>
      </c>
      <c r="D5" s="35" t="s">
        <v>23</v>
      </c>
      <c r="E5" s="26" t="s">
        <v>278</v>
      </c>
      <c r="F5" s="37" t="s">
        <v>142</v>
      </c>
      <c r="G5" s="100" t="s">
        <v>543</v>
      </c>
      <c r="H5" s="41" t="s">
        <v>279</v>
      </c>
      <c r="I5" s="9" t="s">
        <v>25</v>
      </c>
      <c r="J5" s="10" t="s">
        <v>35</v>
      </c>
      <c r="K5" s="10" t="s">
        <v>31</v>
      </c>
      <c r="L5" s="12">
        <f t="shared" si="0"/>
        <v>4</v>
      </c>
      <c r="M5" s="10" t="str">
        <f t="shared" si="1"/>
        <v>High</v>
      </c>
      <c r="N5" s="11" t="s">
        <v>394</v>
      </c>
      <c r="O5" s="10"/>
      <c r="P5" s="10" t="s">
        <v>364</v>
      </c>
      <c r="Q5" s="10"/>
      <c r="R5" s="10"/>
      <c r="S5" s="10" t="s">
        <v>11</v>
      </c>
      <c r="T5" s="10" t="s">
        <v>11</v>
      </c>
      <c r="U5" s="12" t="str">
        <f t="shared" si="2"/>
        <v>-</v>
      </c>
      <c r="V5" s="10" t="str">
        <f t="shared" si="3"/>
        <v>-</v>
      </c>
      <c r="W5" s="9"/>
      <c r="X5" s="9"/>
      <c r="Y5" s="11"/>
      <c r="Z5" s="145" t="s">
        <v>477</v>
      </c>
    </row>
    <row r="6" spans="1:26" s="13" customFormat="1" ht="28.8" x14ac:dyDescent="0.3">
      <c r="A6" s="98">
        <v>3</v>
      </c>
      <c r="B6" s="28" t="str">
        <f t="shared" si="4"/>
        <v>Mount-3</v>
      </c>
      <c r="C6" s="32" t="s">
        <v>238</v>
      </c>
      <c r="D6" s="35" t="s">
        <v>23</v>
      </c>
      <c r="E6" s="26" t="s">
        <v>278</v>
      </c>
      <c r="F6" s="37" t="s">
        <v>142</v>
      </c>
      <c r="G6" s="100" t="s">
        <v>542</v>
      </c>
      <c r="H6" s="42" t="s">
        <v>544</v>
      </c>
      <c r="I6" s="9" t="s">
        <v>25</v>
      </c>
      <c r="J6" s="10" t="s">
        <v>35</v>
      </c>
      <c r="K6" s="10" t="s">
        <v>36</v>
      </c>
      <c r="L6" s="12">
        <f t="shared" si="0"/>
        <v>8</v>
      </c>
      <c r="M6" s="10" t="str">
        <f t="shared" si="1"/>
        <v>Serious</v>
      </c>
      <c r="N6" s="11" t="s">
        <v>395</v>
      </c>
      <c r="O6" s="10"/>
      <c r="P6" s="10" t="s">
        <v>364</v>
      </c>
      <c r="Q6" s="10"/>
      <c r="R6" s="10"/>
      <c r="S6" s="10" t="s">
        <v>11</v>
      </c>
      <c r="T6" s="10" t="s">
        <v>11</v>
      </c>
      <c r="U6" s="12" t="str">
        <f t="shared" si="2"/>
        <v>-</v>
      </c>
      <c r="V6" s="10" t="str">
        <f t="shared" si="3"/>
        <v>-</v>
      </c>
      <c r="W6" s="9"/>
      <c r="X6" s="9"/>
      <c r="Y6" s="11"/>
      <c r="Z6" s="9"/>
    </row>
    <row r="7" spans="1:26" s="13" customFormat="1" ht="43.2" x14ac:dyDescent="0.3">
      <c r="A7" s="142">
        <v>4</v>
      </c>
      <c r="B7" s="28" t="str">
        <f t="shared" si="4"/>
        <v>Mount-4</v>
      </c>
      <c r="C7" s="32" t="s">
        <v>238</v>
      </c>
      <c r="D7" s="35" t="s">
        <v>23</v>
      </c>
      <c r="E7" s="26" t="s">
        <v>278</v>
      </c>
      <c r="F7" s="37" t="s">
        <v>122</v>
      </c>
      <c r="G7" s="39" t="s">
        <v>330</v>
      </c>
      <c r="H7" s="42" t="s">
        <v>288</v>
      </c>
      <c r="I7" s="9" t="s">
        <v>25</v>
      </c>
      <c r="J7" s="10" t="s">
        <v>35</v>
      </c>
      <c r="K7" s="10" t="s">
        <v>36</v>
      </c>
      <c r="L7" s="12">
        <f t="shared" si="0"/>
        <v>8</v>
      </c>
      <c r="M7" s="10" t="str">
        <f t="shared" si="1"/>
        <v>Serious</v>
      </c>
      <c r="N7" s="11" t="s">
        <v>396</v>
      </c>
      <c r="O7" s="10"/>
      <c r="P7" s="10" t="s">
        <v>364</v>
      </c>
      <c r="Q7" s="10"/>
      <c r="R7" s="10"/>
      <c r="S7" s="10" t="s">
        <v>11</v>
      </c>
      <c r="T7" s="10" t="s">
        <v>11</v>
      </c>
      <c r="U7" s="12" t="str">
        <f t="shared" si="2"/>
        <v>-</v>
      </c>
      <c r="V7" s="10" t="str">
        <f t="shared" si="3"/>
        <v>-</v>
      </c>
      <c r="W7" s="9"/>
      <c r="X7" s="9"/>
      <c r="Y7" s="11"/>
      <c r="Z7" s="9"/>
    </row>
    <row r="8" spans="1:26" s="13" customFormat="1" x14ac:dyDescent="0.3">
      <c r="A8" s="98">
        <v>5</v>
      </c>
      <c r="B8" s="28" t="str">
        <f t="shared" si="4"/>
        <v>Mount-5</v>
      </c>
      <c r="C8" s="32" t="s">
        <v>332</v>
      </c>
      <c r="D8" s="35" t="s">
        <v>23</v>
      </c>
      <c r="E8" s="26" t="s">
        <v>280</v>
      </c>
      <c r="F8" s="37" t="s">
        <v>122</v>
      </c>
      <c r="G8" s="39" t="s">
        <v>124</v>
      </c>
      <c r="H8" s="42" t="s">
        <v>289</v>
      </c>
      <c r="I8" s="9" t="s">
        <v>25</v>
      </c>
      <c r="J8" s="10" t="s">
        <v>26</v>
      </c>
      <c r="K8" s="10" t="s">
        <v>36</v>
      </c>
      <c r="L8" s="12">
        <f t="shared" si="0"/>
        <v>10</v>
      </c>
      <c r="M8" s="10" t="str">
        <f t="shared" si="1"/>
        <v>Medium</v>
      </c>
      <c r="N8" s="20" t="s">
        <v>592</v>
      </c>
      <c r="O8" s="10"/>
      <c r="P8" s="10" t="s">
        <v>364</v>
      </c>
      <c r="Q8" s="10" t="s">
        <v>364</v>
      </c>
      <c r="R8" s="10"/>
      <c r="S8" s="10" t="s">
        <v>11</v>
      </c>
      <c r="T8" s="10" t="s">
        <v>11</v>
      </c>
      <c r="U8" s="12" t="str">
        <f t="shared" si="2"/>
        <v>-</v>
      </c>
      <c r="V8" s="10" t="str">
        <f t="shared" si="3"/>
        <v>-</v>
      </c>
      <c r="W8" s="9"/>
      <c r="X8" s="9"/>
      <c r="Y8" s="11"/>
      <c r="Z8" s="9"/>
    </row>
    <row r="9" spans="1:26" s="13" customFormat="1" x14ac:dyDescent="0.3">
      <c r="A9" s="98">
        <v>6</v>
      </c>
      <c r="B9" s="28" t="str">
        <f t="shared" si="4"/>
        <v>Mount-6</v>
      </c>
      <c r="C9" s="32" t="s">
        <v>333</v>
      </c>
      <c r="D9" s="35" t="s">
        <v>23</v>
      </c>
      <c r="E9" s="26" t="s">
        <v>281</v>
      </c>
      <c r="F9" s="37" t="s">
        <v>122</v>
      </c>
      <c r="G9" s="39" t="s">
        <v>124</v>
      </c>
      <c r="H9" s="42" t="s">
        <v>290</v>
      </c>
      <c r="I9" s="9" t="s">
        <v>25</v>
      </c>
      <c r="J9" s="10" t="s">
        <v>26</v>
      </c>
      <c r="K9" s="10" t="s">
        <v>36</v>
      </c>
      <c r="L9" s="12">
        <f t="shared" si="0"/>
        <v>10</v>
      </c>
      <c r="M9" s="10" t="str">
        <f t="shared" si="1"/>
        <v>Medium</v>
      </c>
      <c r="N9" s="11" t="s">
        <v>593</v>
      </c>
      <c r="O9" s="10"/>
      <c r="P9" s="10" t="s">
        <v>364</v>
      </c>
      <c r="Q9" s="10" t="s">
        <v>364</v>
      </c>
      <c r="R9" s="10"/>
      <c r="S9" s="10" t="s">
        <v>11</v>
      </c>
      <c r="T9" s="10" t="s">
        <v>11</v>
      </c>
      <c r="U9" s="12" t="str">
        <f t="shared" si="2"/>
        <v>-</v>
      </c>
      <c r="V9" s="10" t="str">
        <f t="shared" si="3"/>
        <v>-</v>
      </c>
      <c r="W9" s="9"/>
      <c r="X9" s="9"/>
      <c r="Y9" s="11"/>
      <c r="Z9" s="9"/>
    </row>
    <row r="10" spans="1:26" s="13" customFormat="1" ht="43.2" x14ac:dyDescent="0.3">
      <c r="A10" s="142">
        <v>7</v>
      </c>
      <c r="B10" s="28" t="str">
        <f t="shared" si="4"/>
        <v>Mount-7</v>
      </c>
      <c r="C10" s="32" t="s">
        <v>332</v>
      </c>
      <c r="D10" s="35" t="s">
        <v>23</v>
      </c>
      <c r="E10" s="26" t="s">
        <v>286</v>
      </c>
      <c r="F10" s="37" t="s">
        <v>122</v>
      </c>
      <c r="G10" s="39" t="s">
        <v>545</v>
      </c>
      <c r="H10" s="42" t="s">
        <v>283</v>
      </c>
      <c r="I10" s="9" t="s">
        <v>25</v>
      </c>
      <c r="J10" s="10" t="s">
        <v>35</v>
      </c>
      <c r="K10" s="10" t="s">
        <v>36</v>
      </c>
      <c r="L10" s="12">
        <f t="shared" si="0"/>
        <v>8</v>
      </c>
      <c r="M10" s="10" t="str">
        <f t="shared" si="1"/>
        <v>Serious</v>
      </c>
      <c r="N10" s="11" t="s">
        <v>397</v>
      </c>
      <c r="O10" s="10"/>
      <c r="P10" s="10" t="s">
        <v>364</v>
      </c>
      <c r="Q10" s="10"/>
      <c r="R10" s="10"/>
      <c r="S10" s="10"/>
      <c r="T10" s="10"/>
      <c r="U10" s="12"/>
      <c r="V10" s="10"/>
      <c r="W10" s="9"/>
      <c r="X10" s="9"/>
      <c r="Y10" s="11"/>
      <c r="Z10" s="9"/>
    </row>
    <row r="11" spans="1:26" s="13" customFormat="1" ht="28.8" x14ac:dyDescent="0.3">
      <c r="A11" s="98">
        <v>8</v>
      </c>
      <c r="B11" s="28" t="str">
        <f t="shared" si="4"/>
        <v>Mount-8</v>
      </c>
      <c r="C11" s="32" t="s">
        <v>238</v>
      </c>
      <c r="D11" s="35" t="s">
        <v>23</v>
      </c>
      <c r="E11" s="26" t="s">
        <v>286</v>
      </c>
      <c r="F11" s="37" t="s">
        <v>122</v>
      </c>
      <c r="G11" s="39" t="s">
        <v>284</v>
      </c>
      <c r="H11" s="42" t="s">
        <v>285</v>
      </c>
      <c r="I11" s="9" t="s">
        <v>25</v>
      </c>
      <c r="J11" s="10" t="s">
        <v>26</v>
      </c>
      <c r="K11" s="10" t="s">
        <v>36</v>
      </c>
      <c r="L11" s="12">
        <f t="shared" si="0"/>
        <v>10</v>
      </c>
      <c r="M11" s="10" t="str">
        <f t="shared" si="1"/>
        <v>Medium</v>
      </c>
      <c r="N11" s="11" t="s">
        <v>398</v>
      </c>
      <c r="O11" s="10"/>
      <c r="P11" s="10" t="s">
        <v>364</v>
      </c>
      <c r="Q11" s="10"/>
      <c r="R11" s="10"/>
      <c r="S11" s="10" t="s">
        <v>11</v>
      </c>
      <c r="T11" s="10" t="s">
        <v>11</v>
      </c>
      <c r="U11" s="12" t="str">
        <f>IF(T11="Eliminated", 21, IF(OR(S11="-",T11="-"),"-", (IF(S11="Catastrophic",IF(T11="Frequent",1,IF(T11="Probable",2,IF(T11="Occasional",4,IF(T11="Remote",8,IF(T11="Improbable",12,"Error"))))),IF(S11="Critical",IF(T11="Frequent",3,IF(T11="Probable",5,IF(T11="Occasional",6,IF(T11="Remote",10,IF(T11="Improbable",15,"Error"))))), IF(S11="Marginal",IF(T11="Frequent",7,IF(T11="Probable",9,IF(T11="Occasional",11,IF(T11="Remote",14,IF(T11="Improbable",17,"Error"))))), IF(S11="Negligible",IF(T11="Frequent",13,IF(T11="Probable",16,IF(T11="Occasional",18,IF(T11="Remote",19,IF(T11="Improbable",20,"Error"))))),"Error")))))))</f>
        <v>-</v>
      </c>
      <c r="V11" s="10" t="str">
        <f>IF(OR(U11="-",U11="Error"),"-",IF(U11&gt;20,"N/A",IF(U11&gt;17,"Low",IF(U11&gt;9, "Medium", IF(U11&gt;5, "Serious", "High")))))</f>
        <v>-</v>
      </c>
      <c r="W11" s="9"/>
      <c r="X11" s="9"/>
      <c r="Y11" s="11"/>
      <c r="Z11" s="9"/>
    </row>
    <row r="12" spans="1:26" s="13" customFormat="1" x14ac:dyDescent="0.3">
      <c r="A12" s="98">
        <v>9</v>
      </c>
      <c r="B12" s="28" t="str">
        <f t="shared" si="4"/>
        <v>Mount-9</v>
      </c>
      <c r="C12" s="32" t="s">
        <v>238</v>
      </c>
      <c r="D12" s="35" t="s">
        <v>23</v>
      </c>
      <c r="E12" s="26" t="s">
        <v>286</v>
      </c>
      <c r="F12" s="37" t="s">
        <v>122</v>
      </c>
      <c r="G12" s="39" t="s">
        <v>546</v>
      </c>
      <c r="H12" s="42" t="s">
        <v>299</v>
      </c>
      <c r="I12" s="9" t="s">
        <v>25</v>
      </c>
      <c r="J12" s="10" t="s">
        <v>35</v>
      </c>
      <c r="K12" s="10" t="s">
        <v>36</v>
      </c>
      <c r="L12" s="12">
        <f t="shared" si="0"/>
        <v>8</v>
      </c>
      <c r="M12" s="10" t="str">
        <f t="shared" si="1"/>
        <v>Serious</v>
      </c>
      <c r="N12" s="11" t="s">
        <v>399</v>
      </c>
      <c r="O12" s="10"/>
      <c r="P12" s="10" t="s">
        <v>364</v>
      </c>
      <c r="Q12" s="10"/>
      <c r="R12" s="10"/>
      <c r="S12" s="10" t="s">
        <v>11</v>
      </c>
      <c r="T12" s="10" t="s">
        <v>11</v>
      </c>
      <c r="U12" s="12" t="str">
        <f>IF(T12="Eliminated", 21, IF(OR(S12="-",T12="-"),"-", (IF(S12="Catastrophic",IF(T12="Frequent",1,IF(T12="Probable",2,IF(T12="Occasional",4,IF(T12="Remote",8,IF(T12="Improbable",12,"Error"))))),IF(S12="Critical",IF(T12="Frequent",3,IF(T12="Probable",5,IF(T12="Occasional",6,IF(T12="Remote",10,IF(T12="Improbable",15,"Error"))))), IF(S12="Marginal",IF(T12="Frequent",7,IF(T12="Probable",9,IF(T12="Occasional",11,IF(T12="Remote",14,IF(T12="Improbable",17,"Error"))))), IF(S12="Negligible",IF(T12="Frequent",13,IF(T12="Probable",16,IF(T12="Occasional",18,IF(T12="Remote",19,IF(T12="Improbable",20,"Error"))))),"Error")))))))</f>
        <v>-</v>
      </c>
      <c r="V12" s="10" t="str">
        <f>IF(OR(U12="-",U12="Error"),"-",IF(U12&gt;20,"N/A",IF(U12&gt;17,"Low",IF(U12&gt;9, "Medium", IF(U12&gt;5, "Serious", "High")))))</f>
        <v>-</v>
      </c>
      <c r="W12" s="9"/>
      <c r="X12" s="9"/>
      <c r="Y12" s="11"/>
      <c r="Z12" s="9"/>
    </row>
    <row r="13" spans="1:26" s="13" customFormat="1" ht="28.8" x14ac:dyDescent="0.3">
      <c r="A13" s="142">
        <v>10</v>
      </c>
      <c r="B13" s="28" t="str">
        <f t="shared" si="4"/>
        <v>Mount-10</v>
      </c>
      <c r="C13" s="32" t="s">
        <v>334</v>
      </c>
      <c r="D13" s="35" t="s">
        <v>23</v>
      </c>
      <c r="E13" s="26" t="s">
        <v>276</v>
      </c>
      <c r="F13" s="37" t="s">
        <v>122</v>
      </c>
      <c r="G13" s="39" t="s">
        <v>330</v>
      </c>
      <c r="H13" s="42" t="s">
        <v>282</v>
      </c>
      <c r="I13" s="9" t="s">
        <v>25</v>
      </c>
      <c r="J13" s="10" t="s">
        <v>35</v>
      </c>
      <c r="K13" s="10" t="s">
        <v>36</v>
      </c>
      <c r="L13" s="12">
        <f t="shared" si="0"/>
        <v>8</v>
      </c>
      <c r="M13" s="10" t="str">
        <f t="shared" si="1"/>
        <v>Serious</v>
      </c>
      <c r="N13" s="11" t="s">
        <v>594</v>
      </c>
      <c r="O13" s="10"/>
      <c r="P13" s="10" t="s">
        <v>364</v>
      </c>
      <c r="Q13" s="10" t="s">
        <v>364</v>
      </c>
      <c r="R13" s="10"/>
      <c r="S13" s="10" t="s">
        <v>11</v>
      </c>
      <c r="T13" s="10" t="s">
        <v>11</v>
      </c>
      <c r="U13" s="12" t="str">
        <f>IF(T13="Eliminated", 21, IF(OR(S13="-",T13="-"),"-", (IF(S13="Catastrophic",IF(T13="Frequent",1,IF(T13="Probable",2,IF(T13="Occasional",4,IF(T13="Remote",8,IF(T13="Improbable",12,"Error"))))),IF(S13="Critical",IF(T13="Frequent",3,IF(T13="Probable",5,IF(T13="Occasional",6,IF(T13="Remote",10,IF(T13="Improbable",15,"Error"))))), IF(S13="Marginal",IF(T13="Frequent",7,IF(T13="Probable",9,IF(T13="Occasional",11,IF(T13="Remote",14,IF(T13="Improbable",17,"Error"))))), IF(S13="Negligible",IF(T13="Frequent",13,IF(T13="Probable",16,IF(T13="Occasional",18,IF(T13="Remote",19,IF(T13="Improbable",20,"Error"))))),"Error")))))))</f>
        <v>-</v>
      </c>
      <c r="V13" s="10" t="str">
        <f>IF(OR(U13="-",U13="Error"),"-",IF(U13&gt;20,"N/A",IF(U13&gt;17,"Low",IF(U13&gt;9, "Medium", IF(U13&gt;5, "Serious", "High")))))</f>
        <v>-</v>
      </c>
      <c r="W13" s="9"/>
      <c r="X13" s="9"/>
      <c r="Y13" s="11"/>
      <c r="Z13" s="9"/>
    </row>
    <row r="14" spans="1:26" s="13" customFormat="1" ht="28.8" x14ac:dyDescent="0.3">
      <c r="A14" s="98">
        <v>11</v>
      </c>
      <c r="B14" s="28" t="str">
        <f t="shared" si="4"/>
        <v>Mount-11</v>
      </c>
      <c r="C14" s="79" t="s">
        <v>333</v>
      </c>
      <c r="D14" s="80" t="s">
        <v>23</v>
      </c>
      <c r="E14" s="81" t="s">
        <v>287</v>
      </c>
      <c r="F14" s="82" t="s">
        <v>122</v>
      </c>
      <c r="G14" s="83" t="s">
        <v>330</v>
      </c>
      <c r="H14" s="84" t="s">
        <v>300</v>
      </c>
      <c r="I14" s="9" t="s">
        <v>25</v>
      </c>
      <c r="J14" s="10" t="s">
        <v>35</v>
      </c>
      <c r="K14" s="10" t="s">
        <v>36</v>
      </c>
      <c r="L14" s="12">
        <f t="shared" si="0"/>
        <v>8</v>
      </c>
      <c r="M14" s="10" t="str">
        <f t="shared" si="1"/>
        <v>Serious</v>
      </c>
      <c r="N14" s="11" t="s">
        <v>595</v>
      </c>
      <c r="O14" s="10"/>
      <c r="P14" s="10"/>
      <c r="Q14" s="10" t="s">
        <v>364</v>
      </c>
      <c r="R14" s="10"/>
      <c r="S14" s="10" t="s">
        <v>11</v>
      </c>
      <c r="T14" s="10" t="s">
        <v>11</v>
      </c>
      <c r="U14" s="12" t="str">
        <f>IF(T14="Eliminated", 21, IF(OR(S14="-",T14="-"),"-", (IF(S14="Catastrophic",IF(T14="Frequent",1,IF(T14="Probable",2,IF(T14="Occasional",4,IF(T14="Remote",8,IF(T14="Improbable",12,"Error"))))),IF(S14="Critical",IF(T14="Frequent",3,IF(T14="Probable",5,IF(T14="Occasional",6,IF(T14="Remote",10,IF(T14="Improbable",15,"Error"))))), IF(S14="Marginal",IF(T14="Frequent",7,IF(T14="Probable",9,IF(T14="Occasional",11,IF(T14="Remote",14,IF(T14="Improbable",17,"Error"))))), IF(S14="Negligible",IF(T14="Frequent",13,IF(T14="Probable",16,IF(T14="Occasional",18,IF(T14="Remote",19,IF(T14="Improbable",20,"Error"))))),"Error")))))))</f>
        <v>-</v>
      </c>
      <c r="V14" s="10" t="str">
        <f>IF(OR(U14="-",U14="Error"),"-",IF(U14&gt;20,"N/A",IF(U14&gt;17,"Low",IF(U14&gt;9, "Medium", IF(U14&gt;5, "Serious", "High")))))</f>
        <v>-</v>
      </c>
      <c r="W14" s="9"/>
      <c r="X14" s="9"/>
      <c r="Y14" s="11"/>
      <c r="Z14" s="9"/>
    </row>
    <row r="15" spans="1:26" s="13" customFormat="1" ht="42" customHeight="1" x14ac:dyDescent="0.3">
      <c r="A15" s="98">
        <v>12</v>
      </c>
      <c r="B15" s="28" t="str">
        <f t="shared" si="4"/>
        <v>Mount-12</v>
      </c>
      <c r="C15" s="79" t="s">
        <v>334</v>
      </c>
      <c r="D15" s="80" t="s">
        <v>23</v>
      </c>
      <c r="E15" s="81" t="s">
        <v>287</v>
      </c>
      <c r="F15" s="82" t="s">
        <v>122</v>
      </c>
      <c r="G15" s="39" t="s">
        <v>124</v>
      </c>
      <c r="H15" s="42" t="s">
        <v>291</v>
      </c>
      <c r="I15" s="9" t="s">
        <v>25</v>
      </c>
      <c r="J15" s="10" t="s">
        <v>26</v>
      </c>
      <c r="K15" s="10" t="s">
        <v>36</v>
      </c>
      <c r="L15" s="12">
        <f t="shared" si="0"/>
        <v>10</v>
      </c>
      <c r="M15" s="10" t="str">
        <f t="shared" si="1"/>
        <v>Medium</v>
      </c>
      <c r="N15" s="11" t="s">
        <v>596</v>
      </c>
      <c r="O15" s="10"/>
      <c r="P15" s="10"/>
      <c r="Q15" s="10" t="s">
        <v>364</v>
      </c>
      <c r="R15" s="10" t="s">
        <v>364</v>
      </c>
      <c r="S15" s="10"/>
      <c r="T15" s="10"/>
      <c r="U15" s="12"/>
      <c r="V15" s="10"/>
      <c r="W15" s="9"/>
      <c r="X15" s="9"/>
      <c r="Y15" s="11"/>
      <c r="Z15" s="9"/>
    </row>
    <row r="16" spans="1:26" s="13" customFormat="1" ht="48" customHeight="1" x14ac:dyDescent="0.3">
      <c r="A16" s="142">
        <v>13</v>
      </c>
      <c r="B16" s="28" t="str">
        <f t="shared" si="4"/>
        <v>Mount-13</v>
      </c>
      <c r="C16" s="79" t="s">
        <v>293</v>
      </c>
      <c r="D16" s="80" t="s">
        <v>23</v>
      </c>
      <c r="E16" s="81" t="s">
        <v>307</v>
      </c>
      <c r="F16" s="82" t="s">
        <v>292</v>
      </c>
      <c r="G16" s="39" t="s">
        <v>272</v>
      </c>
      <c r="H16" s="42" t="s">
        <v>506</v>
      </c>
      <c r="I16" s="9" t="s">
        <v>25</v>
      </c>
      <c r="J16" s="10" t="s">
        <v>26</v>
      </c>
      <c r="K16" s="10" t="s">
        <v>36</v>
      </c>
      <c r="L16" s="12">
        <f t="shared" ref="L16:L40" si="5">IF(K16="Eliminated", 21, IF(OR(J16="-",K16="-"),"-", (IF(J16="Catastrophic",IF(K16="Frequent",1,IF(K16="Probable",2,IF(K16="Occasional",4,IF(K16="Remote",8,IF(K16="Improbable",12,"Error"))))),IF(J16="Critical",IF(K16="Frequent",3,IF(K16="Probable",5,IF(K16="Occasional",6,IF(K16="Remote",10,IF(K16="Improbable",15,"Error"))))), IF(J16="Marginal",IF(K16="Frequent",7,IF(K16="Probable",9,IF(K16="Occasional",11,IF(K16="Remote",14,IF(K16="Improbable",17,"Error"))))), IF(J16="Negligible",IF(K16="Frequent",13,IF(K16="Probable",16,IF(K16="Occasional",18,IF(K16="Remote",19,IF(K16="Improbable",20,"Error"))))),"Error")))))))</f>
        <v>10</v>
      </c>
      <c r="M16" s="10" t="str">
        <f t="shared" ref="M16:M40" si="6">IF(OR(L16="-",L16="Error"),"-",IF(L16&gt;20,"N/A",IF(L16&gt;17,"Low",IF(L16&gt;9, "Medium", IF(L16&gt;5, "Serious", "High")))))</f>
        <v>Medium</v>
      </c>
      <c r="N16" s="11" t="s">
        <v>507</v>
      </c>
      <c r="O16" s="10" t="s">
        <v>364</v>
      </c>
      <c r="P16" s="10" t="s">
        <v>364</v>
      </c>
      <c r="Q16" s="10" t="s">
        <v>364</v>
      </c>
      <c r="R16" s="10" t="s">
        <v>364</v>
      </c>
      <c r="S16" s="10"/>
      <c r="T16" s="10"/>
      <c r="U16" s="12"/>
      <c r="V16" s="10"/>
      <c r="W16" s="9"/>
      <c r="X16" s="9"/>
      <c r="Y16" s="11"/>
      <c r="Z16" s="9"/>
    </row>
    <row r="17" spans="1:26" s="13" customFormat="1" ht="48" customHeight="1" x14ac:dyDescent="0.3">
      <c r="A17" s="98">
        <v>14</v>
      </c>
      <c r="B17" s="28" t="str">
        <f t="shared" si="4"/>
        <v>Mount-14</v>
      </c>
      <c r="C17" s="79" t="s">
        <v>238</v>
      </c>
      <c r="D17" s="80" t="s">
        <v>23</v>
      </c>
      <c r="E17" s="81" t="s">
        <v>301</v>
      </c>
      <c r="F17" s="82" t="s">
        <v>122</v>
      </c>
      <c r="G17" s="157" t="s">
        <v>591</v>
      </c>
      <c r="H17" s="84" t="s">
        <v>302</v>
      </c>
      <c r="I17" s="9" t="s">
        <v>25</v>
      </c>
      <c r="J17" s="10" t="s">
        <v>26</v>
      </c>
      <c r="K17" s="10" t="s">
        <v>36</v>
      </c>
      <c r="L17" s="12">
        <f t="shared" si="5"/>
        <v>10</v>
      </c>
      <c r="M17" s="10" t="str">
        <f t="shared" si="6"/>
        <v>Medium</v>
      </c>
      <c r="N17" s="11" t="s">
        <v>400</v>
      </c>
      <c r="O17" s="10"/>
      <c r="P17" s="10" t="s">
        <v>364</v>
      </c>
      <c r="Q17" s="10" t="s">
        <v>364</v>
      </c>
      <c r="R17" s="10" t="s">
        <v>364</v>
      </c>
      <c r="S17" s="10"/>
      <c r="T17" s="10"/>
      <c r="U17" s="12"/>
      <c r="V17" s="10"/>
      <c r="W17" s="9"/>
      <c r="X17" s="9"/>
      <c r="Y17" s="11"/>
      <c r="Z17" s="9"/>
    </row>
    <row r="18" spans="1:26" s="13" customFormat="1" ht="48" customHeight="1" x14ac:dyDescent="0.3">
      <c r="A18" s="98">
        <v>15</v>
      </c>
      <c r="B18" s="28" t="str">
        <f t="shared" si="4"/>
        <v>Mount-15</v>
      </c>
      <c r="C18" s="79" t="s">
        <v>238</v>
      </c>
      <c r="D18" s="80" t="s">
        <v>23</v>
      </c>
      <c r="E18" s="81" t="s">
        <v>301</v>
      </c>
      <c r="F18" s="82" t="s">
        <v>122</v>
      </c>
      <c r="G18" s="83" t="s">
        <v>146</v>
      </c>
      <c r="H18" s="84" t="s">
        <v>303</v>
      </c>
      <c r="I18" s="9" t="s">
        <v>25</v>
      </c>
      <c r="J18" s="10" t="s">
        <v>26</v>
      </c>
      <c r="K18" s="10" t="s">
        <v>36</v>
      </c>
      <c r="L18" s="12">
        <f t="shared" si="5"/>
        <v>10</v>
      </c>
      <c r="M18" s="10" t="str">
        <f t="shared" si="6"/>
        <v>Medium</v>
      </c>
      <c r="N18" s="11" t="s">
        <v>401</v>
      </c>
      <c r="O18" s="10"/>
      <c r="P18" s="10" t="s">
        <v>364</v>
      </c>
      <c r="Q18" s="10"/>
      <c r="R18" s="10" t="s">
        <v>364</v>
      </c>
      <c r="S18" s="10"/>
      <c r="T18" s="10"/>
      <c r="U18" s="12"/>
      <c r="V18" s="10"/>
      <c r="W18" s="9"/>
      <c r="X18" s="9"/>
      <c r="Y18" s="11"/>
      <c r="Z18" s="9"/>
    </row>
    <row r="19" spans="1:26" s="13" customFormat="1" ht="48" customHeight="1" x14ac:dyDescent="0.3">
      <c r="A19" s="142">
        <v>16</v>
      </c>
      <c r="B19" s="28" t="str">
        <f t="shared" si="4"/>
        <v>Mount-16</v>
      </c>
      <c r="C19" s="79" t="s">
        <v>238</v>
      </c>
      <c r="D19" s="80" t="s">
        <v>23</v>
      </c>
      <c r="E19" s="81" t="s">
        <v>301</v>
      </c>
      <c r="F19" s="82" t="s">
        <v>122</v>
      </c>
      <c r="G19" s="83" t="s">
        <v>146</v>
      </c>
      <c r="H19" s="84" t="s">
        <v>304</v>
      </c>
      <c r="I19" s="9" t="s">
        <v>25</v>
      </c>
      <c r="J19" s="10" t="s">
        <v>26</v>
      </c>
      <c r="K19" s="10" t="s">
        <v>31</v>
      </c>
      <c r="L19" s="12">
        <f t="shared" si="5"/>
        <v>6</v>
      </c>
      <c r="M19" s="10" t="str">
        <f t="shared" si="6"/>
        <v>Serious</v>
      </c>
      <c r="N19" s="11" t="s">
        <v>402</v>
      </c>
      <c r="O19" s="112"/>
      <c r="P19" s="112" t="s">
        <v>364</v>
      </c>
      <c r="Q19" s="112" t="s">
        <v>364</v>
      </c>
      <c r="R19" s="112" t="s">
        <v>364</v>
      </c>
      <c r="S19" s="10"/>
      <c r="T19" s="10"/>
      <c r="U19" s="12"/>
      <c r="V19" s="10"/>
      <c r="W19" s="9"/>
      <c r="X19" s="9"/>
      <c r="Y19" s="11"/>
      <c r="Z19" s="9"/>
    </row>
    <row r="20" spans="1:26" s="13" customFormat="1" ht="48" customHeight="1" x14ac:dyDescent="0.3">
      <c r="A20" s="98">
        <v>17</v>
      </c>
      <c r="B20" s="28" t="str">
        <f t="shared" si="4"/>
        <v>Mount-17</v>
      </c>
      <c r="C20" s="79" t="s">
        <v>238</v>
      </c>
      <c r="D20" s="80" t="s">
        <v>23</v>
      </c>
      <c r="E20" s="81" t="s">
        <v>305</v>
      </c>
      <c r="F20" s="82" t="s">
        <v>122</v>
      </c>
      <c r="G20" s="83" t="s">
        <v>330</v>
      </c>
      <c r="H20" s="84" t="s">
        <v>306</v>
      </c>
      <c r="I20" s="9" t="s">
        <v>25</v>
      </c>
      <c r="J20" s="10" t="s">
        <v>26</v>
      </c>
      <c r="K20" s="10" t="s">
        <v>31</v>
      </c>
      <c r="L20" s="12">
        <f t="shared" si="5"/>
        <v>6</v>
      </c>
      <c r="M20" s="10" t="str">
        <f t="shared" si="6"/>
        <v>Serious</v>
      </c>
      <c r="N20" s="11" t="s">
        <v>403</v>
      </c>
      <c r="O20" s="112"/>
      <c r="P20" s="112" t="s">
        <v>364</v>
      </c>
      <c r="Q20" s="112" t="s">
        <v>364</v>
      </c>
      <c r="R20" s="112" t="s">
        <v>364</v>
      </c>
      <c r="S20" s="10"/>
      <c r="T20" s="10"/>
      <c r="U20" s="12"/>
      <c r="V20" s="10"/>
      <c r="W20" s="9"/>
      <c r="X20" s="9"/>
      <c r="Y20" s="11"/>
      <c r="Z20" s="9"/>
    </row>
    <row r="21" spans="1:26" s="13" customFormat="1" ht="48" customHeight="1" x14ac:dyDescent="0.3">
      <c r="A21" s="98">
        <v>18</v>
      </c>
      <c r="B21" s="28" t="str">
        <f t="shared" si="4"/>
        <v>Mount-18</v>
      </c>
      <c r="C21" s="79" t="s">
        <v>238</v>
      </c>
      <c r="D21" s="80" t="s">
        <v>23</v>
      </c>
      <c r="E21" s="81" t="s">
        <v>307</v>
      </c>
      <c r="F21" s="82" t="s">
        <v>122</v>
      </c>
      <c r="G21" s="83" t="s">
        <v>330</v>
      </c>
      <c r="H21" s="84" t="s">
        <v>323</v>
      </c>
      <c r="I21" s="9" t="s">
        <v>25</v>
      </c>
      <c r="J21" s="10" t="s">
        <v>26</v>
      </c>
      <c r="K21" s="10" t="s">
        <v>31</v>
      </c>
      <c r="L21" s="12">
        <f t="shared" si="5"/>
        <v>6</v>
      </c>
      <c r="M21" s="10" t="str">
        <f t="shared" si="6"/>
        <v>Serious</v>
      </c>
      <c r="N21" s="11" t="s">
        <v>597</v>
      </c>
      <c r="O21" s="112" t="s">
        <v>364</v>
      </c>
      <c r="P21" s="112" t="s">
        <v>364</v>
      </c>
      <c r="Q21" s="112"/>
      <c r="R21" s="112"/>
      <c r="S21" s="10"/>
      <c r="T21" s="10"/>
      <c r="U21" s="12"/>
      <c r="V21" s="10"/>
      <c r="W21" s="9"/>
      <c r="X21" s="9"/>
      <c r="Y21" s="11"/>
      <c r="Z21" s="9"/>
    </row>
    <row r="22" spans="1:26" s="13" customFormat="1" ht="48" customHeight="1" x14ac:dyDescent="0.3">
      <c r="A22" s="142">
        <v>19</v>
      </c>
      <c r="B22" s="28" t="str">
        <f t="shared" si="4"/>
        <v>Mount-19</v>
      </c>
      <c r="C22" s="79" t="s">
        <v>238</v>
      </c>
      <c r="D22" s="80" t="s">
        <v>23</v>
      </c>
      <c r="E22" s="81" t="s">
        <v>307</v>
      </c>
      <c r="F22" s="82" t="s">
        <v>122</v>
      </c>
      <c r="G22" s="83" t="s">
        <v>330</v>
      </c>
      <c r="H22" s="84" t="s">
        <v>308</v>
      </c>
      <c r="I22" s="9" t="s">
        <v>25</v>
      </c>
      <c r="J22" s="10" t="s">
        <v>35</v>
      </c>
      <c r="K22" s="10" t="s">
        <v>31</v>
      </c>
      <c r="L22" s="12">
        <f t="shared" si="5"/>
        <v>4</v>
      </c>
      <c r="M22" s="10" t="str">
        <f t="shared" si="6"/>
        <v>High</v>
      </c>
      <c r="N22" s="11" t="s">
        <v>404</v>
      </c>
      <c r="O22" s="112"/>
      <c r="P22" s="112" t="s">
        <v>364</v>
      </c>
      <c r="Q22" s="112"/>
      <c r="R22" s="112" t="s">
        <v>364</v>
      </c>
      <c r="S22" s="10"/>
      <c r="T22" s="10"/>
      <c r="U22" s="12"/>
      <c r="V22" s="10"/>
      <c r="W22" s="9"/>
      <c r="X22" s="9"/>
      <c r="Y22" s="11"/>
      <c r="Z22" s="9" t="s">
        <v>500</v>
      </c>
    </row>
    <row r="23" spans="1:26" s="13" customFormat="1" ht="48" customHeight="1" x14ac:dyDescent="0.3">
      <c r="A23" s="98">
        <v>20</v>
      </c>
      <c r="B23" s="28" t="str">
        <f t="shared" si="4"/>
        <v>Mount-20</v>
      </c>
      <c r="C23" s="79" t="s">
        <v>238</v>
      </c>
      <c r="D23" s="80" t="s">
        <v>23</v>
      </c>
      <c r="E23" s="81" t="s">
        <v>307</v>
      </c>
      <c r="F23" s="82" t="s">
        <v>122</v>
      </c>
      <c r="G23" s="83" t="s">
        <v>146</v>
      </c>
      <c r="H23" s="84" t="s">
        <v>309</v>
      </c>
      <c r="I23" s="9" t="s">
        <v>25</v>
      </c>
      <c r="J23" s="10" t="s">
        <v>35</v>
      </c>
      <c r="K23" s="10" t="s">
        <v>31</v>
      </c>
      <c r="L23" s="12">
        <f t="shared" si="5"/>
        <v>4</v>
      </c>
      <c r="M23" s="10" t="str">
        <f t="shared" si="6"/>
        <v>High</v>
      </c>
      <c r="N23" s="11" t="s">
        <v>598</v>
      </c>
      <c r="O23" s="112" t="s">
        <v>364</v>
      </c>
      <c r="P23" s="112"/>
      <c r="Q23" s="112"/>
      <c r="R23" s="112" t="s">
        <v>364</v>
      </c>
      <c r="S23" s="10"/>
      <c r="T23" s="10"/>
      <c r="U23" s="12"/>
      <c r="V23" s="10"/>
      <c r="W23" s="9"/>
      <c r="X23" s="9"/>
      <c r="Y23" s="11"/>
      <c r="Z23" s="9" t="s">
        <v>500</v>
      </c>
    </row>
    <row r="24" spans="1:26" s="13" customFormat="1" ht="48" customHeight="1" x14ac:dyDescent="0.3">
      <c r="A24" s="98">
        <v>21</v>
      </c>
      <c r="B24" s="28" t="str">
        <f t="shared" si="4"/>
        <v>Mount-21</v>
      </c>
      <c r="C24" s="79" t="s">
        <v>238</v>
      </c>
      <c r="D24" s="80" t="s">
        <v>23</v>
      </c>
      <c r="E24" s="81" t="s">
        <v>307</v>
      </c>
      <c r="F24" s="82" t="s">
        <v>122</v>
      </c>
      <c r="G24" s="83" t="s">
        <v>146</v>
      </c>
      <c r="H24" s="84" t="s">
        <v>324</v>
      </c>
      <c r="I24" s="9" t="s">
        <v>25</v>
      </c>
      <c r="J24" s="10" t="s">
        <v>35</v>
      </c>
      <c r="K24" s="10" t="s">
        <v>31</v>
      </c>
      <c r="L24" s="12">
        <f t="shared" si="5"/>
        <v>4</v>
      </c>
      <c r="M24" s="10" t="str">
        <f t="shared" si="6"/>
        <v>High</v>
      </c>
      <c r="N24" s="11" t="s">
        <v>405</v>
      </c>
      <c r="O24" s="112"/>
      <c r="P24" s="112" t="s">
        <v>364</v>
      </c>
      <c r="Q24" s="112"/>
      <c r="R24" s="112" t="s">
        <v>364</v>
      </c>
      <c r="S24" s="10"/>
      <c r="T24" s="10"/>
      <c r="U24" s="12"/>
      <c r="V24" s="10"/>
      <c r="W24" s="9"/>
      <c r="X24" s="9"/>
      <c r="Y24" s="11"/>
      <c r="Z24" s="9" t="s">
        <v>500</v>
      </c>
    </row>
    <row r="25" spans="1:26" s="13" customFormat="1" ht="48" customHeight="1" x14ac:dyDescent="0.3">
      <c r="A25" s="142">
        <v>22</v>
      </c>
      <c r="B25" s="28" t="str">
        <f t="shared" si="4"/>
        <v>Mount-22</v>
      </c>
      <c r="C25" s="79" t="s">
        <v>238</v>
      </c>
      <c r="D25" s="80" t="s">
        <v>23</v>
      </c>
      <c r="E25" s="81" t="s">
        <v>276</v>
      </c>
      <c r="F25" s="82" t="s">
        <v>122</v>
      </c>
      <c r="G25" s="83" t="s">
        <v>146</v>
      </c>
      <c r="H25" s="84" t="s">
        <v>310</v>
      </c>
      <c r="I25" s="9" t="s">
        <v>25</v>
      </c>
      <c r="J25" s="10" t="s">
        <v>35</v>
      </c>
      <c r="K25" s="10" t="s">
        <v>36</v>
      </c>
      <c r="L25" s="12">
        <f t="shared" si="5"/>
        <v>8</v>
      </c>
      <c r="M25" s="10" t="str">
        <f t="shared" si="6"/>
        <v>Serious</v>
      </c>
      <c r="N25" s="11" t="s">
        <v>406</v>
      </c>
      <c r="O25" s="114"/>
      <c r="P25" s="114" t="s">
        <v>364</v>
      </c>
      <c r="Q25" s="114" t="s">
        <v>364</v>
      </c>
      <c r="R25" s="114" t="s">
        <v>364</v>
      </c>
      <c r="S25" s="10"/>
      <c r="T25" s="10"/>
      <c r="U25" s="12"/>
      <c r="V25" s="10"/>
      <c r="W25" s="9"/>
      <c r="X25" s="9"/>
      <c r="Y25" s="11"/>
      <c r="Z25" s="9"/>
    </row>
    <row r="26" spans="1:26" s="13" customFormat="1" ht="48" customHeight="1" x14ac:dyDescent="0.3">
      <c r="A26" s="98">
        <v>23</v>
      </c>
      <c r="B26" s="28" t="str">
        <f t="shared" si="4"/>
        <v>Mount-23</v>
      </c>
      <c r="C26" s="79" t="s">
        <v>238</v>
      </c>
      <c r="D26" s="80" t="s">
        <v>23</v>
      </c>
      <c r="E26" s="81" t="s">
        <v>276</v>
      </c>
      <c r="F26" s="82" t="s">
        <v>122</v>
      </c>
      <c r="G26" s="83" t="s">
        <v>146</v>
      </c>
      <c r="H26" s="84" t="s">
        <v>317</v>
      </c>
      <c r="I26" s="9" t="s">
        <v>25</v>
      </c>
      <c r="J26" s="10" t="s">
        <v>26</v>
      </c>
      <c r="K26" s="10" t="s">
        <v>31</v>
      </c>
      <c r="L26" s="12">
        <f t="shared" si="5"/>
        <v>6</v>
      </c>
      <c r="M26" s="10" t="str">
        <f t="shared" si="6"/>
        <v>Serious</v>
      </c>
      <c r="N26" s="11" t="s">
        <v>407</v>
      </c>
      <c r="O26" s="114"/>
      <c r="P26" s="114" t="s">
        <v>364</v>
      </c>
      <c r="Q26" s="114"/>
      <c r="R26" s="114" t="s">
        <v>364</v>
      </c>
      <c r="S26" s="10"/>
      <c r="T26" s="10"/>
      <c r="U26" s="12"/>
      <c r="V26" s="10"/>
      <c r="W26" s="9"/>
      <c r="X26" s="9"/>
      <c r="Y26" s="11"/>
      <c r="Z26" s="9"/>
    </row>
    <row r="27" spans="1:26" s="13" customFormat="1" ht="48" customHeight="1" x14ac:dyDescent="0.3">
      <c r="A27" s="98">
        <v>24</v>
      </c>
      <c r="B27" s="28" t="str">
        <f t="shared" si="4"/>
        <v>Mount-24</v>
      </c>
      <c r="C27" s="79" t="s">
        <v>238</v>
      </c>
      <c r="D27" s="80" t="s">
        <v>23</v>
      </c>
      <c r="E27" s="81" t="s">
        <v>276</v>
      </c>
      <c r="F27" s="82" t="s">
        <v>122</v>
      </c>
      <c r="G27" s="83" t="s">
        <v>124</v>
      </c>
      <c r="H27" s="84" t="s">
        <v>313</v>
      </c>
      <c r="I27" s="9" t="s">
        <v>25</v>
      </c>
      <c r="J27" s="10" t="s">
        <v>26</v>
      </c>
      <c r="K27" s="10" t="s">
        <v>31</v>
      </c>
      <c r="L27" s="12">
        <f t="shared" si="5"/>
        <v>6</v>
      </c>
      <c r="M27" s="10" t="str">
        <f t="shared" si="6"/>
        <v>Serious</v>
      </c>
      <c r="N27" s="11" t="s">
        <v>408</v>
      </c>
      <c r="O27" s="114"/>
      <c r="P27" s="114"/>
      <c r="Q27" s="114" t="s">
        <v>364</v>
      </c>
      <c r="R27" s="114" t="s">
        <v>364</v>
      </c>
      <c r="S27" s="10"/>
      <c r="T27" s="10"/>
      <c r="U27" s="12"/>
      <c r="V27" s="10"/>
      <c r="W27" s="9"/>
      <c r="X27" s="9"/>
      <c r="Y27" s="11"/>
      <c r="Z27" s="9"/>
    </row>
    <row r="28" spans="1:26" s="13" customFormat="1" ht="48" customHeight="1" x14ac:dyDescent="0.3">
      <c r="A28" s="142">
        <v>25</v>
      </c>
      <c r="B28" s="28" t="str">
        <f t="shared" si="4"/>
        <v>Mount-25</v>
      </c>
      <c r="C28" s="79" t="s">
        <v>238</v>
      </c>
      <c r="D28" s="80" t="s">
        <v>23</v>
      </c>
      <c r="E28" s="81" t="s">
        <v>276</v>
      </c>
      <c r="F28" s="82" t="s">
        <v>122</v>
      </c>
      <c r="G28" s="83" t="s">
        <v>330</v>
      </c>
      <c r="H28" s="84" t="s">
        <v>314</v>
      </c>
      <c r="I28" s="9" t="s">
        <v>25</v>
      </c>
      <c r="J28" s="10" t="s">
        <v>26</v>
      </c>
      <c r="K28" s="10" t="s">
        <v>31</v>
      </c>
      <c r="L28" s="12">
        <f t="shared" si="5"/>
        <v>6</v>
      </c>
      <c r="M28" s="10" t="str">
        <f t="shared" si="6"/>
        <v>Serious</v>
      </c>
      <c r="N28" s="11" t="s">
        <v>409</v>
      </c>
      <c r="O28" s="114"/>
      <c r="P28" s="114" t="s">
        <v>364</v>
      </c>
      <c r="Q28" s="114"/>
      <c r="R28" s="114"/>
      <c r="S28" s="10"/>
      <c r="T28" s="10"/>
      <c r="U28" s="12"/>
      <c r="V28" s="10"/>
      <c r="W28" s="9"/>
      <c r="X28" s="9"/>
      <c r="Y28" s="11"/>
      <c r="Z28" s="11"/>
    </row>
    <row r="29" spans="1:26" s="13" customFormat="1" ht="48" customHeight="1" x14ac:dyDescent="0.3">
      <c r="A29" s="98">
        <v>26</v>
      </c>
      <c r="B29" s="28" t="str">
        <f t="shared" si="4"/>
        <v>Mount-26</v>
      </c>
      <c r="C29" s="79" t="s">
        <v>238</v>
      </c>
      <c r="D29" s="80" t="s">
        <v>23</v>
      </c>
      <c r="E29" s="81" t="s">
        <v>276</v>
      </c>
      <c r="F29" s="82" t="s">
        <v>122</v>
      </c>
      <c r="G29" s="83" t="s">
        <v>330</v>
      </c>
      <c r="H29" s="84" t="s">
        <v>315</v>
      </c>
      <c r="I29" s="9" t="s">
        <v>25</v>
      </c>
      <c r="J29" s="10" t="s">
        <v>26</v>
      </c>
      <c r="K29" s="10" t="s">
        <v>36</v>
      </c>
      <c r="L29" s="12">
        <f t="shared" si="5"/>
        <v>10</v>
      </c>
      <c r="M29" s="10" t="str">
        <f t="shared" si="6"/>
        <v>Medium</v>
      </c>
      <c r="N29" s="11" t="s">
        <v>410</v>
      </c>
      <c r="O29" s="114"/>
      <c r="P29" s="114"/>
      <c r="Q29" s="114" t="s">
        <v>364</v>
      </c>
      <c r="R29" s="114"/>
      <c r="S29" s="10"/>
      <c r="T29" s="10"/>
      <c r="U29" s="12"/>
      <c r="V29" s="10"/>
      <c r="W29" s="9"/>
      <c r="X29" s="9"/>
      <c r="Y29" s="11"/>
      <c r="Z29" s="11"/>
    </row>
    <row r="30" spans="1:26" s="13" customFormat="1" ht="48" customHeight="1" x14ac:dyDescent="0.3">
      <c r="A30" s="98">
        <v>27</v>
      </c>
      <c r="B30" s="28" t="str">
        <f t="shared" si="4"/>
        <v>Mount-27</v>
      </c>
      <c r="C30" s="79" t="s">
        <v>238</v>
      </c>
      <c r="D30" s="80" t="s">
        <v>23</v>
      </c>
      <c r="E30" s="81" t="s">
        <v>311</v>
      </c>
      <c r="F30" s="82" t="s">
        <v>122</v>
      </c>
      <c r="G30" s="83" t="s">
        <v>146</v>
      </c>
      <c r="H30" s="84" t="s">
        <v>312</v>
      </c>
      <c r="I30" s="9" t="s">
        <v>25</v>
      </c>
      <c r="J30" s="10" t="s">
        <v>35</v>
      </c>
      <c r="K30" s="10" t="s">
        <v>36</v>
      </c>
      <c r="L30" s="12">
        <f t="shared" si="5"/>
        <v>8</v>
      </c>
      <c r="M30" s="10" t="str">
        <f t="shared" si="6"/>
        <v>Serious</v>
      </c>
      <c r="N30" s="11" t="s">
        <v>411</v>
      </c>
      <c r="O30" s="114"/>
      <c r="P30" s="114" t="s">
        <v>364</v>
      </c>
      <c r="Q30" s="114" t="s">
        <v>364</v>
      </c>
      <c r="R30" s="114" t="s">
        <v>364</v>
      </c>
      <c r="S30" s="10"/>
      <c r="T30" s="10"/>
      <c r="U30" s="12"/>
      <c r="V30" s="10"/>
      <c r="W30" s="9"/>
      <c r="X30" s="9"/>
      <c r="Y30" s="11"/>
      <c r="Z30" s="11"/>
    </row>
    <row r="31" spans="1:26" s="13" customFormat="1" ht="48" customHeight="1" x14ac:dyDescent="0.3">
      <c r="A31" s="142">
        <v>28</v>
      </c>
      <c r="B31" s="28" t="str">
        <f t="shared" si="4"/>
        <v>Mount-28</v>
      </c>
      <c r="C31" s="79" t="s">
        <v>238</v>
      </c>
      <c r="D31" s="80" t="s">
        <v>23</v>
      </c>
      <c r="E31" s="81" t="s">
        <v>311</v>
      </c>
      <c r="F31" s="82" t="s">
        <v>122</v>
      </c>
      <c r="G31" s="83" t="s">
        <v>330</v>
      </c>
      <c r="H31" s="84" t="s">
        <v>329</v>
      </c>
      <c r="I31" s="9" t="s">
        <v>25</v>
      </c>
      <c r="J31" s="10" t="s">
        <v>26</v>
      </c>
      <c r="K31" s="10" t="s">
        <v>36</v>
      </c>
      <c r="L31" s="12">
        <f t="shared" si="5"/>
        <v>10</v>
      </c>
      <c r="M31" s="10" t="str">
        <f t="shared" si="6"/>
        <v>Medium</v>
      </c>
      <c r="N31" s="87" t="s">
        <v>412</v>
      </c>
      <c r="O31" s="118"/>
      <c r="P31" s="118" t="s">
        <v>364</v>
      </c>
      <c r="Q31" s="118" t="s">
        <v>364</v>
      </c>
      <c r="R31" s="118"/>
      <c r="S31" s="10"/>
      <c r="T31" s="10"/>
      <c r="U31" s="12"/>
      <c r="V31" s="10"/>
      <c r="W31" s="9"/>
      <c r="X31" s="9"/>
      <c r="Y31" s="11"/>
      <c r="Z31" s="11"/>
    </row>
    <row r="32" spans="1:26" s="13" customFormat="1" ht="48" customHeight="1" x14ac:dyDescent="0.3">
      <c r="A32" s="98">
        <v>29</v>
      </c>
      <c r="B32" s="28" t="str">
        <f t="shared" si="4"/>
        <v>Mount-29</v>
      </c>
      <c r="C32" s="79" t="s">
        <v>238</v>
      </c>
      <c r="D32" s="80" t="s">
        <v>23</v>
      </c>
      <c r="E32" s="81" t="s">
        <v>311</v>
      </c>
      <c r="F32" s="82" t="s">
        <v>122</v>
      </c>
      <c r="G32" s="83" t="s">
        <v>330</v>
      </c>
      <c r="H32" s="84" t="s">
        <v>488</v>
      </c>
      <c r="I32" s="9" t="s">
        <v>25</v>
      </c>
      <c r="J32" s="10" t="s">
        <v>26</v>
      </c>
      <c r="K32" s="10" t="s">
        <v>31</v>
      </c>
      <c r="L32" s="12">
        <f t="shared" si="5"/>
        <v>6</v>
      </c>
      <c r="M32" s="10" t="str">
        <f t="shared" si="6"/>
        <v>Serious</v>
      </c>
      <c r="N32" s="87" t="s">
        <v>413</v>
      </c>
      <c r="O32" s="118"/>
      <c r="P32" s="118" t="s">
        <v>364</v>
      </c>
      <c r="Q32" s="118" t="s">
        <v>364</v>
      </c>
      <c r="R32" s="118"/>
      <c r="S32" s="10"/>
      <c r="T32" s="10"/>
      <c r="U32" s="12"/>
      <c r="V32" s="10"/>
      <c r="W32" s="9"/>
      <c r="X32" s="9"/>
      <c r="Y32" s="11"/>
      <c r="Z32" s="11" t="s">
        <v>489</v>
      </c>
    </row>
    <row r="33" spans="1:26" s="13" customFormat="1" ht="48" customHeight="1" x14ac:dyDescent="0.3">
      <c r="A33" s="98">
        <v>30</v>
      </c>
      <c r="B33" s="28" t="str">
        <f t="shared" si="4"/>
        <v>Mount-30</v>
      </c>
      <c r="C33" s="79" t="s">
        <v>238</v>
      </c>
      <c r="D33" s="80" t="s">
        <v>23</v>
      </c>
      <c r="E33" s="81" t="s">
        <v>316</v>
      </c>
      <c r="F33" s="82" t="s">
        <v>122</v>
      </c>
      <c r="G33" s="39" t="s">
        <v>124</v>
      </c>
      <c r="H33" s="84" t="s">
        <v>325</v>
      </c>
      <c r="I33" s="9" t="s">
        <v>25</v>
      </c>
      <c r="J33" s="10" t="s">
        <v>35</v>
      </c>
      <c r="K33" s="10" t="s">
        <v>36</v>
      </c>
      <c r="L33" s="12">
        <f t="shared" si="5"/>
        <v>8</v>
      </c>
      <c r="M33" s="10" t="str">
        <f t="shared" si="6"/>
        <v>Serious</v>
      </c>
      <c r="N33" s="11" t="s">
        <v>414</v>
      </c>
      <c r="O33" s="114"/>
      <c r="P33" s="114"/>
      <c r="Q33" s="114" t="s">
        <v>364</v>
      </c>
      <c r="R33" s="114" t="s">
        <v>364</v>
      </c>
      <c r="S33" s="10"/>
      <c r="T33" s="10"/>
      <c r="U33" s="12"/>
      <c r="V33" s="10"/>
      <c r="W33" s="9"/>
      <c r="X33" s="9"/>
      <c r="Y33" s="11"/>
      <c r="Z33" s="11"/>
    </row>
    <row r="34" spans="1:26" s="13" customFormat="1" ht="48" customHeight="1" x14ac:dyDescent="0.3">
      <c r="A34" s="142">
        <v>31</v>
      </c>
      <c r="B34" s="28" t="str">
        <f t="shared" si="4"/>
        <v>Mount-31</v>
      </c>
      <c r="C34" s="79" t="s">
        <v>238</v>
      </c>
      <c r="D34" s="80" t="s">
        <v>23</v>
      </c>
      <c r="E34" s="81" t="s">
        <v>316</v>
      </c>
      <c r="F34" s="82" t="s">
        <v>122</v>
      </c>
      <c r="G34" s="83" t="s">
        <v>124</v>
      </c>
      <c r="H34" s="84" t="s">
        <v>326</v>
      </c>
      <c r="I34" s="9" t="s">
        <v>25</v>
      </c>
      <c r="J34" s="10" t="s">
        <v>26</v>
      </c>
      <c r="K34" s="10" t="s">
        <v>36</v>
      </c>
      <c r="L34" s="12">
        <f t="shared" si="5"/>
        <v>10</v>
      </c>
      <c r="M34" s="10" t="str">
        <f t="shared" si="6"/>
        <v>Medium</v>
      </c>
      <c r="N34" s="11" t="s">
        <v>415</v>
      </c>
      <c r="O34" s="114"/>
      <c r="P34" s="114" t="s">
        <v>364</v>
      </c>
      <c r="Q34" s="114" t="s">
        <v>364</v>
      </c>
      <c r="R34" s="114" t="s">
        <v>364</v>
      </c>
      <c r="S34" s="10"/>
      <c r="T34" s="10"/>
      <c r="U34" s="12"/>
      <c r="V34" s="10"/>
      <c r="W34" s="9"/>
      <c r="X34" s="9"/>
      <c r="Y34" s="11"/>
      <c r="Z34" s="11"/>
    </row>
    <row r="35" spans="1:26" s="13" customFormat="1" ht="48" customHeight="1" x14ac:dyDescent="0.3">
      <c r="A35" s="98">
        <v>32</v>
      </c>
      <c r="B35" s="28" t="str">
        <f t="shared" si="4"/>
        <v>Mount-32</v>
      </c>
      <c r="C35" s="79" t="s">
        <v>238</v>
      </c>
      <c r="D35" s="80" t="s">
        <v>23</v>
      </c>
      <c r="E35" s="81" t="s">
        <v>316</v>
      </c>
      <c r="F35" s="82" t="s">
        <v>122</v>
      </c>
      <c r="G35" s="83" t="s">
        <v>330</v>
      </c>
      <c r="H35" s="84" t="s">
        <v>487</v>
      </c>
      <c r="I35" s="9" t="s">
        <v>25</v>
      </c>
      <c r="J35" s="10" t="s">
        <v>26</v>
      </c>
      <c r="K35" s="10" t="s">
        <v>36</v>
      </c>
      <c r="L35" s="12">
        <f t="shared" si="5"/>
        <v>10</v>
      </c>
      <c r="M35" s="10" t="str">
        <f t="shared" si="6"/>
        <v>Medium</v>
      </c>
      <c r="N35" s="11" t="s">
        <v>416</v>
      </c>
      <c r="O35" s="114"/>
      <c r="P35" s="114" t="s">
        <v>364</v>
      </c>
      <c r="Q35" s="114"/>
      <c r="R35" s="114"/>
      <c r="S35" s="10"/>
      <c r="T35" s="10"/>
      <c r="U35" s="12"/>
      <c r="V35" s="10"/>
      <c r="W35" s="9"/>
      <c r="X35" s="9"/>
      <c r="Y35" s="11"/>
      <c r="Z35" s="11"/>
    </row>
    <row r="36" spans="1:26" s="13" customFormat="1" ht="48" customHeight="1" x14ac:dyDescent="0.3">
      <c r="A36" s="98">
        <v>33</v>
      </c>
      <c r="B36" s="28" t="str">
        <f t="shared" si="4"/>
        <v>Mount-33</v>
      </c>
      <c r="C36" s="79" t="s">
        <v>238</v>
      </c>
      <c r="D36" s="80" t="s">
        <v>23</v>
      </c>
      <c r="E36" s="81" t="s">
        <v>318</v>
      </c>
      <c r="F36" s="82" t="s">
        <v>138</v>
      </c>
      <c r="G36" s="83" t="s">
        <v>319</v>
      </c>
      <c r="H36" s="84" t="s">
        <v>327</v>
      </c>
      <c r="I36" s="9" t="s">
        <v>25</v>
      </c>
      <c r="J36" s="10" t="s">
        <v>26</v>
      </c>
      <c r="K36" s="10" t="s">
        <v>31</v>
      </c>
      <c r="L36" s="12">
        <f t="shared" si="5"/>
        <v>6</v>
      </c>
      <c r="M36" s="10" t="str">
        <f t="shared" si="6"/>
        <v>Serious</v>
      </c>
      <c r="N36" s="11" t="s">
        <v>417</v>
      </c>
      <c r="O36" s="114"/>
      <c r="P36" s="114" t="s">
        <v>364</v>
      </c>
      <c r="Q36" s="114"/>
      <c r="R36" s="114" t="s">
        <v>364</v>
      </c>
      <c r="S36" s="10"/>
      <c r="T36" s="10"/>
      <c r="U36" s="12"/>
      <c r="V36" s="10"/>
      <c r="W36" s="9"/>
      <c r="X36" s="9"/>
      <c r="Y36" s="11"/>
      <c r="Z36" s="11"/>
    </row>
    <row r="37" spans="1:26" s="13" customFormat="1" ht="48" customHeight="1" x14ac:dyDescent="0.3">
      <c r="A37" s="142">
        <v>34</v>
      </c>
      <c r="B37" s="28" t="str">
        <f t="shared" si="4"/>
        <v>Mount-34</v>
      </c>
      <c r="C37" s="79" t="s">
        <v>238</v>
      </c>
      <c r="D37" s="80" t="s">
        <v>23</v>
      </c>
      <c r="E37" s="81" t="s">
        <v>318</v>
      </c>
      <c r="F37" s="82" t="s">
        <v>138</v>
      </c>
      <c r="G37" s="83" t="s">
        <v>339</v>
      </c>
      <c r="H37" s="84" t="s">
        <v>320</v>
      </c>
      <c r="I37" s="9" t="s">
        <v>25</v>
      </c>
      <c r="J37" s="10" t="s">
        <v>35</v>
      </c>
      <c r="K37" s="10" t="s">
        <v>36</v>
      </c>
      <c r="L37" s="12">
        <f t="shared" si="5"/>
        <v>8</v>
      </c>
      <c r="M37" s="10" t="str">
        <f t="shared" si="6"/>
        <v>Serious</v>
      </c>
      <c r="N37" s="11" t="s">
        <v>418</v>
      </c>
      <c r="O37" s="114"/>
      <c r="P37" s="114" t="s">
        <v>364</v>
      </c>
      <c r="Q37" s="114"/>
      <c r="R37" s="114"/>
      <c r="S37" s="10"/>
      <c r="T37" s="10"/>
      <c r="U37" s="12"/>
      <c r="V37" s="10"/>
      <c r="W37" s="9"/>
      <c r="X37" s="9"/>
      <c r="Y37" s="11"/>
      <c r="Z37" s="11"/>
    </row>
    <row r="38" spans="1:26" s="13" customFormat="1" ht="48" customHeight="1" x14ac:dyDescent="0.3">
      <c r="A38" s="98">
        <v>35</v>
      </c>
      <c r="B38" s="28" t="str">
        <f t="shared" si="4"/>
        <v>Mount-35</v>
      </c>
      <c r="C38" s="79" t="s">
        <v>238</v>
      </c>
      <c r="D38" s="80" t="s">
        <v>23</v>
      </c>
      <c r="E38" s="81" t="s">
        <v>318</v>
      </c>
      <c r="F38" s="82" t="s">
        <v>138</v>
      </c>
      <c r="G38" s="83" t="s">
        <v>319</v>
      </c>
      <c r="H38" s="84" t="s">
        <v>328</v>
      </c>
      <c r="I38" s="9" t="s">
        <v>25</v>
      </c>
      <c r="J38" s="10" t="s">
        <v>35</v>
      </c>
      <c r="K38" s="10" t="s">
        <v>36</v>
      </c>
      <c r="L38" s="12">
        <f>IF(K38="Eliminated", 21, IF(OR(J38="-",K38="-"),"-", (IF(J38="Catastrophic",IF(K38="Frequent",1,IF(K38="Probable",2,IF(K38="Occasional",4,IF(K38="Remote",8,IF(K38="Improbable",12,"Error"))))),IF(J38="Critical",IF(K38="Frequent",3,IF(K38="Probable",5,IF(K38="Occasional",6,IF(K38="Remote",10,IF(K38="Improbable",15,"Error"))))), IF(J38="Marginal",IF(K38="Frequent",7,IF(K38="Probable",9,IF(K38="Occasional",11,IF(K38="Remote",14,IF(K38="Improbable",17,"Error"))))), IF(J38="Negligible",IF(K38="Frequent",13,IF(K38="Probable",16,IF(K38="Occasional",18,IF(K38="Remote",19,IF(K38="Improbable",20,"Error"))))),"Error")))))))</f>
        <v>8</v>
      </c>
      <c r="M38" s="10" t="str">
        <f>IF(OR(L38="-",L38="Error"),"-",IF(L38&gt;20,"N/A",IF(L38&gt;17,"Low",IF(L38&gt;9, "Medium", IF(L38&gt;5, "Serious", "High")))))</f>
        <v>Serious</v>
      </c>
      <c r="N38" s="11" t="s">
        <v>338</v>
      </c>
      <c r="O38" s="114"/>
      <c r="P38" s="114" t="s">
        <v>364</v>
      </c>
      <c r="Q38" s="114"/>
      <c r="R38" s="114" t="s">
        <v>364</v>
      </c>
      <c r="S38" s="10"/>
      <c r="T38" s="10"/>
      <c r="U38" s="12"/>
      <c r="V38" s="10"/>
      <c r="W38" s="9"/>
      <c r="X38" s="9"/>
      <c r="Y38" s="11"/>
      <c r="Z38" s="11"/>
    </row>
    <row r="39" spans="1:26" s="13" customFormat="1" ht="48" customHeight="1" x14ac:dyDescent="0.3">
      <c r="A39" s="142">
        <v>36</v>
      </c>
      <c r="B39" s="28" t="str">
        <f>CONCATENATE("Mount-",A39)</f>
        <v>Mount-36</v>
      </c>
      <c r="C39" s="79" t="s">
        <v>238</v>
      </c>
      <c r="D39" s="80" t="s">
        <v>23</v>
      </c>
      <c r="E39" s="81" t="s">
        <v>316</v>
      </c>
      <c r="F39" s="82" t="s">
        <v>122</v>
      </c>
      <c r="G39" s="83" t="s">
        <v>330</v>
      </c>
      <c r="H39" s="84" t="s">
        <v>599</v>
      </c>
      <c r="I39" s="9" t="s">
        <v>25</v>
      </c>
      <c r="J39" s="10" t="s">
        <v>26</v>
      </c>
      <c r="K39" s="10" t="s">
        <v>31</v>
      </c>
      <c r="L39" s="12">
        <f>IF(K39="Eliminated", 21, IF(OR(J39="-",K39="-"),"-", (IF(J39="Catastrophic",IF(K39="Frequent",1,IF(K39="Probable",2,IF(K39="Occasional",4,IF(K39="Remote",8,IF(K39="Improbable",12,"Error"))))),IF(J39="Critical",IF(K39="Frequent",3,IF(K39="Probable",5,IF(K39="Occasional",6,IF(K39="Remote",10,IF(K39="Improbable",15,"Error"))))), IF(J39="Marginal",IF(K39="Frequent",7,IF(K39="Probable",9,IF(K39="Occasional",11,IF(K39="Remote",14,IF(K39="Improbable",17,"Error"))))), IF(J39="Negligible",IF(K39="Frequent",13,IF(K39="Probable",16,IF(K39="Occasional",18,IF(K39="Remote",19,IF(K39="Improbable",20,"Error"))))),"Error")))))))</f>
        <v>6</v>
      </c>
      <c r="M39" s="10" t="str">
        <f>IF(OR(L39="-",L39="Error"),"-",IF(L39&gt;20,"N/A",IF(L39&gt;17,"Low",IF(L39&gt;9, "Medium", IF(L39&gt;5, "Serious", "High")))))</f>
        <v>Serious</v>
      </c>
      <c r="N39" s="11" t="s">
        <v>491</v>
      </c>
      <c r="O39" s="114"/>
      <c r="P39" s="114" t="s">
        <v>364</v>
      </c>
      <c r="Q39" s="114" t="s">
        <v>364</v>
      </c>
      <c r="R39" s="114"/>
      <c r="S39" s="10"/>
      <c r="T39" s="10"/>
      <c r="U39" s="12"/>
      <c r="V39" s="10"/>
      <c r="W39" s="9"/>
      <c r="X39" s="9"/>
      <c r="Y39" s="11"/>
      <c r="Z39" s="11" t="s">
        <v>492</v>
      </c>
    </row>
    <row r="40" spans="1:26" s="13" customFormat="1" ht="91.5" customHeight="1" thickBot="1" x14ac:dyDescent="0.35">
      <c r="A40" s="98">
        <v>37</v>
      </c>
      <c r="B40" s="28" t="str">
        <f t="shared" si="4"/>
        <v>Mount-37</v>
      </c>
      <c r="C40" s="73" t="s">
        <v>238</v>
      </c>
      <c r="D40" s="74" t="s">
        <v>23</v>
      </c>
      <c r="E40" s="75" t="s">
        <v>318</v>
      </c>
      <c r="F40" s="76" t="s">
        <v>138</v>
      </c>
      <c r="G40" s="77" t="s">
        <v>319</v>
      </c>
      <c r="H40" s="78" t="s">
        <v>321</v>
      </c>
      <c r="I40" s="92" t="s">
        <v>25</v>
      </c>
      <c r="J40" s="93" t="s">
        <v>35</v>
      </c>
      <c r="K40" s="93" t="s">
        <v>31</v>
      </c>
      <c r="L40" s="94">
        <f t="shared" si="5"/>
        <v>4</v>
      </c>
      <c r="M40" s="93" t="str">
        <f t="shared" si="6"/>
        <v>High</v>
      </c>
      <c r="N40" s="95" t="s">
        <v>392</v>
      </c>
      <c r="O40" s="114" t="s">
        <v>364</v>
      </c>
      <c r="P40" s="114" t="s">
        <v>364</v>
      </c>
      <c r="Q40" s="114" t="s">
        <v>364</v>
      </c>
      <c r="R40" s="114" t="s">
        <v>364</v>
      </c>
      <c r="S40" s="93"/>
      <c r="T40" s="93"/>
      <c r="U40" s="94"/>
      <c r="V40" s="93"/>
      <c r="W40" s="92"/>
      <c r="X40" s="92"/>
      <c r="Y40" s="95"/>
      <c r="Z40" s="9" t="s">
        <v>500</v>
      </c>
    </row>
    <row r="41" spans="1:26" s="13" customFormat="1" ht="28.8" x14ac:dyDescent="0.3">
      <c r="A41" s="142">
        <v>38</v>
      </c>
      <c r="B41" s="28" t="str">
        <f t="shared" si="4"/>
        <v>Mount-38</v>
      </c>
      <c r="C41" s="67" t="s">
        <v>238</v>
      </c>
      <c r="D41" s="68" t="s">
        <v>23</v>
      </c>
      <c r="E41" s="69" t="s">
        <v>278</v>
      </c>
      <c r="F41" s="70" t="s">
        <v>122</v>
      </c>
      <c r="G41" s="71" t="s">
        <v>146</v>
      </c>
      <c r="H41" s="72" t="s">
        <v>253</v>
      </c>
      <c r="I41" s="88" t="s">
        <v>25</v>
      </c>
      <c r="J41" s="89" t="s">
        <v>35</v>
      </c>
      <c r="K41" s="89" t="s">
        <v>36</v>
      </c>
      <c r="L41" s="90">
        <f t="shared" ref="L41:L47" si="7">IF(K41="Eliminated", 21, IF(OR(J41="-",K41="-"),"-", (IF(J41="Catastrophic",IF(K41="Frequent",1,IF(K41="Probable",2,IF(K41="Occasional",4,IF(K41="Remote",8,IF(K41="Improbable",12,"Error"))))),IF(J41="Critical",IF(K41="Frequent",3,IF(K41="Probable",5,IF(K41="Occasional",6,IF(K41="Remote",10,IF(K41="Improbable",15,"Error"))))), IF(J41="Marginal",IF(K41="Frequent",7,IF(K41="Probable",9,IF(K41="Occasional",11,IF(K41="Remote",14,IF(K41="Improbable",17,"Error"))))), IF(J41="Negligible",IF(K41="Frequent",13,IF(K41="Probable",16,IF(K41="Occasional",18,IF(K41="Remote",19,IF(K41="Improbable",20,"Error"))))),"Error")))))))</f>
        <v>8</v>
      </c>
      <c r="M41" s="89" t="str">
        <f t="shared" ref="M41:M47" si="8">IF(OR(L41="-",L41="Error"),"-",IF(L41&gt;20,"N/A",IF(L41&gt;17,"Low",IF(L41&gt;9, "Medium", IF(L41&gt;5, "Serious", "High")))))</f>
        <v>Serious</v>
      </c>
      <c r="N41" s="91" t="s">
        <v>419</v>
      </c>
      <c r="O41" s="114"/>
      <c r="P41" s="114"/>
      <c r="Q41" s="114" t="s">
        <v>364</v>
      </c>
      <c r="R41" s="114" t="s">
        <v>364</v>
      </c>
      <c r="S41" s="89" t="s">
        <v>11</v>
      </c>
      <c r="T41" s="89" t="s">
        <v>11</v>
      </c>
      <c r="U41" s="90" t="str">
        <f t="shared" ref="U41:U47" si="9">IF(T41="Eliminated", 21, IF(OR(S41="-",T41="-"),"-", (IF(S41="Catastrophic",IF(T41="Frequent",1,IF(T41="Probable",2,IF(T41="Occasional",4,IF(T41="Remote",8,IF(T41="Improbable",12,"Error"))))),IF(S41="Critical",IF(T41="Frequent",3,IF(T41="Probable",5,IF(T41="Occasional",6,IF(T41="Remote",10,IF(T41="Improbable",15,"Error"))))), IF(S41="Marginal",IF(T41="Frequent",7,IF(T41="Probable",9,IF(T41="Occasional",11,IF(T41="Remote",14,IF(T41="Improbable",17,"Error"))))), IF(S41="Negligible",IF(T41="Frequent",13,IF(T41="Probable",16,IF(T41="Occasional",18,IF(T41="Remote",19,IF(T41="Improbable",20,"Error"))))),"Error")))))))</f>
        <v>-</v>
      </c>
      <c r="V41" s="89" t="str">
        <f t="shared" ref="V41:V47" si="10">IF(OR(U41="-",U41="Error"),"-",IF(U41&gt;20,"N/A",IF(U41&gt;17,"Low",IF(U41&gt;9, "Medium", IF(U41&gt;5, "Serious", "High")))))</f>
        <v>-</v>
      </c>
      <c r="W41" s="88"/>
      <c r="X41" s="88"/>
      <c r="Y41" s="91" t="s">
        <v>298</v>
      </c>
      <c r="Z41" s="88"/>
    </row>
    <row r="42" spans="1:26" s="13" customFormat="1" ht="28.8" x14ac:dyDescent="0.3">
      <c r="A42" s="98">
        <v>39</v>
      </c>
      <c r="B42" s="28" t="str">
        <f t="shared" si="4"/>
        <v>Mount-39</v>
      </c>
      <c r="C42" s="32" t="s">
        <v>136</v>
      </c>
      <c r="D42" s="35" t="s">
        <v>23</v>
      </c>
      <c r="E42" s="26" t="s">
        <v>252</v>
      </c>
      <c r="F42" s="37" t="s">
        <v>122</v>
      </c>
      <c r="G42" s="39" t="s">
        <v>547</v>
      </c>
      <c r="H42" s="42" t="s">
        <v>254</v>
      </c>
      <c r="I42" s="9" t="s">
        <v>25</v>
      </c>
      <c r="J42" s="10" t="s">
        <v>26</v>
      </c>
      <c r="K42" s="10" t="s">
        <v>36</v>
      </c>
      <c r="L42" s="12">
        <f t="shared" si="7"/>
        <v>10</v>
      </c>
      <c r="M42" s="10" t="str">
        <f t="shared" si="8"/>
        <v>Medium</v>
      </c>
      <c r="N42" s="11" t="s">
        <v>420</v>
      </c>
      <c r="O42" s="114"/>
      <c r="P42" s="114" t="s">
        <v>364</v>
      </c>
      <c r="Q42" s="114" t="s">
        <v>364</v>
      </c>
      <c r="R42" s="114"/>
      <c r="S42" s="10" t="s">
        <v>11</v>
      </c>
      <c r="T42" s="10" t="s">
        <v>11</v>
      </c>
      <c r="U42" s="12" t="str">
        <f t="shared" si="9"/>
        <v>-</v>
      </c>
      <c r="V42" s="10" t="str">
        <f t="shared" si="10"/>
        <v>-</v>
      </c>
      <c r="W42" s="9"/>
      <c r="X42" s="9"/>
      <c r="Y42" s="11" t="s">
        <v>298</v>
      </c>
      <c r="Z42" s="9"/>
    </row>
    <row r="43" spans="1:26" s="13" customFormat="1" ht="28.8" x14ac:dyDescent="0.3">
      <c r="A43" s="142">
        <v>40</v>
      </c>
      <c r="B43" s="28" t="str">
        <f t="shared" si="4"/>
        <v>Mount-40</v>
      </c>
      <c r="C43" s="32" t="s">
        <v>136</v>
      </c>
      <c r="D43" s="35" t="s">
        <v>23</v>
      </c>
      <c r="E43" s="26" t="s">
        <v>252</v>
      </c>
      <c r="F43" s="158" t="s">
        <v>122</v>
      </c>
      <c r="G43" s="100" t="s">
        <v>547</v>
      </c>
      <c r="H43" s="42" t="s">
        <v>256</v>
      </c>
      <c r="I43" s="9" t="s">
        <v>25</v>
      </c>
      <c r="J43" s="10" t="s">
        <v>26</v>
      </c>
      <c r="K43" s="10" t="s">
        <v>36</v>
      </c>
      <c r="L43" s="12">
        <f t="shared" si="7"/>
        <v>10</v>
      </c>
      <c r="M43" s="10" t="str">
        <f t="shared" si="8"/>
        <v>Medium</v>
      </c>
      <c r="N43" s="20" t="s">
        <v>421</v>
      </c>
      <c r="O43" s="117"/>
      <c r="P43" s="117"/>
      <c r="Q43" s="117" t="s">
        <v>364</v>
      </c>
      <c r="R43" s="117"/>
      <c r="S43" s="10" t="s">
        <v>11</v>
      </c>
      <c r="T43" s="10" t="s">
        <v>11</v>
      </c>
      <c r="U43" s="12" t="str">
        <f t="shared" si="9"/>
        <v>-</v>
      </c>
      <c r="V43" s="10" t="str">
        <f t="shared" si="10"/>
        <v>-</v>
      </c>
      <c r="W43" s="9"/>
      <c r="X43" s="9"/>
      <c r="Y43" s="11" t="s">
        <v>298</v>
      </c>
      <c r="Z43" s="9"/>
    </row>
    <row r="44" spans="1:26" s="13" customFormat="1" ht="28.8" x14ac:dyDescent="0.3">
      <c r="A44" s="98">
        <v>41</v>
      </c>
      <c r="B44" s="28" t="str">
        <f t="shared" si="4"/>
        <v>Mount-41</v>
      </c>
      <c r="C44" s="32" t="s">
        <v>136</v>
      </c>
      <c r="D44" s="35" t="s">
        <v>23</v>
      </c>
      <c r="E44" s="26" t="s">
        <v>252</v>
      </c>
      <c r="F44" s="158" t="s">
        <v>587</v>
      </c>
      <c r="G44" s="100" t="s">
        <v>548</v>
      </c>
      <c r="H44" s="41" t="s">
        <v>255</v>
      </c>
      <c r="I44" s="9" t="s">
        <v>25</v>
      </c>
      <c r="J44" s="10" t="s">
        <v>35</v>
      </c>
      <c r="K44" s="10" t="s">
        <v>36</v>
      </c>
      <c r="L44" s="12">
        <f t="shared" si="7"/>
        <v>8</v>
      </c>
      <c r="M44" s="10" t="str">
        <f t="shared" si="8"/>
        <v>Serious</v>
      </c>
      <c r="N44" s="20" t="s">
        <v>422</v>
      </c>
      <c r="O44" s="117"/>
      <c r="P44" s="117" t="s">
        <v>364</v>
      </c>
      <c r="Q44" s="117"/>
      <c r="R44" s="117"/>
      <c r="S44" s="10" t="s">
        <v>11</v>
      </c>
      <c r="T44" s="10" t="s">
        <v>11</v>
      </c>
      <c r="U44" s="12" t="str">
        <f t="shared" si="9"/>
        <v>-</v>
      </c>
      <c r="V44" s="10" t="str">
        <f t="shared" si="10"/>
        <v>-</v>
      </c>
      <c r="W44" s="9"/>
      <c r="X44" s="9"/>
      <c r="Y44" s="11" t="s">
        <v>298</v>
      </c>
      <c r="Z44" s="9"/>
    </row>
    <row r="45" spans="1:26" s="13" customFormat="1" ht="28.8" x14ac:dyDescent="0.3">
      <c r="A45" s="142">
        <v>42</v>
      </c>
      <c r="B45" s="28" t="str">
        <f t="shared" si="4"/>
        <v>Mount-42</v>
      </c>
      <c r="C45" s="32" t="s">
        <v>332</v>
      </c>
      <c r="D45" s="35" t="s">
        <v>23</v>
      </c>
      <c r="E45" s="26" t="s">
        <v>252</v>
      </c>
      <c r="F45" s="158" t="s">
        <v>587</v>
      </c>
      <c r="G45" s="100" t="s">
        <v>548</v>
      </c>
      <c r="H45" s="42" t="s">
        <v>257</v>
      </c>
      <c r="I45" s="9" t="s">
        <v>25</v>
      </c>
      <c r="J45" s="10" t="s">
        <v>35</v>
      </c>
      <c r="K45" s="10" t="s">
        <v>36</v>
      </c>
      <c r="L45" s="12">
        <f t="shared" si="7"/>
        <v>8</v>
      </c>
      <c r="M45" s="10" t="str">
        <f t="shared" si="8"/>
        <v>Serious</v>
      </c>
      <c r="N45" s="11" t="s">
        <v>600</v>
      </c>
      <c r="O45" s="114"/>
      <c r="P45" s="114"/>
      <c r="Q45" s="114" t="s">
        <v>364</v>
      </c>
      <c r="R45" s="114"/>
      <c r="S45" s="10" t="s">
        <v>11</v>
      </c>
      <c r="T45" s="10" t="s">
        <v>11</v>
      </c>
      <c r="U45" s="12" t="str">
        <f t="shared" si="9"/>
        <v>-</v>
      </c>
      <c r="V45" s="10" t="str">
        <f t="shared" si="10"/>
        <v>-</v>
      </c>
      <c r="W45" s="9"/>
      <c r="X45" s="9"/>
      <c r="Y45" s="11" t="s">
        <v>298</v>
      </c>
      <c r="Z45" s="9"/>
    </row>
    <row r="46" spans="1:26" s="13" customFormat="1" ht="28.8" x14ac:dyDescent="0.3">
      <c r="A46" s="98">
        <v>43</v>
      </c>
      <c r="B46" s="28" t="str">
        <f t="shared" si="4"/>
        <v>Mount-43</v>
      </c>
      <c r="C46" s="32" t="s">
        <v>238</v>
      </c>
      <c r="D46" s="35" t="s">
        <v>23</v>
      </c>
      <c r="E46" s="26" t="s">
        <v>252</v>
      </c>
      <c r="F46" s="158" t="s">
        <v>122</v>
      </c>
      <c r="G46" s="100" t="s">
        <v>588</v>
      </c>
      <c r="H46" s="42" t="s">
        <v>258</v>
      </c>
      <c r="I46" s="9" t="s">
        <v>25</v>
      </c>
      <c r="J46" s="10" t="s">
        <v>35</v>
      </c>
      <c r="K46" s="10" t="s">
        <v>31</v>
      </c>
      <c r="L46" s="12">
        <f t="shared" si="7"/>
        <v>4</v>
      </c>
      <c r="M46" s="10" t="str">
        <f t="shared" si="8"/>
        <v>High</v>
      </c>
      <c r="N46" s="11" t="s">
        <v>423</v>
      </c>
      <c r="O46" s="114"/>
      <c r="P46" s="114"/>
      <c r="Q46" s="114" t="s">
        <v>364</v>
      </c>
      <c r="R46" s="114"/>
      <c r="S46" s="10" t="s">
        <v>11</v>
      </c>
      <c r="T46" s="10" t="s">
        <v>11</v>
      </c>
      <c r="U46" s="12" t="str">
        <f t="shared" si="9"/>
        <v>-</v>
      </c>
      <c r="V46" s="10" t="str">
        <f t="shared" si="10"/>
        <v>-</v>
      </c>
      <c r="W46" s="9"/>
      <c r="X46" s="9"/>
      <c r="Y46" s="11" t="s">
        <v>298</v>
      </c>
      <c r="Z46" s="9" t="s">
        <v>500</v>
      </c>
    </row>
    <row r="47" spans="1:26" s="16" customFormat="1" ht="43.2" x14ac:dyDescent="0.3">
      <c r="A47" s="142">
        <v>44</v>
      </c>
      <c r="B47" s="28" t="str">
        <f t="shared" si="4"/>
        <v>Mount-44</v>
      </c>
      <c r="C47" s="32" t="s">
        <v>331</v>
      </c>
      <c r="D47" s="35" t="s">
        <v>23</v>
      </c>
      <c r="E47" s="26" t="s">
        <v>252</v>
      </c>
      <c r="F47" s="158" t="s">
        <v>122</v>
      </c>
      <c r="G47" s="100" t="s">
        <v>588</v>
      </c>
      <c r="H47" s="41" t="s">
        <v>259</v>
      </c>
      <c r="I47" s="9" t="s">
        <v>25</v>
      </c>
      <c r="J47" s="10" t="s">
        <v>35</v>
      </c>
      <c r="K47" s="10" t="s">
        <v>36</v>
      </c>
      <c r="L47" s="12">
        <f t="shared" si="7"/>
        <v>8</v>
      </c>
      <c r="M47" s="10" t="str">
        <f t="shared" si="8"/>
        <v>Serious</v>
      </c>
      <c r="N47" s="11" t="s">
        <v>424</v>
      </c>
      <c r="O47" s="114"/>
      <c r="P47" s="114" t="s">
        <v>364</v>
      </c>
      <c r="Q47" s="114"/>
      <c r="R47" s="114"/>
      <c r="S47" s="10" t="s">
        <v>11</v>
      </c>
      <c r="T47" s="10" t="s">
        <v>11</v>
      </c>
      <c r="U47" s="12" t="str">
        <f t="shared" si="9"/>
        <v>-</v>
      </c>
      <c r="V47" s="10" t="str">
        <f t="shared" si="10"/>
        <v>-</v>
      </c>
      <c r="W47" s="9"/>
      <c r="X47" s="9"/>
      <c r="Y47" s="11" t="s">
        <v>298</v>
      </c>
      <c r="Z47" s="9"/>
    </row>
    <row r="48" spans="1:26" ht="28.8" x14ac:dyDescent="0.3">
      <c r="A48" s="98">
        <v>45</v>
      </c>
      <c r="B48" s="28" t="str">
        <f t="shared" si="4"/>
        <v>Mount-45</v>
      </c>
      <c r="C48" s="32" t="s">
        <v>136</v>
      </c>
      <c r="D48" s="35" t="s">
        <v>23</v>
      </c>
      <c r="E48" s="26" t="s">
        <v>252</v>
      </c>
      <c r="F48" s="158" t="s">
        <v>122</v>
      </c>
      <c r="G48" s="100" t="s">
        <v>549</v>
      </c>
      <c r="H48" s="41" t="s">
        <v>260</v>
      </c>
      <c r="I48" s="9" t="s">
        <v>25</v>
      </c>
      <c r="J48" s="10" t="s">
        <v>26</v>
      </c>
      <c r="K48" s="10" t="s">
        <v>36</v>
      </c>
      <c r="L48" s="12">
        <f t="shared" ref="L48:L62" si="11">IF(K48="Eliminated", 21, IF(OR(J48="-",K48="-"),"-", (IF(J48="Catastrophic",IF(K48="Frequent",1,IF(K48="Probable",2,IF(K48="Occasional",4,IF(K48="Remote",8,IF(K48="Improbable",12,"Error"))))),IF(J48="Critical",IF(K48="Frequent",3,IF(K48="Probable",5,IF(K48="Occasional",6,IF(K48="Remote",10,IF(K48="Improbable",15,"Error"))))), IF(J48="Marginal",IF(K48="Frequent",7,IF(K48="Probable",9,IF(K48="Occasional",11,IF(K48="Remote",14,IF(K48="Improbable",17,"Error"))))), IF(J48="Negligible",IF(K48="Frequent",13,IF(K48="Probable",16,IF(K48="Occasional",18,IF(K48="Remote",19,IF(K48="Improbable",20,"Error"))))),"Error")))))))</f>
        <v>10</v>
      </c>
      <c r="M48" s="10" t="str">
        <f t="shared" ref="M48:M62" si="12">IF(OR(L48="-",L48="Error"),"-",IF(L48&gt;20,"N/A",IF(L48&gt;17,"Low",IF(L48&gt;9, "Medium", IF(L48&gt;5, "Serious", "High")))))</f>
        <v>Medium</v>
      </c>
      <c r="N48" s="11" t="s">
        <v>425</v>
      </c>
      <c r="O48" s="114"/>
      <c r="P48" s="114" t="s">
        <v>364</v>
      </c>
      <c r="Q48" s="114"/>
      <c r="R48" s="114"/>
      <c r="S48" s="10" t="s">
        <v>11</v>
      </c>
      <c r="T48" s="10" t="s">
        <v>11</v>
      </c>
      <c r="U48" s="12" t="str">
        <f t="shared" ref="U48:U62" si="13">IF(T48="Eliminated", 21, IF(OR(S48="-",T48="-"),"-", (IF(S48="Catastrophic",IF(T48="Frequent",1,IF(T48="Probable",2,IF(T48="Occasional",4,IF(T48="Remote",8,IF(T48="Improbable",12,"Error"))))),IF(S48="Critical",IF(T48="Frequent",3,IF(T48="Probable",5,IF(T48="Occasional",6,IF(T48="Remote",10,IF(T48="Improbable",15,"Error"))))), IF(S48="Marginal",IF(T48="Frequent",7,IF(T48="Probable",9,IF(T48="Occasional",11,IF(T48="Remote",14,IF(T48="Improbable",17,"Error"))))), IF(S48="Negligible",IF(T48="Frequent",13,IF(T48="Probable",16,IF(T48="Occasional",18,IF(T48="Remote",19,IF(T48="Improbable",20,"Error"))))),"Error")))))))</f>
        <v>-</v>
      </c>
      <c r="V48" s="10" t="str">
        <f t="shared" ref="V48:V62" si="14">IF(OR(U48="-",U48="Error"),"-",IF(U48&gt;20,"N/A",IF(U48&gt;17,"Low",IF(U48&gt;9, "Medium", IF(U48&gt;5, "Serious", "High")))))</f>
        <v>-</v>
      </c>
      <c r="W48" s="9"/>
      <c r="X48" s="9"/>
      <c r="Y48" s="11" t="s">
        <v>298</v>
      </c>
      <c r="Z48" s="9"/>
    </row>
    <row r="49" spans="1:26" ht="28.8" x14ac:dyDescent="0.3">
      <c r="A49" s="142">
        <v>46</v>
      </c>
      <c r="B49" s="28" t="str">
        <f t="shared" si="4"/>
        <v>Mount-46</v>
      </c>
      <c r="C49" s="32" t="s">
        <v>136</v>
      </c>
      <c r="D49" s="35" t="s">
        <v>23</v>
      </c>
      <c r="E49" s="26" t="s">
        <v>252</v>
      </c>
      <c r="F49" s="158" t="s">
        <v>122</v>
      </c>
      <c r="G49" s="100" t="s">
        <v>589</v>
      </c>
      <c r="H49" s="41" t="s">
        <v>277</v>
      </c>
      <c r="I49" s="9" t="s">
        <v>25</v>
      </c>
      <c r="J49" s="10" t="s">
        <v>26</v>
      </c>
      <c r="K49" s="10" t="s">
        <v>36</v>
      </c>
      <c r="L49" s="12">
        <f t="shared" si="11"/>
        <v>10</v>
      </c>
      <c r="M49" s="10" t="str">
        <f t="shared" si="12"/>
        <v>Medium</v>
      </c>
      <c r="N49" s="11" t="s">
        <v>426</v>
      </c>
      <c r="O49" s="114"/>
      <c r="P49" s="114" t="s">
        <v>364</v>
      </c>
      <c r="Q49" s="114"/>
      <c r="R49" s="114"/>
      <c r="S49" s="10" t="s">
        <v>11</v>
      </c>
      <c r="T49" s="10" t="s">
        <v>11</v>
      </c>
      <c r="U49" s="12" t="str">
        <f t="shared" si="13"/>
        <v>-</v>
      </c>
      <c r="V49" s="10" t="str">
        <f t="shared" si="14"/>
        <v>-</v>
      </c>
      <c r="W49" s="9"/>
      <c r="X49" s="9"/>
      <c r="Y49" s="11" t="s">
        <v>298</v>
      </c>
      <c r="Z49" s="9"/>
    </row>
    <row r="50" spans="1:26" ht="28.8" x14ac:dyDescent="0.3">
      <c r="A50" s="98">
        <v>47</v>
      </c>
      <c r="B50" s="28" t="str">
        <f t="shared" si="4"/>
        <v>Mount-47</v>
      </c>
      <c r="C50" s="32" t="s">
        <v>238</v>
      </c>
      <c r="D50" s="35" t="s">
        <v>23</v>
      </c>
      <c r="E50" s="26" t="s">
        <v>335</v>
      </c>
      <c r="F50" s="158" t="s">
        <v>587</v>
      </c>
      <c r="G50" s="157" t="s">
        <v>589</v>
      </c>
      <c r="H50" s="42" t="s">
        <v>261</v>
      </c>
      <c r="I50" s="9" t="s">
        <v>25</v>
      </c>
      <c r="J50" s="10" t="s">
        <v>26</v>
      </c>
      <c r="K50" s="10" t="s">
        <v>31</v>
      </c>
      <c r="L50" s="12">
        <f t="shared" si="11"/>
        <v>6</v>
      </c>
      <c r="M50" s="10" t="str">
        <f t="shared" si="12"/>
        <v>Serious</v>
      </c>
      <c r="N50" s="11" t="s">
        <v>601</v>
      </c>
      <c r="O50" s="114" t="s">
        <v>364</v>
      </c>
      <c r="P50" s="114" t="s">
        <v>364</v>
      </c>
      <c r="Q50" s="114"/>
      <c r="R50" s="114"/>
      <c r="S50" s="10" t="s">
        <v>11</v>
      </c>
      <c r="T50" s="10" t="s">
        <v>11</v>
      </c>
      <c r="U50" s="12" t="str">
        <f t="shared" si="13"/>
        <v>-</v>
      </c>
      <c r="V50" s="10" t="str">
        <f t="shared" si="14"/>
        <v>-</v>
      </c>
      <c r="W50" s="9"/>
      <c r="X50" s="9"/>
      <c r="Y50" s="11" t="s">
        <v>298</v>
      </c>
      <c r="Z50" s="9"/>
    </row>
    <row r="51" spans="1:26" ht="28.8" x14ac:dyDescent="0.3">
      <c r="A51" s="142">
        <v>48</v>
      </c>
      <c r="B51" s="28" t="str">
        <f t="shared" si="4"/>
        <v>Mount-48</v>
      </c>
      <c r="C51" s="32" t="s">
        <v>238</v>
      </c>
      <c r="D51" s="35" t="s">
        <v>23</v>
      </c>
      <c r="E51" s="26" t="s">
        <v>252</v>
      </c>
      <c r="F51" s="158" t="s">
        <v>122</v>
      </c>
      <c r="G51" s="100" t="s">
        <v>124</v>
      </c>
      <c r="H51" s="41" t="s">
        <v>265</v>
      </c>
      <c r="I51" s="9" t="s">
        <v>25</v>
      </c>
      <c r="J51" s="10" t="s">
        <v>26</v>
      </c>
      <c r="K51" s="10" t="s">
        <v>31</v>
      </c>
      <c r="L51" s="12">
        <f t="shared" si="11"/>
        <v>6</v>
      </c>
      <c r="M51" s="10" t="str">
        <f t="shared" si="12"/>
        <v>Serious</v>
      </c>
      <c r="N51" s="11" t="s">
        <v>427</v>
      </c>
      <c r="O51" s="114"/>
      <c r="P51" s="114" t="s">
        <v>364</v>
      </c>
      <c r="Q51" s="114"/>
      <c r="R51" s="114" t="s">
        <v>364</v>
      </c>
      <c r="S51" s="10" t="s">
        <v>11</v>
      </c>
      <c r="T51" s="10" t="s">
        <v>11</v>
      </c>
      <c r="U51" s="12" t="str">
        <f t="shared" si="13"/>
        <v>-</v>
      </c>
      <c r="V51" s="10" t="str">
        <f t="shared" si="14"/>
        <v>-</v>
      </c>
      <c r="W51" s="9"/>
      <c r="X51" s="9"/>
      <c r="Y51" s="11" t="s">
        <v>298</v>
      </c>
      <c r="Z51" s="9"/>
    </row>
    <row r="52" spans="1:26" ht="28.8" x14ac:dyDescent="0.3">
      <c r="A52" s="98">
        <v>49</v>
      </c>
      <c r="B52" s="28" t="str">
        <f t="shared" si="4"/>
        <v>Mount-49</v>
      </c>
      <c r="C52" s="32" t="s">
        <v>332</v>
      </c>
      <c r="D52" s="35" t="s">
        <v>23</v>
      </c>
      <c r="E52" s="44" t="s">
        <v>262</v>
      </c>
      <c r="F52" s="158" t="s">
        <v>587</v>
      </c>
      <c r="G52" s="100" t="s">
        <v>550</v>
      </c>
      <c r="H52" s="42" t="s">
        <v>263</v>
      </c>
      <c r="I52" s="9" t="s">
        <v>25</v>
      </c>
      <c r="J52" s="10" t="s">
        <v>35</v>
      </c>
      <c r="K52" s="10" t="s">
        <v>36</v>
      </c>
      <c r="L52" s="12">
        <f t="shared" si="11"/>
        <v>8</v>
      </c>
      <c r="M52" s="10" t="str">
        <f t="shared" si="12"/>
        <v>Serious</v>
      </c>
      <c r="N52" s="11" t="s">
        <v>428</v>
      </c>
      <c r="O52" s="114"/>
      <c r="P52" s="114"/>
      <c r="Q52" s="114" t="s">
        <v>364</v>
      </c>
      <c r="R52" s="114"/>
      <c r="S52" s="10" t="s">
        <v>11</v>
      </c>
      <c r="T52" s="10" t="s">
        <v>11</v>
      </c>
      <c r="U52" s="12" t="str">
        <f t="shared" si="13"/>
        <v>-</v>
      </c>
      <c r="V52" s="10" t="str">
        <f t="shared" si="14"/>
        <v>-</v>
      </c>
      <c r="W52" s="9"/>
      <c r="X52" s="9"/>
      <c r="Y52" s="11" t="s">
        <v>298</v>
      </c>
      <c r="Z52" s="9"/>
    </row>
    <row r="53" spans="1:26" ht="28.8" x14ac:dyDescent="0.3">
      <c r="A53" s="142">
        <v>50</v>
      </c>
      <c r="B53" s="28" t="str">
        <f t="shared" si="4"/>
        <v>Mount-50</v>
      </c>
      <c r="C53" s="32" t="s">
        <v>136</v>
      </c>
      <c r="D53" s="35" t="s">
        <v>23</v>
      </c>
      <c r="E53" s="44" t="s">
        <v>262</v>
      </c>
      <c r="F53" s="158" t="s">
        <v>587</v>
      </c>
      <c r="G53" s="100" t="s">
        <v>550</v>
      </c>
      <c r="H53" s="42" t="s">
        <v>264</v>
      </c>
      <c r="I53" s="9" t="s">
        <v>25</v>
      </c>
      <c r="J53" s="10" t="s">
        <v>35</v>
      </c>
      <c r="K53" s="10" t="s">
        <v>36</v>
      </c>
      <c r="L53" s="12">
        <f t="shared" si="11"/>
        <v>8</v>
      </c>
      <c r="M53" s="10" t="str">
        <f t="shared" si="12"/>
        <v>Serious</v>
      </c>
      <c r="N53" s="11" t="s">
        <v>429</v>
      </c>
      <c r="O53" s="114" t="s">
        <v>364</v>
      </c>
      <c r="P53" s="114" t="s">
        <v>364</v>
      </c>
      <c r="Q53" s="114"/>
      <c r="R53" s="114"/>
      <c r="S53" s="10" t="s">
        <v>11</v>
      </c>
      <c r="T53" s="10" t="s">
        <v>11</v>
      </c>
      <c r="U53" s="12" t="str">
        <f t="shared" si="13"/>
        <v>-</v>
      </c>
      <c r="V53" s="10" t="str">
        <f t="shared" si="14"/>
        <v>-</v>
      </c>
      <c r="W53" s="9"/>
      <c r="X53" s="9"/>
      <c r="Y53" s="11" t="s">
        <v>298</v>
      </c>
      <c r="Z53" s="9"/>
    </row>
    <row r="54" spans="1:26" ht="28.8" x14ac:dyDescent="0.3">
      <c r="A54" s="98">
        <v>51</v>
      </c>
      <c r="B54" s="28" t="str">
        <f t="shared" si="4"/>
        <v>Mount-51</v>
      </c>
      <c r="C54" s="32" t="s">
        <v>136</v>
      </c>
      <c r="D54" s="35" t="s">
        <v>23</v>
      </c>
      <c r="E54" s="44" t="s">
        <v>262</v>
      </c>
      <c r="F54" s="158" t="s">
        <v>122</v>
      </c>
      <c r="G54" s="100" t="s">
        <v>124</v>
      </c>
      <c r="H54" s="42" t="s">
        <v>266</v>
      </c>
      <c r="I54" s="9" t="s">
        <v>25</v>
      </c>
      <c r="J54" s="10" t="s">
        <v>26</v>
      </c>
      <c r="K54" s="10" t="s">
        <v>31</v>
      </c>
      <c r="L54" s="12">
        <f t="shared" si="11"/>
        <v>6</v>
      </c>
      <c r="M54" s="10" t="str">
        <f t="shared" si="12"/>
        <v>Serious</v>
      </c>
      <c r="N54" s="11" t="s">
        <v>430</v>
      </c>
      <c r="O54" s="114"/>
      <c r="P54" s="114" t="s">
        <v>364</v>
      </c>
      <c r="Q54" s="114"/>
      <c r="R54" s="114"/>
      <c r="S54" s="10" t="s">
        <v>11</v>
      </c>
      <c r="T54" s="10" t="s">
        <v>11</v>
      </c>
      <c r="U54" s="12" t="str">
        <f t="shared" si="13"/>
        <v>-</v>
      </c>
      <c r="V54" s="10" t="str">
        <f t="shared" si="14"/>
        <v>-</v>
      </c>
      <c r="W54" s="9"/>
      <c r="X54" s="9"/>
      <c r="Y54" s="11" t="s">
        <v>298</v>
      </c>
      <c r="Z54" s="9"/>
    </row>
    <row r="55" spans="1:26" ht="28.8" x14ac:dyDescent="0.3">
      <c r="A55" s="142">
        <v>52</v>
      </c>
      <c r="B55" s="28" t="str">
        <f t="shared" si="4"/>
        <v>Mount-52</v>
      </c>
      <c r="C55" s="32" t="s">
        <v>136</v>
      </c>
      <c r="D55" s="35" t="s">
        <v>23</v>
      </c>
      <c r="E55" s="44" t="s">
        <v>262</v>
      </c>
      <c r="F55" s="158" t="s">
        <v>587</v>
      </c>
      <c r="G55" s="100" t="s">
        <v>551</v>
      </c>
      <c r="H55" s="41" t="s">
        <v>267</v>
      </c>
      <c r="I55" s="9" t="s">
        <v>25</v>
      </c>
      <c r="J55" s="10" t="s">
        <v>26</v>
      </c>
      <c r="K55" s="10" t="s">
        <v>31</v>
      </c>
      <c r="L55" s="12">
        <f t="shared" si="11"/>
        <v>6</v>
      </c>
      <c r="M55" s="10" t="str">
        <f t="shared" si="12"/>
        <v>Serious</v>
      </c>
      <c r="N55" s="11" t="s">
        <v>431</v>
      </c>
      <c r="O55" s="114"/>
      <c r="P55" s="114" t="s">
        <v>364</v>
      </c>
      <c r="Q55" s="114"/>
      <c r="R55" s="114"/>
      <c r="S55" s="10" t="s">
        <v>11</v>
      </c>
      <c r="T55" s="10" t="s">
        <v>11</v>
      </c>
      <c r="U55" s="12" t="str">
        <f t="shared" si="13"/>
        <v>-</v>
      </c>
      <c r="V55" s="10" t="str">
        <f t="shared" si="14"/>
        <v>-</v>
      </c>
      <c r="W55" s="9"/>
      <c r="X55" s="9"/>
      <c r="Y55" s="11" t="s">
        <v>298</v>
      </c>
      <c r="Z55" s="9"/>
    </row>
    <row r="56" spans="1:26" ht="28.8" x14ac:dyDescent="0.3">
      <c r="A56" s="98">
        <v>53</v>
      </c>
      <c r="B56" s="28" t="str">
        <f t="shared" si="4"/>
        <v>Mount-53</v>
      </c>
      <c r="C56" s="32" t="s">
        <v>136</v>
      </c>
      <c r="D56" s="35" t="s">
        <v>23</v>
      </c>
      <c r="E56" s="44" t="s">
        <v>262</v>
      </c>
      <c r="F56" s="158" t="s">
        <v>587</v>
      </c>
      <c r="G56" s="100" t="s">
        <v>552</v>
      </c>
      <c r="H56" s="41" t="s">
        <v>268</v>
      </c>
      <c r="I56" s="9" t="s">
        <v>25</v>
      </c>
      <c r="J56" s="10" t="s">
        <v>35</v>
      </c>
      <c r="K56" s="10" t="s">
        <v>36</v>
      </c>
      <c r="L56" s="12">
        <f t="shared" si="11"/>
        <v>8</v>
      </c>
      <c r="M56" s="10" t="str">
        <f t="shared" si="12"/>
        <v>Serious</v>
      </c>
      <c r="N56" s="11" t="s">
        <v>432</v>
      </c>
      <c r="O56" s="114"/>
      <c r="P56" s="114" t="s">
        <v>364</v>
      </c>
      <c r="Q56" s="114"/>
      <c r="R56" s="114"/>
      <c r="S56" s="10" t="s">
        <v>11</v>
      </c>
      <c r="T56" s="10" t="s">
        <v>11</v>
      </c>
      <c r="U56" s="12" t="str">
        <f t="shared" si="13"/>
        <v>-</v>
      </c>
      <c r="V56" s="10" t="str">
        <f t="shared" si="14"/>
        <v>-</v>
      </c>
      <c r="W56" s="9"/>
      <c r="X56" s="9"/>
      <c r="Y56" s="11" t="s">
        <v>298</v>
      </c>
      <c r="Z56" s="9"/>
    </row>
    <row r="57" spans="1:26" ht="28.8" x14ac:dyDescent="0.3">
      <c r="A57" s="142">
        <v>54</v>
      </c>
      <c r="B57" s="28" t="str">
        <f t="shared" si="4"/>
        <v>Mount-54</v>
      </c>
      <c r="C57" s="32" t="s">
        <v>136</v>
      </c>
      <c r="D57" s="35" t="s">
        <v>23</v>
      </c>
      <c r="E57" s="44" t="s">
        <v>269</v>
      </c>
      <c r="F57" s="158" t="s">
        <v>587</v>
      </c>
      <c r="G57" s="100" t="s">
        <v>84</v>
      </c>
      <c r="H57" s="41" t="s">
        <v>270</v>
      </c>
      <c r="I57" s="9" t="s">
        <v>25</v>
      </c>
      <c r="J57" s="10" t="s">
        <v>26</v>
      </c>
      <c r="K57" s="10" t="s">
        <v>36</v>
      </c>
      <c r="L57" s="12">
        <f t="shared" si="11"/>
        <v>10</v>
      </c>
      <c r="M57" s="10" t="str">
        <f t="shared" si="12"/>
        <v>Medium</v>
      </c>
      <c r="N57" s="11" t="s">
        <v>433</v>
      </c>
      <c r="O57" s="114"/>
      <c r="P57" s="114" t="s">
        <v>364</v>
      </c>
      <c r="Q57" s="114"/>
      <c r="R57" s="114"/>
      <c r="S57" s="10" t="s">
        <v>11</v>
      </c>
      <c r="T57" s="10" t="s">
        <v>11</v>
      </c>
      <c r="U57" s="12" t="str">
        <f t="shared" si="13"/>
        <v>-</v>
      </c>
      <c r="V57" s="10" t="str">
        <f t="shared" si="14"/>
        <v>-</v>
      </c>
      <c r="W57" s="9"/>
      <c r="X57" s="9"/>
      <c r="Y57" s="11" t="s">
        <v>298</v>
      </c>
      <c r="Z57" s="9"/>
    </row>
    <row r="58" spans="1:26" ht="28.8" x14ac:dyDescent="0.3">
      <c r="A58" s="98">
        <v>55</v>
      </c>
      <c r="B58" s="28" t="str">
        <f t="shared" si="4"/>
        <v>Mount-55</v>
      </c>
      <c r="C58" s="32" t="s">
        <v>238</v>
      </c>
      <c r="D58" s="35" t="s">
        <v>23</v>
      </c>
      <c r="E58" s="44" t="s">
        <v>271</v>
      </c>
      <c r="F58" s="158" t="s">
        <v>678</v>
      </c>
      <c r="G58" s="100" t="s">
        <v>272</v>
      </c>
      <c r="H58" s="42" t="s">
        <v>602</v>
      </c>
      <c r="I58" s="9" t="s">
        <v>25</v>
      </c>
      <c r="J58" s="10" t="s">
        <v>26</v>
      </c>
      <c r="K58" s="10" t="s">
        <v>36</v>
      </c>
      <c r="L58" s="12">
        <f t="shared" si="11"/>
        <v>10</v>
      </c>
      <c r="M58" s="10" t="str">
        <f t="shared" si="12"/>
        <v>Medium</v>
      </c>
      <c r="N58" s="11" t="s">
        <v>434</v>
      </c>
      <c r="O58" s="114"/>
      <c r="P58" s="114" t="s">
        <v>364</v>
      </c>
      <c r="Q58" s="114" t="s">
        <v>364</v>
      </c>
      <c r="R58" s="114"/>
      <c r="S58" s="10" t="s">
        <v>11</v>
      </c>
      <c r="T58" s="10" t="s">
        <v>11</v>
      </c>
      <c r="U58" s="12" t="str">
        <f t="shared" si="13"/>
        <v>-</v>
      </c>
      <c r="V58" s="10" t="str">
        <f t="shared" si="14"/>
        <v>-</v>
      </c>
      <c r="W58" s="9"/>
      <c r="X58" s="9"/>
      <c r="Y58" s="11" t="s">
        <v>298</v>
      </c>
      <c r="Z58" s="9"/>
    </row>
    <row r="59" spans="1:26" ht="28.8" x14ac:dyDescent="0.3">
      <c r="A59" s="142">
        <v>56</v>
      </c>
      <c r="B59" s="28" t="str">
        <f t="shared" si="4"/>
        <v>Mount-56</v>
      </c>
      <c r="C59" s="32" t="s">
        <v>238</v>
      </c>
      <c r="D59" s="35" t="s">
        <v>23</v>
      </c>
      <c r="E59" s="44" t="s">
        <v>271</v>
      </c>
      <c r="F59" s="158" t="s">
        <v>142</v>
      </c>
      <c r="G59" s="100" t="s">
        <v>553</v>
      </c>
      <c r="H59" s="42" t="s">
        <v>679</v>
      </c>
      <c r="I59" s="9" t="s">
        <v>25</v>
      </c>
      <c r="J59" s="10" t="s">
        <v>35</v>
      </c>
      <c r="K59" s="10" t="s">
        <v>38</v>
      </c>
      <c r="L59" s="12">
        <f t="shared" si="11"/>
        <v>12</v>
      </c>
      <c r="M59" s="10" t="str">
        <f t="shared" si="12"/>
        <v>Medium</v>
      </c>
      <c r="N59" s="11" t="s">
        <v>435</v>
      </c>
      <c r="O59" s="114"/>
      <c r="P59" s="114" t="s">
        <v>364</v>
      </c>
      <c r="Q59" s="114"/>
      <c r="R59" s="114"/>
      <c r="S59" s="10" t="s">
        <v>11</v>
      </c>
      <c r="T59" s="10" t="s">
        <v>11</v>
      </c>
      <c r="U59" s="12" t="str">
        <f t="shared" si="13"/>
        <v>-</v>
      </c>
      <c r="V59" s="10" t="str">
        <f t="shared" si="14"/>
        <v>-</v>
      </c>
      <c r="W59" s="9"/>
      <c r="X59" s="9"/>
      <c r="Y59" s="11" t="s">
        <v>298</v>
      </c>
      <c r="Z59" s="9"/>
    </row>
    <row r="60" spans="1:26" ht="28.8" x14ac:dyDescent="0.3">
      <c r="A60" s="98">
        <v>57</v>
      </c>
      <c r="B60" s="28" t="str">
        <f t="shared" si="4"/>
        <v>Mount-57</v>
      </c>
      <c r="C60" s="32" t="s">
        <v>238</v>
      </c>
      <c r="D60" s="35" t="s">
        <v>23</v>
      </c>
      <c r="E60" s="44" t="s">
        <v>271</v>
      </c>
      <c r="F60" s="158" t="s">
        <v>587</v>
      </c>
      <c r="G60" s="100" t="s">
        <v>552</v>
      </c>
      <c r="H60" s="42" t="s">
        <v>554</v>
      </c>
      <c r="I60" s="9" t="s">
        <v>25</v>
      </c>
      <c r="J60" s="10" t="s">
        <v>35</v>
      </c>
      <c r="K60" s="10" t="s">
        <v>36</v>
      </c>
      <c r="L60" s="12">
        <f t="shared" si="11"/>
        <v>8</v>
      </c>
      <c r="M60" s="10" t="str">
        <f t="shared" si="12"/>
        <v>Serious</v>
      </c>
      <c r="N60" s="11" t="s">
        <v>436</v>
      </c>
      <c r="O60" s="114"/>
      <c r="P60" s="114"/>
      <c r="Q60" s="114" t="s">
        <v>364</v>
      </c>
      <c r="R60" s="114"/>
      <c r="S60" s="10" t="s">
        <v>11</v>
      </c>
      <c r="T60" s="10" t="s">
        <v>11</v>
      </c>
      <c r="U60" s="12" t="str">
        <f t="shared" si="13"/>
        <v>-</v>
      </c>
      <c r="V60" s="10" t="str">
        <f t="shared" si="14"/>
        <v>-</v>
      </c>
      <c r="W60" s="9"/>
      <c r="X60" s="9"/>
      <c r="Y60" s="11" t="s">
        <v>298</v>
      </c>
      <c r="Z60" s="9"/>
    </row>
    <row r="61" spans="1:26" ht="28.8" x14ac:dyDescent="0.3">
      <c r="A61" s="142">
        <v>58</v>
      </c>
      <c r="B61" s="28" t="str">
        <f t="shared" si="4"/>
        <v>Mount-58</v>
      </c>
      <c r="C61" s="32" t="s">
        <v>136</v>
      </c>
      <c r="D61" s="35" t="s">
        <v>23</v>
      </c>
      <c r="E61" s="44" t="s">
        <v>271</v>
      </c>
      <c r="F61" s="158" t="s">
        <v>122</v>
      </c>
      <c r="G61" s="159" t="s">
        <v>294</v>
      </c>
      <c r="H61" s="42" t="s">
        <v>275</v>
      </c>
      <c r="I61" s="9" t="s">
        <v>25</v>
      </c>
      <c r="J61" s="10" t="s">
        <v>26</v>
      </c>
      <c r="K61" s="10" t="s">
        <v>31</v>
      </c>
      <c r="L61" s="12">
        <f t="shared" si="11"/>
        <v>6</v>
      </c>
      <c r="M61" s="10" t="str">
        <f t="shared" si="12"/>
        <v>Serious</v>
      </c>
      <c r="N61" s="11" t="s">
        <v>437</v>
      </c>
      <c r="O61" s="114"/>
      <c r="P61" s="114"/>
      <c r="Q61" s="114" t="s">
        <v>364</v>
      </c>
      <c r="R61" s="114" t="s">
        <v>364</v>
      </c>
      <c r="S61" s="10" t="s">
        <v>11</v>
      </c>
      <c r="T61" s="10" t="s">
        <v>11</v>
      </c>
      <c r="U61" s="12" t="str">
        <f t="shared" si="13"/>
        <v>-</v>
      </c>
      <c r="V61" s="10" t="str">
        <f t="shared" si="14"/>
        <v>-</v>
      </c>
      <c r="W61" s="9"/>
      <c r="X61" s="9"/>
      <c r="Y61" s="11" t="s">
        <v>298</v>
      </c>
      <c r="Z61" s="9"/>
    </row>
    <row r="62" spans="1:26" ht="28.8" x14ac:dyDescent="0.3">
      <c r="A62" s="98">
        <v>59</v>
      </c>
      <c r="B62" s="28" t="str">
        <f t="shared" si="4"/>
        <v>Mount-59</v>
      </c>
      <c r="C62" s="32" t="s">
        <v>238</v>
      </c>
      <c r="D62" s="35" t="s">
        <v>23</v>
      </c>
      <c r="E62" s="44" t="s">
        <v>274</v>
      </c>
      <c r="F62" s="158" t="s">
        <v>122</v>
      </c>
      <c r="G62" s="100" t="s">
        <v>590</v>
      </c>
      <c r="H62" s="42" t="s">
        <v>273</v>
      </c>
      <c r="I62" s="9" t="s">
        <v>25</v>
      </c>
      <c r="J62" s="10" t="s">
        <v>26</v>
      </c>
      <c r="K62" s="10" t="s">
        <v>36</v>
      </c>
      <c r="L62" s="12">
        <f t="shared" si="11"/>
        <v>10</v>
      </c>
      <c r="M62" s="10" t="str">
        <f t="shared" si="12"/>
        <v>Medium</v>
      </c>
      <c r="N62" s="11" t="s">
        <v>438</v>
      </c>
      <c r="O62" s="114"/>
      <c r="P62" s="114" t="s">
        <v>364</v>
      </c>
      <c r="Q62" s="114"/>
      <c r="R62" s="114"/>
      <c r="S62" s="10" t="s">
        <v>11</v>
      </c>
      <c r="T62" s="10" t="s">
        <v>11</v>
      </c>
      <c r="U62" s="12" t="str">
        <f t="shared" si="13"/>
        <v>-</v>
      </c>
      <c r="V62" s="10" t="str">
        <f t="shared" si="14"/>
        <v>-</v>
      </c>
      <c r="W62" s="9"/>
      <c r="X62" s="9"/>
      <c r="Y62" s="11" t="s">
        <v>298</v>
      </c>
      <c r="Z62" s="9"/>
    </row>
    <row r="63" spans="1:26" ht="29.4" thickBot="1" x14ac:dyDescent="0.35">
      <c r="A63" s="142">
        <v>60</v>
      </c>
      <c r="B63" s="28" t="str">
        <f>CONCATENATE("Mount-",A63)</f>
        <v>Mount-60</v>
      </c>
      <c r="C63" s="73" t="s">
        <v>238</v>
      </c>
      <c r="D63" s="74" t="s">
        <v>23</v>
      </c>
      <c r="E63" s="85" t="s">
        <v>274</v>
      </c>
      <c r="F63" s="158" t="s">
        <v>587</v>
      </c>
      <c r="G63" s="160" t="s">
        <v>555</v>
      </c>
      <c r="H63" s="78" t="s">
        <v>603</v>
      </c>
      <c r="I63" s="9" t="s">
        <v>25</v>
      </c>
      <c r="J63" s="10" t="s">
        <v>26</v>
      </c>
      <c r="K63" s="10" t="s">
        <v>31</v>
      </c>
      <c r="L63" s="12">
        <f>IF(K63="Eliminated", 21, IF(OR(J63="-",K63="-"),"-", (IF(J63="Catastrophic",IF(K63="Frequent",1,IF(K63="Probable",2,IF(K63="Occasional",4,IF(K63="Remote",8,IF(K63="Improbable",12,"Error"))))),IF(J63="Critical",IF(K63="Frequent",3,IF(K63="Probable",5,IF(K63="Occasional",6,IF(K63="Remote",10,IF(K63="Improbable",15,"Error"))))), IF(J63="Marginal",IF(K63="Frequent",7,IF(K63="Probable",9,IF(K63="Occasional",11,IF(K63="Remote",14,IF(K63="Improbable",17,"Error"))))), IF(J63="Negligible",IF(K63="Frequent",13,IF(K63="Probable",16,IF(K63="Occasional",18,IF(K63="Remote",19,IF(K63="Improbable",20,"Error"))))),"Error")))))))</f>
        <v>6</v>
      </c>
      <c r="M63" s="10" t="str">
        <f>IF(OR(L63="-",L63="Error"),"-",IF(L63&gt;20,"N/A",IF(L63&gt;17,"Low",IF(L63&gt;9, "Medium", IF(L63&gt;5, "Serious", "High")))))</f>
        <v>Serious</v>
      </c>
      <c r="N63" s="11" t="s">
        <v>439</v>
      </c>
      <c r="O63" s="114"/>
      <c r="P63" s="114" t="s">
        <v>364</v>
      </c>
      <c r="Q63" s="114"/>
      <c r="R63" s="114"/>
      <c r="S63" s="10" t="s">
        <v>11</v>
      </c>
      <c r="T63" s="10" t="s">
        <v>11</v>
      </c>
      <c r="U63" s="12" t="str">
        <f>IF(T63="Eliminated", 21, IF(OR(S63="-",T63="-"),"-", (IF(S63="Catastrophic",IF(T63="Frequent",1,IF(T63="Probable",2,IF(T63="Occasional",4,IF(T63="Remote",8,IF(T63="Improbable",12,"Error"))))),IF(S63="Critical",IF(T63="Frequent",3,IF(T63="Probable",5,IF(T63="Occasional",6,IF(T63="Remote",10,IF(T63="Improbable",15,"Error"))))), IF(S63="Marginal",IF(T63="Frequent",7,IF(T63="Probable",9,IF(T63="Occasional",11,IF(T63="Remote",14,IF(T63="Improbable",17,"Error"))))), IF(S63="Negligible",IF(T63="Frequent",13,IF(T63="Probable",16,IF(T63="Occasional",18,IF(T63="Remote",19,IF(T63="Improbable",20,"Error"))))),"Error")))))))</f>
        <v>-</v>
      </c>
      <c r="V63" s="10" t="str">
        <f>IF(OR(U63="-",U63="Error"),"-",IF(U63&gt;20,"N/A",IF(U63&gt;17,"Low",IF(U63&gt;9, "Medium", IF(U63&gt;5, "Serious", "High")))))</f>
        <v>-</v>
      </c>
      <c r="W63" s="9"/>
      <c r="X63" s="9"/>
      <c r="Y63" s="11" t="s">
        <v>298</v>
      </c>
      <c r="Z63" s="9"/>
    </row>
    <row r="64" spans="1:26" ht="28.8" x14ac:dyDescent="0.3">
      <c r="A64" s="98">
        <v>61</v>
      </c>
      <c r="B64" s="28" t="str">
        <f>CONCATENATE("Mount-",A64)</f>
        <v>Mount-61</v>
      </c>
      <c r="C64" s="79" t="s">
        <v>948</v>
      </c>
      <c r="D64" s="80" t="s">
        <v>23</v>
      </c>
      <c r="E64" s="188" t="s">
        <v>949</v>
      </c>
      <c r="F64" s="158" t="s">
        <v>118</v>
      </c>
      <c r="G64" s="157" t="s">
        <v>950</v>
      </c>
      <c r="H64" s="84" t="s">
        <v>951</v>
      </c>
      <c r="I64" s="9" t="s">
        <v>25</v>
      </c>
      <c r="J64" s="10" t="s">
        <v>35</v>
      </c>
      <c r="K64" s="10" t="s">
        <v>36</v>
      </c>
      <c r="L64" s="12">
        <f>IF(K64="Eliminated", 21, IF(OR(J64="-",K64="-"),"-", (IF(J64="Catastrophic",IF(K64="Frequent",1,IF(K64="Probable",2,IF(K64="Occasional",4,IF(K64="Remote",8,IF(K64="Improbable",12,"Error"))))),IF(J64="Critical",IF(K64="Frequent",3,IF(K64="Probable",5,IF(K64="Occasional",6,IF(K64="Remote",10,IF(K64="Improbable",15,"Error"))))), IF(J64="Marginal",IF(K64="Frequent",7,IF(K64="Probable",9,IF(K64="Occasional",11,IF(K64="Remote",14,IF(K64="Improbable",17,"Error"))))), IF(J64="Negligible",IF(K64="Frequent",13,IF(K64="Probable",16,IF(K64="Occasional",18,IF(K64="Remote",19,IF(K64="Improbable",20,"Error"))))),"Error")))))))</f>
        <v>8</v>
      </c>
      <c r="M64" s="10" t="str">
        <f>IF(OR(L64="-",L64="Error"),"-",IF(L64&gt;20,"N/A",IF(L64&gt;17,"Low",IF(L64&gt;9, "Medium", IF(L64&gt;5, "Serious", "High")))))</f>
        <v>Serious</v>
      </c>
      <c r="N64" s="11" t="s">
        <v>952</v>
      </c>
      <c r="O64" s="114"/>
      <c r="P64" s="114" t="s">
        <v>364</v>
      </c>
      <c r="Q64" s="114"/>
      <c r="R64" s="114"/>
      <c r="S64" s="10"/>
      <c r="T64" s="10"/>
      <c r="U64" s="12"/>
      <c r="V64" s="10"/>
      <c r="W64" s="9"/>
      <c r="X64" s="9"/>
      <c r="Y64" s="11"/>
      <c r="Z64" s="9"/>
    </row>
    <row r="65" spans="1:26" x14ac:dyDescent="0.3">
      <c r="A65" s="98">
        <v>62</v>
      </c>
      <c r="B65" s="28" t="str">
        <f>CONCATENATE("Mount-",A65)</f>
        <v>Mount-62</v>
      </c>
      <c r="C65" s="79" t="s">
        <v>238</v>
      </c>
      <c r="D65" s="80" t="s">
        <v>23</v>
      </c>
      <c r="E65" s="188" t="s">
        <v>949</v>
      </c>
      <c r="F65" s="158" t="s">
        <v>118</v>
      </c>
      <c r="G65" s="157" t="s">
        <v>953</v>
      </c>
      <c r="H65" s="84" t="s">
        <v>954</v>
      </c>
      <c r="I65" s="9" t="s">
        <v>25</v>
      </c>
      <c r="J65" s="10" t="s">
        <v>26</v>
      </c>
      <c r="K65" s="10" t="s">
        <v>36</v>
      </c>
      <c r="L65" s="12">
        <f>IF(K65="Eliminated", 21, IF(OR(J65="-",K65="-"),"-", (IF(J65="Catastrophic",IF(K65="Frequent",1,IF(K65="Probable",2,IF(K65="Occasional",4,IF(K65="Remote",8,IF(K65="Improbable",12,"Error"))))),IF(J65="Critical",IF(K65="Frequent",3,IF(K65="Probable",5,IF(K65="Occasional",6,IF(K65="Remote",10,IF(K65="Improbable",15,"Error"))))), IF(J65="Marginal",IF(K65="Frequent",7,IF(K65="Probable",9,IF(K65="Occasional",11,IF(K65="Remote",14,IF(K65="Improbable",17,"Error"))))), IF(J65="Negligible",IF(K65="Frequent",13,IF(K65="Probable",16,IF(K65="Occasional",18,IF(K65="Remote",19,IF(K65="Improbable",20,"Error"))))),"Error")))))))</f>
        <v>10</v>
      </c>
      <c r="M65" s="10" t="str">
        <f>IF(OR(L65="-",L65="Error"),"-",IF(L65&gt;20,"N/A",IF(L65&gt;17,"Low",IF(L65&gt;9, "Medium", IF(L65&gt;5, "Serious", "High")))))</f>
        <v>Medium</v>
      </c>
      <c r="N65" s="11" t="s">
        <v>955</v>
      </c>
      <c r="O65" s="114"/>
      <c r="P65" s="114" t="s">
        <v>364</v>
      </c>
      <c r="Q65" s="114" t="s">
        <v>364</v>
      </c>
      <c r="R65" s="114" t="s">
        <v>364</v>
      </c>
      <c r="S65" s="10"/>
      <c r="T65" s="10"/>
      <c r="U65" s="12"/>
      <c r="V65" s="10"/>
      <c r="W65" s="9"/>
      <c r="X65" s="9"/>
      <c r="Y65" s="11"/>
      <c r="Z65" s="9"/>
    </row>
    <row r="66" spans="1:26" x14ac:dyDescent="0.3">
      <c r="A66" s="98"/>
      <c r="B66" s="28"/>
      <c r="C66" s="79"/>
      <c r="D66" s="80"/>
      <c r="E66" s="188"/>
      <c r="F66" s="158"/>
      <c r="G66" s="157"/>
      <c r="H66" s="84"/>
      <c r="I66" s="9"/>
      <c r="J66" s="10"/>
      <c r="K66" s="10"/>
      <c r="L66" s="12"/>
      <c r="M66" s="10"/>
      <c r="N66" s="11"/>
      <c r="O66" s="114"/>
      <c r="P66" s="114"/>
      <c r="Q66" s="114"/>
      <c r="R66" s="114"/>
      <c r="S66" s="10"/>
      <c r="T66" s="10"/>
      <c r="U66" s="12"/>
      <c r="V66" s="10"/>
      <c r="W66" s="9"/>
      <c r="X66" s="9"/>
      <c r="Y66" s="11"/>
      <c r="Z66" s="9"/>
    </row>
    <row r="67" spans="1:26" ht="29.4" thickBot="1" x14ac:dyDescent="0.35">
      <c r="A67" s="142">
        <v>60</v>
      </c>
      <c r="B67" s="28" t="str">
        <f>CONCATENATE("Mount-",A67)</f>
        <v>Mount-60</v>
      </c>
      <c r="C67" s="73" t="s">
        <v>238</v>
      </c>
      <c r="D67" s="74" t="s">
        <v>23</v>
      </c>
      <c r="E67" s="85" t="s">
        <v>274</v>
      </c>
      <c r="F67" s="158" t="s">
        <v>587</v>
      </c>
      <c r="G67" s="160" t="s">
        <v>555</v>
      </c>
      <c r="H67" s="78" t="s">
        <v>603</v>
      </c>
      <c r="I67" s="9" t="s">
        <v>25</v>
      </c>
      <c r="J67" s="10" t="s">
        <v>26</v>
      </c>
      <c r="K67" s="10" t="s">
        <v>31</v>
      </c>
      <c r="L67" s="12">
        <f>IF(K67="Eliminated", 21, IF(OR(J67="-",K67="-"),"-", (IF(J67="Catastrophic",IF(K67="Frequent",1,IF(K67="Probable",2,IF(K67="Occasional",4,IF(K67="Remote",8,IF(K67="Improbable",12,"Error"))))),IF(J67="Critical",IF(K67="Frequent",3,IF(K67="Probable",5,IF(K67="Occasional",6,IF(K67="Remote",10,IF(K67="Improbable",15,"Error"))))), IF(J67="Marginal",IF(K67="Frequent",7,IF(K67="Probable",9,IF(K67="Occasional",11,IF(K67="Remote",14,IF(K67="Improbable",17,"Error"))))), IF(J67="Negligible",IF(K67="Frequent",13,IF(K67="Probable",16,IF(K67="Occasional",18,IF(K67="Remote",19,IF(K67="Improbable",20,"Error"))))),"Error")))))))</f>
        <v>6</v>
      </c>
      <c r="M67" s="10" t="str">
        <f>IF(OR(L67="-",L67="Error"),"-",IF(L67&gt;20,"N/A",IF(L67&gt;17,"Low",IF(L67&gt;9, "Medium", IF(L67&gt;5, "Serious", "High")))))</f>
        <v>Serious</v>
      </c>
      <c r="N67" s="11" t="s">
        <v>439</v>
      </c>
      <c r="O67" s="114"/>
      <c r="P67" s="114" t="s">
        <v>364</v>
      </c>
      <c r="Q67" s="114"/>
      <c r="R67" s="114"/>
      <c r="S67" s="10" t="s">
        <v>11</v>
      </c>
      <c r="T67" s="10" t="s">
        <v>11</v>
      </c>
      <c r="U67" s="12" t="str">
        <f>IF(T67="Eliminated", 21, IF(OR(S67="-",T67="-"),"-", (IF(S67="Catastrophic",IF(T67="Frequent",1,IF(T67="Probable",2,IF(T67="Occasional",4,IF(T67="Remote",8,IF(T67="Improbable",12,"Error"))))),IF(S67="Critical",IF(T67="Frequent",3,IF(T67="Probable",5,IF(T67="Occasional",6,IF(T67="Remote",10,IF(T67="Improbable",15,"Error"))))), IF(S67="Marginal",IF(T67="Frequent",7,IF(T67="Probable",9,IF(T67="Occasional",11,IF(T67="Remote",14,IF(T67="Improbable",17,"Error"))))), IF(S67="Negligible",IF(T67="Frequent",13,IF(T67="Probable",16,IF(T67="Occasional",18,IF(T67="Remote",19,IF(T67="Improbable",20,"Error"))))),"Error")))))))</f>
        <v>-</v>
      </c>
      <c r="V67" s="10" t="str">
        <f>IF(OR(U67="-",U67="Error"),"-",IF(U67&gt;20,"N/A",IF(U67&gt;17,"Low",IF(U67&gt;9, "Medium", IF(U67&gt;5, "Serious", "High")))))</f>
        <v>-</v>
      </c>
      <c r="W67" s="9"/>
      <c r="X67" s="9"/>
      <c r="Y67" s="11" t="s">
        <v>298</v>
      </c>
      <c r="Z67" s="9"/>
    </row>
    <row r="68" spans="1:26" x14ac:dyDescent="0.3">
      <c r="O68" s="112">
        <f>COUNTIF(O4:O67,"x")</f>
        <v>7</v>
      </c>
      <c r="P68" s="112">
        <f>COUNTIF(P4:P67,"x")</f>
        <v>50</v>
      </c>
      <c r="Q68" s="112">
        <f>COUNTIF(Q4:Q67,"x")</f>
        <v>30</v>
      </c>
      <c r="R68" s="112">
        <f>COUNTIF(R4:R67,"x")</f>
        <v>23</v>
      </c>
    </row>
  </sheetData>
  <autoFilter ref="G1:G68"/>
  <customSheetViews>
    <customSheetView guid="{F303A4F1-407D-4D90-8001-6BD66E901407}" scale="80" showAutoFilter="1">
      <pane ySplit="3" topLeftCell="A31" activePane="bottomLeft" state="frozen"/>
      <selection pane="bottomLeft" activeCell="R32" sqref="R32"/>
      <pageMargins left="0.7" right="0.7" top="0.75" bottom="0.75" header="0.3" footer="0.3"/>
      <pageSetup orientation="portrait" r:id="rId1"/>
      <autoFilter ref="G1:G68"/>
    </customSheetView>
    <customSheetView guid="{47023082-66C0-4F7B-8463-547DD0FD8156}" scale="80" showAutoFilter="1">
      <pane ySplit="3" topLeftCell="A52" activePane="bottomLeft" state="frozen"/>
      <selection pane="bottomLeft" activeCell="A65" sqref="A65"/>
      <pageMargins left="0.7" right="0.7" top="0.75" bottom="0.75" header="0.3" footer="0.3"/>
      <pageSetup orientation="portrait" r:id="rId2"/>
      <autoFilter ref="G1:G68"/>
    </customSheetView>
    <customSheetView guid="{C038A17F-6E16-40FA-94C4-C33FA9628714}" scale="80">
      <pane ySplit="3" topLeftCell="A34" activePane="bottomLeft" state="frozen"/>
      <selection pane="bottomLeft" activeCell="H4" sqref="H4"/>
      <pageMargins left="0.7" right="0.7" top="0.75" bottom="0.75" header="0.3" footer="0.3"/>
      <pageSetup orientation="portrait" r:id="rId3"/>
    </customSheetView>
    <customSheetView guid="{A78C0979-9BC8-4B25-B49C-6C9D156FE6DA}" scale="80">
      <pane ySplit="3" topLeftCell="A34" activePane="bottomLeft" state="frozen"/>
      <selection pane="bottomLeft" activeCell="H4" sqref="H4"/>
      <pageMargins left="0.7" right="0.7" top="0.75" bottom="0.75" header="0.3" footer="0.3"/>
      <pageSetup orientation="portrait" r:id="rId4"/>
    </customSheetView>
    <customSheetView guid="{1F472304-9C1C-4B70-A843-75624AD2DDF7}" scale="90" showAutoFilter="1" topLeftCell="I1">
      <pane ySplit="3" topLeftCell="A15" activePane="bottomLeft" state="frozen"/>
      <selection pane="bottomLeft" activeCell="N1" sqref="N1:N3"/>
      <pageMargins left="0.7" right="0.7" top="0.75" bottom="0.75" header="0.3" footer="0.3"/>
      <pageSetup orientation="portrait" r:id="rId5"/>
      <autoFilter ref="B1:V62">
        <filterColumn colId="8" showButton="0"/>
        <filterColumn colId="9" showButton="0"/>
        <filterColumn colId="10" showButton="0"/>
        <filterColumn colId="13" showButton="0"/>
        <filterColumn colId="14" showButton="0"/>
        <filterColumn colId="15" showButton="0"/>
      </autoFilter>
    </customSheetView>
  </customSheetViews>
  <mergeCells count="16">
    <mergeCell ref="G1:G3"/>
    <mergeCell ref="B1:B3"/>
    <mergeCell ref="C1:C3"/>
    <mergeCell ref="D1:D3"/>
    <mergeCell ref="E1:E3"/>
    <mergeCell ref="F1:F3"/>
    <mergeCell ref="X1:X3"/>
    <mergeCell ref="Y1:Y3"/>
    <mergeCell ref="Z1:Z3"/>
    <mergeCell ref="H1:H3"/>
    <mergeCell ref="I1:I3"/>
    <mergeCell ref="J1:M1"/>
    <mergeCell ref="N1:N3"/>
    <mergeCell ref="S1:V1"/>
    <mergeCell ref="W1:W3"/>
    <mergeCell ref="O1:R1"/>
  </mergeCells>
  <conditionalFormatting sqref="L47:L67">
    <cfRule type="iconSet" priority="31">
      <iconSet iconSet="5Rating" reverse="1">
        <cfvo type="percent" val="0"/>
        <cfvo type="num" val="6"/>
        <cfvo type="num" val="10"/>
        <cfvo type="num" val="18"/>
        <cfvo type="num" val="21"/>
      </iconSet>
    </cfRule>
    <cfRule type="iconSet" priority="32">
      <iconSet iconSet="5Rating">
        <cfvo type="percent" val="0"/>
        <cfvo type="num" val="1"/>
        <cfvo type="num" val="6"/>
        <cfvo type="num" val="10"/>
        <cfvo type="num" val="18"/>
      </iconSet>
    </cfRule>
    <cfRule type="iconSet" priority="33">
      <iconSet iconSet="4TrafficLights">
        <cfvo type="percent" val="0"/>
        <cfvo type="percent" val="25"/>
        <cfvo type="percent" val="50"/>
        <cfvo type="percent" val="75"/>
      </iconSet>
    </cfRule>
  </conditionalFormatting>
  <conditionalFormatting sqref="U47:U67">
    <cfRule type="iconSet" priority="34">
      <iconSet iconSet="5Rating" reverse="1">
        <cfvo type="percent" val="0"/>
        <cfvo type="num" val="6"/>
        <cfvo type="num" val="10"/>
        <cfvo type="num" val="18"/>
        <cfvo type="num" val="21"/>
      </iconSet>
    </cfRule>
    <cfRule type="iconSet" priority="35">
      <iconSet iconSet="5Rating">
        <cfvo type="percent" val="0"/>
        <cfvo type="num" val="1"/>
        <cfvo type="num" val="6"/>
        <cfvo type="num" val="10"/>
        <cfvo type="num" val="18"/>
      </iconSet>
    </cfRule>
    <cfRule type="iconSet" priority="36">
      <iconSet iconSet="4TrafficLights">
        <cfvo type="percent" val="0"/>
        <cfvo type="percent" val="25"/>
        <cfvo type="percent" val="50"/>
        <cfvo type="percent" val="75"/>
      </iconSet>
    </cfRule>
  </conditionalFormatting>
  <conditionalFormatting sqref="U47:U67">
    <cfRule type="iconSet" priority="37">
      <iconSet iconSet="4Rating" reverse="1">
        <cfvo type="percent" val="0"/>
        <cfvo type="num" val="6"/>
        <cfvo type="num" val="10"/>
        <cfvo type="num" val="18"/>
      </iconSet>
    </cfRule>
    <cfRule type="iconSet" priority="38">
      <iconSet iconSet="5Rating">
        <cfvo type="percent" val="0"/>
        <cfvo type="num" val="1"/>
        <cfvo type="num" val="6"/>
        <cfvo type="num" val="10"/>
        <cfvo type="num" val="18"/>
      </iconSet>
    </cfRule>
    <cfRule type="iconSet" priority="39">
      <iconSet iconSet="4TrafficLights">
        <cfvo type="percent" val="0"/>
        <cfvo type="percent" val="25"/>
        <cfvo type="percent" val="50"/>
        <cfvo type="percent" val="75"/>
      </iconSet>
    </cfRule>
  </conditionalFormatting>
  <conditionalFormatting sqref="L4:L46">
    <cfRule type="iconSet" priority="67">
      <iconSet iconSet="5Rating" reverse="1">
        <cfvo type="percent" val="0"/>
        <cfvo type="num" val="6"/>
        <cfvo type="num" val="10"/>
        <cfvo type="num" val="18"/>
        <cfvo type="num" val="21"/>
      </iconSet>
    </cfRule>
    <cfRule type="iconSet" priority="68">
      <iconSet iconSet="5Rating">
        <cfvo type="percent" val="0"/>
        <cfvo type="num" val="1"/>
        <cfvo type="num" val="6"/>
        <cfvo type="num" val="10"/>
        <cfvo type="num" val="18"/>
      </iconSet>
    </cfRule>
    <cfRule type="iconSet" priority="69">
      <iconSet iconSet="4TrafficLights">
        <cfvo type="percent" val="0"/>
        <cfvo type="percent" val="25"/>
        <cfvo type="percent" val="50"/>
        <cfvo type="percent" val="75"/>
      </iconSet>
    </cfRule>
  </conditionalFormatting>
  <conditionalFormatting sqref="U4:U46">
    <cfRule type="iconSet" priority="73">
      <iconSet iconSet="5Rating" reverse="1">
        <cfvo type="percent" val="0"/>
        <cfvo type="num" val="6"/>
        <cfvo type="num" val="10"/>
        <cfvo type="num" val="18"/>
        <cfvo type="num" val="21"/>
      </iconSet>
    </cfRule>
    <cfRule type="iconSet" priority="74">
      <iconSet iconSet="5Rating">
        <cfvo type="percent" val="0"/>
        <cfvo type="num" val="1"/>
        <cfvo type="num" val="6"/>
        <cfvo type="num" val="10"/>
        <cfvo type="num" val="18"/>
      </iconSet>
    </cfRule>
    <cfRule type="iconSet" priority="75">
      <iconSet iconSet="4TrafficLights">
        <cfvo type="percent" val="0"/>
        <cfvo type="percent" val="25"/>
        <cfvo type="percent" val="50"/>
        <cfvo type="percent" val="75"/>
      </iconSet>
    </cfRule>
  </conditionalFormatting>
  <dataValidations count="2">
    <dataValidation type="list" showInputMessage="1" showErrorMessage="1" sqref="S65568:S65583 WLZ983072:WLZ983087 WCD983072:WCD983087 VSH983072:VSH983087 VIL983072:VIL983087 UYP983072:UYP983087 UOT983072:UOT983087 UEX983072:UEX983087 TVB983072:TVB983087 TLF983072:TLF983087 TBJ983072:TBJ983087 SRN983072:SRN983087 SHR983072:SHR983087 RXV983072:RXV983087 RNZ983072:RNZ983087 RED983072:RED983087 QUH983072:QUH983087 QKL983072:QKL983087 QAP983072:QAP983087 PQT983072:PQT983087 PGX983072:PGX983087 OXB983072:OXB983087 ONF983072:ONF983087 ODJ983072:ODJ983087 NTN983072:NTN983087 NJR983072:NJR983087 MZV983072:MZV983087 MPZ983072:MPZ983087 MGD983072:MGD983087 LWH983072:LWH983087 LML983072:LML983087 LCP983072:LCP983087 KST983072:KST983087 KIX983072:KIX983087 JZB983072:JZB983087 JPF983072:JPF983087 JFJ983072:JFJ983087 IVN983072:IVN983087 ILR983072:ILR983087 IBV983072:IBV983087 HRZ983072:HRZ983087 HID983072:HID983087 GYH983072:GYH983087 GOL983072:GOL983087 GEP983072:GEP983087 FUT983072:FUT983087 FKX983072:FKX983087 FBB983072:FBB983087 ERF983072:ERF983087 EHJ983072:EHJ983087 DXN983072:DXN983087 DNR983072:DNR983087 DDV983072:DDV983087 CTZ983072:CTZ983087 CKD983072:CKD983087 CAH983072:CAH983087 BQL983072:BQL983087 BGP983072:BGP983087 AWT983072:AWT983087 AMX983072:AMX983087 ADB983072:ADB983087 TF983072:TF983087 JJ983072:JJ983087 J983072:J983087 WVV917536:WVV917551 WLZ917536:WLZ917551 WCD917536:WCD917551 VSH917536:VSH917551 VIL917536:VIL917551 UYP917536:UYP917551 UOT917536:UOT917551 UEX917536:UEX917551 TVB917536:TVB917551 TLF917536:TLF917551 TBJ917536:TBJ917551 SRN917536:SRN917551 SHR917536:SHR917551 RXV917536:RXV917551 RNZ917536:RNZ917551 RED917536:RED917551 QUH917536:QUH917551 QKL917536:QKL917551 QAP917536:QAP917551 PQT917536:PQT917551 PGX917536:PGX917551 OXB917536:OXB917551 ONF917536:ONF917551 ODJ917536:ODJ917551 NTN917536:NTN917551 NJR917536:NJR917551 MZV917536:MZV917551 MPZ917536:MPZ917551 MGD917536:MGD917551 LWH917536:LWH917551 LML917536:LML917551 LCP917536:LCP917551 KST917536:KST917551 KIX917536:KIX917551 JZB917536:JZB917551 JPF917536:JPF917551 JFJ917536:JFJ917551 IVN917536:IVN917551 ILR917536:ILR917551 IBV917536:IBV917551 HRZ917536:HRZ917551 HID917536:HID917551 GYH917536:GYH917551 GOL917536:GOL917551 GEP917536:GEP917551 FUT917536:FUT917551 FKX917536:FKX917551 FBB917536:FBB917551 ERF917536:ERF917551 EHJ917536:EHJ917551 DXN917536:DXN917551 DNR917536:DNR917551 DDV917536:DDV917551 CTZ917536:CTZ917551 CKD917536:CKD917551 CAH917536:CAH917551 BQL917536:BQL917551 BGP917536:BGP917551 AWT917536:AWT917551 AMX917536:AMX917551 ADB917536:ADB917551 TF917536:TF917551 JJ917536:JJ917551 J917536:J917551 WVV852000:WVV852015 WLZ852000:WLZ852015 WCD852000:WCD852015 VSH852000:VSH852015 VIL852000:VIL852015 UYP852000:UYP852015 UOT852000:UOT852015 UEX852000:UEX852015 TVB852000:TVB852015 TLF852000:TLF852015 TBJ852000:TBJ852015 SRN852000:SRN852015 SHR852000:SHR852015 RXV852000:RXV852015 RNZ852000:RNZ852015 RED852000:RED852015 QUH852000:QUH852015 QKL852000:QKL852015 QAP852000:QAP852015 PQT852000:PQT852015 PGX852000:PGX852015 OXB852000:OXB852015 ONF852000:ONF852015 ODJ852000:ODJ852015 NTN852000:NTN852015 NJR852000:NJR852015 MZV852000:MZV852015 MPZ852000:MPZ852015 MGD852000:MGD852015 LWH852000:LWH852015 LML852000:LML852015 LCP852000:LCP852015 KST852000:KST852015 KIX852000:KIX852015 JZB852000:JZB852015 JPF852000:JPF852015 JFJ852000:JFJ852015 IVN852000:IVN852015 ILR852000:ILR852015 IBV852000:IBV852015 HRZ852000:HRZ852015 HID852000:HID852015 GYH852000:GYH852015 GOL852000:GOL852015 GEP852000:GEP852015 FUT852000:FUT852015 FKX852000:FKX852015 FBB852000:FBB852015 ERF852000:ERF852015 EHJ852000:EHJ852015 DXN852000:DXN852015 DNR852000:DNR852015 DDV852000:DDV852015 CTZ852000:CTZ852015 CKD852000:CKD852015 CAH852000:CAH852015 BQL852000:BQL852015 BGP852000:BGP852015 AWT852000:AWT852015 AMX852000:AMX852015 ADB852000:ADB852015 TF852000:TF852015 JJ852000:JJ852015 J852000:J852015 WVV786464:WVV786479 WLZ786464:WLZ786479 WCD786464:WCD786479 VSH786464:VSH786479 VIL786464:VIL786479 UYP786464:UYP786479 UOT786464:UOT786479 UEX786464:UEX786479 TVB786464:TVB786479 TLF786464:TLF786479 TBJ786464:TBJ786479 SRN786464:SRN786479 SHR786464:SHR786479 RXV786464:RXV786479 RNZ786464:RNZ786479 RED786464:RED786479 QUH786464:QUH786479 QKL786464:QKL786479 QAP786464:QAP786479 PQT786464:PQT786479 PGX786464:PGX786479 OXB786464:OXB786479 ONF786464:ONF786479 ODJ786464:ODJ786479 NTN786464:NTN786479 NJR786464:NJR786479 MZV786464:MZV786479 MPZ786464:MPZ786479 MGD786464:MGD786479 LWH786464:LWH786479 LML786464:LML786479 LCP786464:LCP786479 KST786464:KST786479 KIX786464:KIX786479 JZB786464:JZB786479 JPF786464:JPF786479 JFJ786464:JFJ786479 IVN786464:IVN786479 ILR786464:ILR786479 IBV786464:IBV786479 HRZ786464:HRZ786479 HID786464:HID786479 GYH786464:GYH786479 GOL786464:GOL786479 GEP786464:GEP786479 FUT786464:FUT786479 FKX786464:FKX786479 FBB786464:FBB786479 ERF786464:ERF786479 EHJ786464:EHJ786479 DXN786464:DXN786479 DNR786464:DNR786479 DDV786464:DDV786479 CTZ786464:CTZ786479 CKD786464:CKD786479 CAH786464:CAH786479 BQL786464:BQL786479 BGP786464:BGP786479 AWT786464:AWT786479 AMX786464:AMX786479 ADB786464:ADB786479 TF786464:TF786479 JJ786464:JJ786479 J786464:J786479 WVV720928:WVV720943 WLZ720928:WLZ720943 WCD720928:WCD720943 VSH720928:VSH720943 VIL720928:VIL720943 UYP720928:UYP720943 UOT720928:UOT720943 UEX720928:UEX720943 TVB720928:TVB720943 TLF720928:TLF720943 TBJ720928:TBJ720943 SRN720928:SRN720943 SHR720928:SHR720943 RXV720928:RXV720943 RNZ720928:RNZ720943 RED720928:RED720943 QUH720928:QUH720943 QKL720928:QKL720943 QAP720928:QAP720943 PQT720928:PQT720943 PGX720928:PGX720943 OXB720928:OXB720943 ONF720928:ONF720943 ODJ720928:ODJ720943 NTN720928:NTN720943 NJR720928:NJR720943 MZV720928:MZV720943 MPZ720928:MPZ720943 MGD720928:MGD720943 LWH720928:LWH720943 LML720928:LML720943 LCP720928:LCP720943 KST720928:KST720943 KIX720928:KIX720943 JZB720928:JZB720943 JPF720928:JPF720943 JFJ720928:JFJ720943 IVN720928:IVN720943 ILR720928:ILR720943 IBV720928:IBV720943 HRZ720928:HRZ720943 HID720928:HID720943 GYH720928:GYH720943 GOL720928:GOL720943 GEP720928:GEP720943 FUT720928:FUT720943 FKX720928:FKX720943 FBB720928:FBB720943 ERF720928:ERF720943 EHJ720928:EHJ720943 DXN720928:DXN720943 DNR720928:DNR720943 DDV720928:DDV720943 CTZ720928:CTZ720943 CKD720928:CKD720943 CAH720928:CAH720943 BQL720928:BQL720943 BGP720928:BGP720943 AWT720928:AWT720943 AMX720928:AMX720943 ADB720928:ADB720943 TF720928:TF720943 JJ720928:JJ720943 J720928:J720943 WVV655392:WVV655407 WLZ655392:WLZ655407 WCD655392:WCD655407 VSH655392:VSH655407 VIL655392:VIL655407 UYP655392:UYP655407 UOT655392:UOT655407 UEX655392:UEX655407 TVB655392:TVB655407 TLF655392:TLF655407 TBJ655392:TBJ655407 SRN655392:SRN655407 SHR655392:SHR655407 RXV655392:RXV655407 RNZ655392:RNZ655407 RED655392:RED655407 QUH655392:QUH655407 QKL655392:QKL655407 QAP655392:QAP655407 PQT655392:PQT655407 PGX655392:PGX655407 OXB655392:OXB655407 ONF655392:ONF655407 ODJ655392:ODJ655407 NTN655392:NTN655407 NJR655392:NJR655407 MZV655392:MZV655407 MPZ655392:MPZ655407 MGD655392:MGD655407 LWH655392:LWH655407 LML655392:LML655407 LCP655392:LCP655407 KST655392:KST655407 KIX655392:KIX655407 JZB655392:JZB655407 JPF655392:JPF655407 JFJ655392:JFJ655407 IVN655392:IVN655407 ILR655392:ILR655407 IBV655392:IBV655407 HRZ655392:HRZ655407 HID655392:HID655407 GYH655392:GYH655407 GOL655392:GOL655407 GEP655392:GEP655407 FUT655392:FUT655407 FKX655392:FKX655407 FBB655392:FBB655407 ERF655392:ERF655407 EHJ655392:EHJ655407 DXN655392:DXN655407 DNR655392:DNR655407 DDV655392:DDV655407 CTZ655392:CTZ655407 CKD655392:CKD655407 CAH655392:CAH655407 BQL655392:BQL655407 BGP655392:BGP655407 AWT655392:AWT655407 AMX655392:AMX655407 ADB655392:ADB655407 TF655392:TF655407 JJ655392:JJ655407 J655392:J655407 WVV589856:WVV589871 WLZ589856:WLZ589871 WCD589856:WCD589871 VSH589856:VSH589871 VIL589856:VIL589871 UYP589856:UYP589871 UOT589856:UOT589871 UEX589856:UEX589871 TVB589856:TVB589871 TLF589856:TLF589871 TBJ589856:TBJ589871 SRN589856:SRN589871 SHR589856:SHR589871 RXV589856:RXV589871 RNZ589856:RNZ589871 RED589856:RED589871 QUH589856:QUH589871 QKL589856:QKL589871 QAP589856:QAP589871 PQT589856:PQT589871 PGX589856:PGX589871 OXB589856:OXB589871 ONF589856:ONF589871 ODJ589856:ODJ589871 NTN589856:NTN589871 NJR589856:NJR589871 MZV589856:MZV589871 MPZ589856:MPZ589871 MGD589856:MGD589871 LWH589856:LWH589871 LML589856:LML589871 LCP589856:LCP589871 KST589856:KST589871 KIX589856:KIX589871 JZB589856:JZB589871 JPF589856:JPF589871 JFJ589856:JFJ589871 IVN589856:IVN589871 ILR589856:ILR589871 IBV589856:IBV589871 HRZ589856:HRZ589871 HID589856:HID589871 GYH589856:GYH589871 GOL589856:GOL589871 GEP589856:GEP589871 FUT589856:FUT589871 FKX589856:FKX589871 FBB589856:FBB589871 ERF589856:ERF589871 EHJ589856:EHJ589871 DXN589856:DXN589871 DNR589856:DNR589871 DDV589856:DDV589871 CTZ589856:CTZ589871 CKD589856:CKD589871 CAH589856:CAH589871 BQL589856:BQL589871 BGP589856:BGP589871 AWT589856:AWT589871 AMX589856:AMX589871 ADB589856:ADB589871 TF589856:TF589871 JJ589856:JJ589871 J589856:J589871 WVV524320:WVV524335 WLZ524320:WLZ524335 WCD524320:WCD524335 VSH524320:VSH524335 VIL524320:VIL524335 UYP524320:UYP524335 UOT524320:UOT524335 UEX524320:UEX524335 TVB524320:TVB524335 TLF524320:TLF524335 TBJ524320:TBJ524335 SRN524320:SRN524335 SHR524320:SHR524335 RXV524320:RXV524335 RNZ524320:RNZ524335 RED524320:RED524335 QUH524320:QUH524335 QKL524320:QKL524335 QAP524320:QAP524335 PQT524320:PQT524335 PGX524320:PGX524335 OXB524320:OXB524335 ONF524320:ONF524335 ODJ524320:ODJ524335 NTN524320:NTN524335 NJR524320:NJR524335 MZV524320:MZV524335 MPZ524320:MPZ524335 MGD524320:MGD524335 LWH524320:LWH524335 LML524320:LML524335 LCP524320:LCP524335 KST524320:KST524335 KIX524320:KIX524335 JZB524320:JZB524335 JPF524320:JPF524335 JFJ524320:JFJ524335 IVN524320:IVN524335 ILR524320:ILR524335 IBV524320:IBV524335 HRZ524320:HRZ524335 HID524320:HID524335 GYH524320:GYH524335 GOL524320:GOL524335 GEP524320:GEP524335 FUT524320:FUT524335 FKX524320:FKX524335 FBB524320:FBB524335 ERF524320:ERF524335 EHJ524320:EHJ524335 DXN524320:DXN524335 DNR524320:DNR524335 DDV524320:DDV524335 CTZ524320:CTZ524335 CKD524320:CKD524335 CAH524320:CAH524335 BQL524320:BQL524335 BGP524320:BGP524335 AWT524320:AWT524335 AMX524320:AMX524335 ADB524320:ADB524335 TF524320:TF524335 JJ524320:JJ524335 J524320:J524335 WVV458784:WVV458799 WLZ458784:WLZ458799 WCD458784:WCD458799 VSH458784:VSH458799 VIL458784:VIL458799 UYP458784:UYP458799 UOT458784:UOT458799 UEX458784:UEX458799 TVB458784:TVB458799 TLF458784:TLF458799 TBJ458784:TBJ458799 SRN458784:SRN458799 SHR458784:SHR458799 RXV458784:RXV458799 RNZ458784:RNZ458799 RED458784:RED458799 QUH458784:QUH458799 QKL458784:QKL458799 QAP458784:QAP458799 PQT458784:PQT458799 PGX458784:PGX458799 OXB458784:OXB458799 ONF458784:ONF458799 ODJ458784:ODJ458799 NTN458784:NTN458799 NJR458784:NJR458799 MZV458784:MZV458799 MPZ458784:MPZ458799 MGD458784:MGD458799 LWH458784:LWH458799 LML458784:LML458799 LCP458784:LCP458799 KST458784:KST458799 KIX458784:KIX458799 JZB458784:JZB458799 JPF458784:JPF458799 JFJ458784:JFJ458799 IVN458784:IVN458799 ILR458784:ILR458799 IBV458784:IBV458799 HRZ458784:HRZ458799 HID458784:HID458799 GYH458784:GYH458799 GOL458784:GOL458799 GEP458784:GEP458799 FUT458784:FUT458799 FKX458784:FKX458799 FBB458784:FBB458799 ERF458784:ERF458799 EHJ458784:EHJ458799 DXN458784:DXN458799 DNR458784:DNR458799 DDV458784:DDV458799 CTZ458784:CTZ458799 CKD458784:CKD458799 CAH458784:CAH458799 BQL458784:BQL458799 BGP458784:BGP458799 AWT458784:AWT458799 AMX458784:AMX458799 ADB458784:ADB458799 TF458784:TF458799 JJ458784:JJ458799 J458784:J458799 WVV393248:WVV393263 WLZ393248:WLZ393263 WCD393248:WCD393263 VSH393248:VSH393263 VIL393248:VIL393263 UYP393248:UYP393263 UOT393248:UOT393263 UEX393248:UEX393263 TVB393248:TVB393263 TLF393248:TLF393263 TBJ393248:TBJ393263 SRN393248:SRN393263 SHR393248:SHR393263 RXV393248:RXV393263 RNZ393248:RNZ393263 RED393248:RED393263 QUH393248:QUH393263 QKL393248:QKL393263 QAP393248:QAP393263 PQT393248:PQT393263 PGX393248:PGX393263 OXB393248:OXB393263 ONF393248:ONF393263 ODJ393248:ODJ393263 NTN393248:NTN393263 NJR393248:NJR393263 MZV393248:MZV393263 MPZ393248:MPZ393263 MGD393248:MGD393263 LWH393248:LWH393263 LML393248:LML393263 LCP393248:LCP393263 KST393248:KST393263 KIX393248:KIX393263 JZB393248:JZB393263 JPF393248:JPF393263 JFJ393248:JFJ393263 IVN393248:IVN393263 ILR393248:ILR393263 IBV393248:IBV393263 HRZ393248:HRZ393263 HID393248:HID393263 GYH393248:GYH393263 GOL393248:GOL393263 GEP393248:GEP393263 FUT393248:FUT393263 FKX393248:FKX393263 FBB393248:FBB393263 ERF393248:ERF393263 EHJ393248:EHJ393263 DXN393248:DXN393263 DNR393248:DNR393263 DDV393248:DDV393263 CTZ393248:CTZ393263 CKD393248:CKD393263 CAH393248:CAH393263 BQL393248:BQL393263 BGP393248:BGP393263 AWT393248:AWT393263 AMX393248:AMX393263 ADB393248:ADB393263 TF393248:TF393263 JJ393248:JJ393263 J393248:J393263 WVV327712:WVV327727 WLZ327712:WLZ327727 WCD327712:WCD327727 VSH327712:VSH327727 VIL327712:VIL327727 UYP327712:UYP327727 UOT327712:UOT327727 UEX327712:UEX327727 TVB327712:TVB327727 TLF327712:TLF327727 TBJ327712:TBJ327727 SRN327712:SRN327727 SHR327712:SHR327727 RXV327712:RXV327727 RNZ327712:RNZ327727 RED327712:RED327727 QUH327712:QUH327727 QKL327712:QKL327727 QAP327712:QAP327727 PQT327712:PQT327727 PGX327712:PGX327727 OXB327712:OXB327727 ONF327712:ONF327727 ODJ327712:ODJ327727 NTN327712:NTN327727 NJR327712:NJR327727 MZV327712:MZV327727 MPZ327712:MPZ327727 MGD327712:MGD327727 LWH327712:LWH327727 LML327712:LML327727 LCP327712:LCP327727 KST327712:KST327727 KIX327712:KIX327727 JZB327712:JZB327727 JPF327712:JPF327727 JFJ327712:JFJ327727 IVN327712:IVN327727 ILR327712:ILR327727 IBV327712:IBV327727 HRZ327712:HRZ327727 HID327712:HID327727 GYH327712:GYH327727 GOL327712:GOL327727 GEP327712:GEP327727 FUT327712:FUT327727 FKX327712:FKX327727 FBB327712:FBB327727 ERF327712:ERF327727 EHJ327712:EHJ327727 DXN327712:DXN327727 DNR327712:DNR327727 DDV327712:DDV327727 CTZ327712:CTZ327727 CKD327712:CKD327727 CAH327712:CAH327727 BQL327712:BQL327727 BGP327712:BGP327727 AWT327712:AWT327727 AMX327712:AMX327727 ADB327712:ADB327727 TF327712:TF327727 JJ327712:JJ327727 J327712:J327727 WVV262176:WVV262191 WLZ262176:WLZ262191 WCD262176:WCD262191 VSH262176:VSH262191 VIL262176:VIL262191 UYP262176:UYP262191 UOT262176:UOT262191 UEX262176:UEX262191 TVB262176:TVB262191 TLF262176:TLF262191 TBJ262176:TBJ262191 SRN262176:SRN262191 SHR262176:SHR262191 RXV262176:RXV262191 RNZ262176:RNZ262191 RED262176:RED262191 QUH262176:QUH262191 QKL262176:QKL262191 QAP262176:QAP262191 PQT262176:PQT262191 PGX262176:PGX262191 OXB262176:OXB262191 ONF262176:ONF262191 ODJ262176:ODJ262191 NTN262176:NTN262191 NJR262176:NJR262191 MZV262176:MZV262191 MPZ262176:MPZ262191 MGD262176:MGD262191 LWH262176:LWH262191 LML262176:LML262191 LCP262176:LCP262191 KST262176:KST262191 KIX262176:KIX262191 JZB262176:JZB262191 JPF262176:JPF262191 JFJ262176:JFJ262191 IVN262176:IVN262191 ILR262176:ILR262191 IBV262176:IBV262191 HRZ262176:HRZ262191 HID262176:HID262191 GYH262176:GYH262191 GOL262176:GOL262191 GEP262176:GEP262191 FUT262176:FUT262191 FKX262176:FKX262191 FBB262176:FBB262191 ERF262176:ERF262191 EHJ262176:EHJ262191 DXN262176:DXN262191 DNR262176:DNR262191 DDV262176:DDV262191 CTZ262176:CTZ262191 CKD262176:CKD262191 CAH262176:CAH262191 BQL262176:BQL262191 BGP262176:BGP262191 AWT262176:AWT262191 AMX262176:AMX262191 ADB262176:ADB262191 TF262176:TF262191 JJ262176:JJ262191 J262176:J262191 WVV196640:WVV196655 WLZ196640:WLZ196655 WCD196640:WCD196655 VSH196640:VSH196655 VIL196640:VIL196655 UYP196640:UYP196655 UOT196640:UOT196655 UEX196640:UEX196655 TVB196640:TVB196655 TLF196640:TLF196655 TBJ196640:TBJ196655 SRN196640:SRN196655 SHR196640:SHR196655 RXV196640:RXV196655 RNZ196640:RNZ196655 RED196640:RED196655 QUH196640:QUH196655 QKL196640:QKL196655 QAP196640:QAP196655 PQT196640:PQT196655 PGX196640:PGX196655 OXB196640:OXB196655 ONF196640:ONF196655 ODJ196640:ODJ196655 NTN196640:NTN196655 NJR196640:NJR196655 MZV196640:MZV196655 MPZ196640:MPZ196655 MGD196640:MGD196655 LWH196640:LWH196655 LML196640:LML196655 LCP196640:LCP196655 KST196640:KST196655 KIX196640:KIX196655 JZB196640:JZB196655 JPF196640:JPF196655 JFJ196640:JFJ196655 IVN196640:IVN196655 ILR196640:ILR196655 IBV196640:IBV196655 HRZ196640:HRZ196655 HID196640:HID196655 GYH196640:GYH196655 GOL196640:GOL196655 GEP196640:GEP196655 FUT196640:FUT196655 FKX196640:FKX196655 FBB196640:FBB196655 ERF196640:ERF196655 EHJ196640:EHJ196655 DXN196640:DXN196655 DNR196640:DNR196655 DDV196640:DDV196655 CTZ196640:CTZ196655 CKD196640:CKD196655 CAH196640:CAH196655 BQL196640:BQL196655 BGP196640:BGP196655 AWT196640:AWT196655 AMX196640:AMX196655 ADB196640:ADB196655 TF196640:TF196655 JJ196640:JJ196655 J196640:J196655 WVV131104:WVV131119 WLZ131104:WLZ131119 WCD131104:WCD131119 VSH131104:VSH131119 VIL131104:VIL131119 UYP131104:UYP131119 UOT131104:UOT131119 UEX131104:UEX131119 TVB131104:TVB131119 TLF131104:TLF131119 TBJ131104:TBJ131119 SRN131104:SRN131119 SHR131104:SHR131119 RXV131104:RXV131119 RNZ131104:RNZ131119 RED131104:RED131119 QUH131104:QUH131119 QKL131104:QKL131119 QAP131104:QAP131119 PQT131104:PQT131119 PGX131104:PGX131119 OXB131104:OXB131119 ONF131104:ONF131119 ODJ131104:ODJ131119 NTN131104:NTN131119 NJR131104:NJR131119 MZV131104:MZV131119 MPZ131104:MPZ131119 MGD131104:MGD131119 LWH131104:LWH131119 LML131104:LML131119 LCP131104:LCP131119 KST131104:KST131119 KIX131104:KIX131119 JZB131104:JZB131119 JPF131104:JPF131119 JFJ131104:JFJ131119 IVN131104:IVN131119 ILR131104:ILR131119 IBV131104:IBV131119 HRZ131104:HRZ131119 HID131104:HID131119 GYH131104:GYH131119 GOL131104:GOL131119 GEP131104:GEP131119 FUT131104:FUT131119 FKX131104:FKX131119 FBB131104:FBB131119 ERF131104:ERF131119 EHJ131104:EHJ131119 DXN131104:DXN131119 DNR131104:DNR131119 DDV131104:DDV131119 CTZ131104:CTZ131119 CKD131104:CKD131119 CAH131104:CAH131119 BQL131104:BQL131119 BGP131104:BGP131119 AWT131104:AWT131119 AMX131104:AMX131119 ADB131104:ADB131119 TF131104:TF131119 JJ131104:JJ131119 J131104:J131119 WVV65568:WVV65583 WLZ65568:WLZ65583 WCD65568:WCD65583 VSH65568:VSH65583 VIL65568:VIL65583 UYP65568:UYP65583 UOT65568:UOT65583 UEX65568:UEX65583 TVB65568:TVB65583 TLF65568:TLF65583 TBJ65568:TBJ65583 SRN65568:SRN65583 SHR65568:SHR65583 RXV65568:RXV65583 RNZ65568:RNZ65583 RED65568:RED65583 QUH65568:QUH65583 QKL65568:QKL65583 QAP65568:QAP65583 PQT65568:PQT65583 PGX65568:PGX65583 OXB65568:OXB65583 ONF65568:ONF65583 ODJ65568:ODJ65583 NTN65568:NTN65583 NJR65568:NJR65583 MZV65568:MZV65583 MPZ65568:MPZ65583 MGD65568:MGD65583 LWH65568:LWH65583 LML65568:LML65583 LCP65568:LCP65583 KST65568:KST65583 KIX65568:KIX65583 JZB65568:JZB65583 JPF65568:JPF65583 JFJ65568:JFJ65583 IVN65568:IVN65583 ILR65568:ILR65583 IBV65568:IBV65583 HRZ65568:HRZ65583 HID65568:HID65583 GYH65568:GYH65583 GOL65568:GOL65583 GEP65568:GEP65583 FUT65568:FUT65583 FKX65568:FKX65583 FBB65568:FBB65583 ERF65568:ERF65583 EHJ65568:EHJ65583 DXN65568:DXN65583 DNR65568:DNR65583 DDV65568:DDV65583 CTZ65568:CTZ65583 CKD65568:CKD65583 CAH65568:CAH65583 BQL65568:BQL65583 BGP65568:BGP65583 AWT65568:AWT65583 AMX65568:AMX65583 ADB65568:ADB65583 TF65568:TF65583 JJ65568:JJ65583 J65568:J65583 WVV983072:WVV983087 WWA983072:WWA983087 WME983072:WME983087 WCI983072:WCI983087 VSM983072:VSM983087 VIQ983072:VIQ983087 UYU983072:UYU983087 UOY983072:UOY983087 UFC983072:UFC983087 TVG983072:TVG983087 TLK983072:TLK983087 TBO983072:TBO983087 SRS983072:SRS983087 SHW983072:SHW983087 RYA983072:RYA983087 ROE983072:ROE983087 REI983072:REI983087 QUM983072:QUM983087 QKQ983072:QKQ983087 QAU983072:QAU983087 PQY983072:PQY983087 PHC983072:PHC983087 OXG983072:OXG983087 ONK983072:ONK983087 ODO983072:ODO983087 NTS983072:NTS983087 NJW983072:NJW983087 NAA983072:NAA983087 MQE983072:MQE983087 MGI983072:MGI983087 LWM983072:LWM983087 LMQ983072:LMQ983087 LCU983072:LCU983087 KSY983072:KSY983087 KJC983072:KJC983087 JZG983072:JZG983087 JPK983072:JPK983087 JFO983072:JFO983087 IVS983072:IVS983087 ILW983072:ILW983087 ICA983072:ICA983087 HSE983072:HSE983087 HII983072:HII983087 GYM983072:GYM983087 GOQ983072:GOQ983087 GEU983072:GEU983087 FUY983072:FUY983087 FLC983072:FLC983087 FBG983072:FBG983087 ERK983072:ERK983087 EHO983072:EHO983087 DXS983072:DXS983087 DNW983072:DNW983087 DEA983072:DEA983087 CUE983072:CUE983087 CKI983072:CKI983087 CAM983072:CAM983087 BQQ983072:BQQ983087 BGU983072:BGU983087 AWY983072:AWY983087 ANC983072:ANC983087 ADG983072:ADG983087 TK983072:TK983087 JO983072:JO983087 S983072:S983087 WWA917536:WWA917551 WME917536:WME917551 WCI917536:WCI917551 VSM917536:VSM917551 VIQ917536:VIQ917551 UYU917536:UYU917551 UOY917536:UOY917551 UFC917536:UFC917551 TVG917536:TVG917551 TLK917536:TLK917551 TBO917536:TBO917551 SRS917536:SRS917551 SHW917536:SHW917551 RYA917536:RYA917551 ROE917536:ROE917551 REI917536:REI917551 QUM917536:QUM917551 QKQ917536:QKQ917551 QAU917536:QAU917551 PQY917536:PQY917551 PHC917536:PHC917551 OXG917536:OXG917551 ONK917536:ONK917551 ODO917536:ODO917551 NTS917536:NTS917551 NJW917536:NJW917551 NAA917536:NAA917551 MQE917536:MQE917551 MGI917536:MGI917551 LWM917536:LWM917551 LMQ917536:LMQ917551 LCU917536:LCU917551 KSY917536:KSY917551 KJC917536:KJC917551 JZG917536:JZG917551 JPK917536:JPK917551 JFO917536:JFO917551 IVS917536:IVS917551 ILW917536:ILW917551 ICA917536:ICA917551 HSE917536:HSE917551 HII917536:HII917551 GYM917536:GYM917551 GOQ917536:GOQ917551 GEU917536:GEU917551 FUY917536:FUY917551 FLC917536:FLC917551 FBG917536:FBG917551 ERK917536:ERK917551 EHO917536:EHO917551 DXS917536:DXS917551 DNW917536:DNW917551 DEA917536:DEA917551 CUE917536:CUE917551 CKI917536:CKI917551 CAM917536:CAM917551 BQQ917536:BQQ917551 BGU917536:BGU917551 AWY917536:AWY917551 ANC917536:ANC917551 ADG917536:ADG917551 TK917536:TK917551 JO917536:JO917551 S917536:S917551 WWA852000:WWA852015 WME852000:WME852015 WCI852000:WCI852015 VSM852000:VSM852015 VIQ852000:VIQ852015 UYU852000:UYU852015 UOY852000:UOY852015 UFC852000:UFC852015 TVG852000:TVG852015 TLK852000:TLK852015 TBO852000:TBO852015 SRS852000:SRS852015 SHW852000:SHW852015 RYA852000:RYA852015 ROE852000:ROE852015 REI852000:REI852015 QUM852000:QUM852015 QKQ852000:QKQ852015 QAU852000:QAU852015 PQY852000:PQY852015 PHC852000:PHC852015 OXG852000:OXG852015 ONK852000:ONK852015 ODO852000:ODO852015 NTS852000:NTS852015 NJW852000:NJW852015 NAA852000:NAA852015 MQE852000:MQE852015 MGI852000:MGI852015 LWM852000:LWM852015 LMQ852000:LMQ852015 LCU852000:LCU852015 KSY852000:KSY852015 KJC852000:KJC852015 JZG852000:JZG852015 JPK852000:JPK852015 JFO852000:JFO852015 IVS852000:IVS852015 ILW852000:ILW852015 ICA852000:ICA852015 HSE852000:HSE852015 HII852000:HII852015 GYM852000:GYM852015 GOQ852000:GOQ852015 GEU852000:GEU852015 FUY852000:FUY852015 FLC852000:FLC852015 FBG852000:FBG852015 ERK852000:ERK852015 EHO852000:EHO852015 DXS852000:DXS852015 DNW852000:DNW852015 DEA852000:DEA852015 CUE852000:CUE852015 CKI852000:CKI852015 CAM852000:CAM852015 BQQ852000:BQQ852015 BGU852000:BGU852015 AWY852000:AWY852015 ANC852000:ANC852015 ADG852000:ADG852015 TK852000:TK852015 JO852000:JO852015 S852000:S852015 WWA786464:WWA786479 WME786464:WME786479 WCI786464:WCI786479 VSM786464:VSM786479 VIQ786464:VIQ786479 UYU786464:UYU786479 UOY786464:UOY786479 UFC786464:UFC786479 TVG786464:TVG786479 TLK786464:TLK786479 TBO786464:TBO786479 SRS786464:SRS786479 SHW786464:SHW786479 RYA786464:RYA786479 ROE786464:ROE786479 REI786464:REI786479 QUM786464:QUM786479 QKQ786464:QKQ786479 QAU786464:QAU786479 PQY786464:PQY786479 PHC786464:PHC786479 OXG786464:OXG786479 ONK786464:ONK786479 ODO786464:ODO786479 NTS786464:NTS786479 NJW786464:NJW786479 NAA786464:NAA786479 MQE786464:MQE786479 MGI786464:MGI786479 LWM786464:LWM786479 LMQ786464:LMQ786479 LCU786464:LCU786479 KSY786464:KSY786479 KJC786464:KJC786479 JZG786464:JZG786479 JPK786464:JPK786479 JFO786464:JFO786479 IVS786464:IVS786479 ILW786464:ILW786479 ICA786464:ICA786479 HSE786464:HSE786479 HII786464:HII786479 GYM786464:GYM786479 GOQ786464:GOQ786479 GEU786464:GEU786479 FUY786464:FUY786479 FLC786464:FLC786479 FBG786464:FBG786479 ERK786464:ERK786479 EHO786464:EHO786479 DXS786464:DXS786479 DNW786464:DNW786479 DEA786464:DEA786479 CUE786464:CUE786479 CKI786464:CKI786479 CAM786464:CAM786479 BQQ786464:BQQ786479 BGU786464:BGU786479 AWY786464:AWY786479 ANC786464:ANC786479 ADG786464:ADG786479 TK786464:TK786479 JO786464:JO786479 S786464:S786479 WWA720928:WWA720943 WME720928:WME720943 WCI720928:WCI720943 VSM720928:VSM720943 VIQ720928:VIQ720943 UYU720928:UYU720943 UOY720928:UOY720943 UFC720928:UFC720943 TVG720928:TVG720943 TLK720928:TLK720943 TBO720928:TBO720943 SRS720928:SRS720943 SHW720928:SHW720943 RYA720928:RYA720943 ROE720928:ROE720943 REI720928:REI720943 QUM720928:QUM720943 QKQ720928:QKQ720943 QAU720928:QAU720943 PQY720928:PQY720943 PHC720928:PHC720943 OXG720928:OXG720943 ONK720928:ONK720943 ODO720928:ODO720943 NTS720928:NTS720943 NJW720928:NJW720943 NAA720928:NAA720943 MQE720928:MQE720943 MGI720928:MGI720943 LWM720928:LWM720943 LMQ720928:LMQ720943 LCU720928:LCU720943 KSY720928:KSY720943 KJC720928:KJC720943 JZG720928:JZG720943 JPK720928:JPK720943 JFO720928:JFO720943 IVS720928:IVS720943 ILW720928:ILW720943 ICA720928:ICA720943 HSE720928:HSE720943 HII720928:HII720943 GYM720928:GYM720943 GOQ720928:GOQ720943 GEU720928:GEU720943 FUY720928:FUY720943 FLC720928:FLC720943 FBG720928:FBG720943 ERK720928:ERK720943 EHO720928:EHO720943 DXS720928:DXS720943 DNW720928:DNW720943 DEA720928:DEA720943 CUE720928:CUE720943 CKI720928:CKI720943 CAM720928:CAM720943 BQQ720928:BQQ720943 BGU720928:BGU720943 AWY720928:AWY720943 ANC720928:ANC720943 ADG720928:ADG720943 TK720928:TK720943 JO720928:JO720943 S720928:S720943 WWA655392:WWA655407 WME655392:WME655407 WCI655392:WCI655407 VSM655392:VSM655407 VIQ655392:VIQ655407 UYU655392:UYU655407 UOY655392:UOY655407 UFC655392:UFC655407 TVG655392:TVG655407 TLK655392:TLK655407 TBO655392:TBO655407 SRS655392:SRS655407 SHW655392:SHW655407 RYA655392:RYA655407 ROE655392:ROE655407 REI655392:REI655407 QUM655392:QUM655407 QKQ655392:QKQ655407 QAU655392:QAU655407 PQY655392:PQY655407 PHC655392:PHC655407 OXG655392:OXG655407 ONK655392:ONK655407 ODO655392:ODO655407 NTS655392:NTS655407 NJW655392:NJW655407 NAA655392:NAA655407 MQE655392:MQE655407 MGI655392:MGI655407 LWM655392:LWM655407 LMQ655392:LMQ655407 LCU655392:LCU655407 KSY655392:KSY655407 KJC655392:KJC655407 JZG655392:JZG655407 JPK655392:JPK655407 JFO655392:JFO655407 IVS655392:IVS655407 ILW655392:ILW655407 ICA655392:ICA655407 HSE655392:HSE655407 HII655392:HII655407 GYM655392:GYM655407 GOQ655392:GOQ655407 GEU655392:GEU655407 FUY655392:FUY655407 FLC655392:FLC655407 FBG655392:FBG655407 ERK655392:ERK655407 EHO655392:EHO655407 DXS655392:DXS655407 DNW655392:DNW655407 DEA655392:DEA655407 CUE655392:CUE655407 CKI655392:CKI655407 CAM655392:CAM655407 BQQ655392:BQQ655407 BGU655392:BGU655407 AWY655392:AWY655407 ANC655392:ANC655407 ADG655392:ADG655407 TK655392:TK655407 JO655392:JO655407 S655392:S655407 WWA589856:WWA589871 WME589856:WME589871 WCI589856:WCI589871 VSM589856:VSM589871 VIQ589856:VIQ589871 UYU589856:UYU589871 UOY589856:UOY589871 UFC589856:UFC589871 TVG589856:TVG589871 TLK589856:TLK589871 TBO589856:TBO589871 SRS589856:SRS589871 SHW589856:SHW589871 RYA589856:RYA589871 ROE589856:ROE589871 REI589856:REI589871 QUM589856:QUM589871 QKQ589856:QKQ589871 QAU589856:QAU589871 PQY589856:PQY589871 PHC589856:PHC589871 OXG589856:OXG589871 ONK589856:ONK589871 ODO589856:ODO589871 NTS589856:NTS589871 NJW589856:NJW589871 NAA589856:NAA589871 MQE589856:MQE589871 MGI589856:MGI589871 LWM589856:LWM589871 LMQ589856:LMQ589871 LCU589856:LCU589871 KSY589856:KSY589871 KJC589856:KJC589871 JZG589856:JZG589871 JPK589856:JPK589871 JFO589856:JFO589871 IVS589856:IVS589871 ILW589856:ILW589871 ICA589856:ICA589871 HSE589856:HSE589871 HII589856:HII589871 GYM589856:GYM589871 GOQ589856:GOQ589871 GEU589856:GEU589871 FUY589856:FUY589871 FLC589856:FLC589871 FBG589856:FBG589871 ERK589856:ERK589871 EHO589856:EHO589871 DXS589856:DXS589871 DNW589856:DNW589871 DEA589856:DEA589871 CUE589856:CUE589871 CKI589856:CKI589871 CAM589856:CAM589871 BQQ589856:BQQ589871 BGU589856:BGU589871 AWY589856:AWY589871 ANC589856:ANC589871 ADG589856:ADG589871 TK589856:TK589871 JO589856:JO589871 S589856:S589871 WWA524320:WWA524335 WME524320:WME524335 WCI524320:WCI524335 VSM524320:VSM524335 VIQ524320:VIQ524335 UYU524320:UYU524335 UOY524320:UOY524335 UFC524320:UFC524335 TVG524320:TVG524335 TLK524320:TLK524335 TBO524320:TBO524335 SRS524320:SRS524335 SHW524320:SHW524335 RYA524320:RYA524335 ROE524320:ROE524335 REI524320:REI524335 QUM524320:QUM524335 QKQ524320:QKQ524335 QAU524320:QAU524335 PQY524320:PQY524335 PHC524320:PHC524335 OXG524320:OXG524335 ONK524320:ONK524335 ODO524320:ODO524335 NTS524320:NTS524335 NJW524320:NJW524335 NAA524320:NAA524335 MQE524320:MQE524335 MGI524320:MGI524335 LWM524320:LWM524335 LMQ524320:LMQ524335 LCU524320:LCU524335 KSY524320:KSY524335 KJC524320:KJC524335 JZG524320:JZG524335 JPK524320:JPK524335 JFO524320:JFO524335 IVS524320:IVS524335 ILW524320:ILW524335 ICA524320:ICA524335 HSE524320:HSE524335 HII524320:HII524335 GYM524320:GYM524335 GOQ524320:GOQ524335 GEU524320:GEU524335 FUY524320:FUY524335 FLC524320:FLC524335 FBG524320:FBG524335 ERK524320:ERK524335 EHO524320:EHO524335 DXS524320:DXS524335 DNW524320:DNW524335 DEA524320:DEA524335 CUE524320:CUE524335 CKI524320:CKI524335 CAM524320:CAM524335 BQQ524320:BQQ524335 BGU524320:BGU524335 AWY524320:AWY524335 ANC524320:ANC524335 ADG524320:ADG524335 TK524320:TK524335 JO524320:JO524335 S524320:S524335 WWA458784:WWA458799 WME458784:WME458799 WCI458784:WCI458799 VSM458784:VSM458799 VIQ458784:VIQ458799 UYU458784:UYU458799 UOY458784:UOY458799 UFC458784:UFC458799 TVG458784:TVG458799 TLK458784:TLK458799 TBO458784:TBO458799 SRS458784:SRS458799 SHW458784:SHW458799 RYA458784:RYA458799 ROE458784:ROE458799 REI458784:REI458799 QUM458784:QUM458799 QKQ458784:QKQ458799 QAU458784:QAU458799 PQY458784:PQY458799 PHC458784:PHC458799 OXG458784:OXG458799 ONK458784:ONK458799 ODO458784:ODO458799 NTS458784:NTS458799 NJW458784:NJW458799 NAA458784:NAA458799 MQE458784:MQE458799 MGI458784:MGI458799 LWM458784:LWM458799 LMQ458784:LMQ458799 LCU458784:LCU458799 KSY458784:KSY458799 KJC458784:KJC458799 JZG458784:JZG458799 JPK458784:JPK458799 JFO458784:JFO458799 IVS458784:IVS458799 ILW458784:ILW458799 ICA458784:ICA458799 HSE458784:HSE458799 HII458784:HII458799 GYM458784:GYM458799 GOQ458784:GOQ458799 GEU458784:GEU458799 FUY458784:FUY458799 FLC458784:FLC458799 FBG458784:FBG458799 ERK458784:ERK458799 EHO458784:EHO458799 DXS458784:DXS458799 DNW458784:DNW458799 DEA458784:DEA458799 CUE458784:CUE458799 CKI458784:CKI458799 CAM458784:CAM458799 BQQ458784:BQQ458799 BGU458784:BGU458799 AWY458784:AWY458799 ANC458784:ANC458799 ADG458784:ADG458799 TK458784:TK458799 JO458784:JO458799 S458784:S458799 WWA393248:WWA393263 WME393248:WME393263 WCI393248:WCI393263 VSM393248:VSM393263 VIQ393248:VIQ393263 UYU393248:UYU393263 UOY393248:UOY393263 UFC393248:UFC393263 TVG393248:TVG393263 TLK393248:TLK393263 TBO393248:TBO393263 SRS393248:SRS393263 SHW393248:SHW393263 RYA393248:RYA393263 ROE393248:ROE393263 REI393248:REI393263 QUM393248:QUM393263 QKQ393248:QKQ393263 QAU393248:QAU393263 PQY393248:PQY393263 PHC393248:PHC393263 OXG393248:OXG393263 ONK393248:ONK393263 ODO393248:ODO393263 NTS393248:NTS393263 NJW393248:NJW393263 NAA393248:NAA393263 MQE393248:MQE393263 MGI393248:MGI393263 LWM393248:LWM393263 LMQ393248:LMQ393263 LCU393248:LCU393263 KSY393248:KSY393263 KJC393248:KJC393263 JZG393248:JZG393263 JPK393248:JPK393263 JFO393248:JFO393263 IVS393248:IVS393263 ILW393248:ILW393263 ICA393248:ICA393263 HSE393248:HSE393263 HII393248:HII393263 GYM393248:GYM393263 GOQ393248:GOQ393263 GEU393248:GEU393263 FUY393248:FUY393263 FLC393248:FLC393263 FBG393248:FBG393263 ERK393248:ERK393263 EHO393248:EHO393263 DXS393248:DXS393263 DNW393248:DNW393263 DEA393248:DEA393263 CUE393248:CUE393263 CKI393248:CKI393263 CAM393248:CAM393263 BQQ393248:BQQ393263 BGU393248:BGU393263 AWY393248:AWY393263 ANC393248:ANC393263 ADG393248:ADG393263 TK393248:TK393263 JO393248:JO393263 S393248:S393263 WWA327712:WWA327727 WME327712:WME327727 WCI327712:WCI327727 VSM327712:VSM327727 VIQ327712:VIQ327727 UYU327712:UYU327727 UOY327712:UOY327727 UFC327712:UFC327727 TVG327712:TVG327727 TLK327712:TLK327727 TBO327712:TBO327727 SRS327712:SRS327727 SHW327712:SHW327727 RYA327712:RYA327727 ROE327712:ROE327727 REI327712:REI327727 QUM327712:QUM327727 QKQ327712:QKQ327727 QAU327712:QAU327727 PQY327712:PQY327727 PHC327712:PHC327727 OXG327712:OXG327727 ONK327712:ONK327727 ODO327712:ODO327727 NTS327712:NTS327727 NJW327712:NJW327727 NAA327712:NAA327727 MQE327712:MQE327727 MGI327712:MGI327727 LWM327712:LWM327727 LMQ327712:LMQ327727 LCU327712:LCU327727 KSY327712:KSY327727 KJC327712:KJC327727 JZG327712:JZG327727 JPK327712:JPK327727 JFO327712:JFO327727 IVS327712:IVS327727 ILW327712:ILW327727 ICA327712:ICA327727 HSE327712:HSE327727 HII327712:HII327727 GYM327712:GYM327727 GOQ327712:GOQ327727 GEU327712:GEU327727 FUY327712:FUY327727 FLC327712:FLC327727 FBG327712:FBG327727 ERK327712:ERK327727 EHO327712:EHO327727 DXS327712:DXS327727 DNW327712:DNW327727 DEA327712:DEA327727 CUE327712:CUE327727 CKI327712:CKI327727 CAM327712:CAM327727 BQQ327712:BQQ327727 BGU327712:BGU327727 AWY327712:AWY327727 ANC327712:ANC327727 ADG327712:ADG327727 TK327712:TK327727 JO327712:JO327727 S327712:S327727 WWA262176:WWA262191 WME262176:WME262191 WCI262176:WCI262191 VSM262176:VSM262191 VIQ262176:VIQ262191 UYU262176:UYU262191 UOY262176:UOY262191 UFC262176:UFC262191 TVG262176:TVG262191 TLK262176:TLK262191 TBO262176:TBO262191 SRS262176:SRS262191 SHW262176:SHW262191 RYA262176:RYA262191 ROE262176:ROE262191 REI262176:REI262191 QUM262176:QUM262191 QKQ262176:QKQ262191 QAU262176:QAU262191 PQY262176:PQY262191 PHC262176:PHC262191 OXG262176:OXG262191 ONK262176:ONK262191 ODO262176:ODO262191 NTS262176:NTS262191 NJW262176:NJW262191 NAA262176:NAA262191 MQE262176:MQE262191 MGI262176:MGI262191 LWM262176:LWM262191 LMQ262176:LMQ262191 LCU262176:LCU262191 KSY262176:KSY262191 KJC262176:KJC262191 JZG262176:JZG262191 JPK262176:JPK262191 JFO262176:JFO262191 IVS262176:IVS262191 ILW262176:ILW262191 ICA262176:ICA262191 HSE262176:HSE262191 HII262176:HII262191 GYM262176:GYM262191 GOQ262176:GOQ262191 GEU262176:GEU262191 FUY262176:FUY262191 FLC262176:FLC262191 FBG262176:FBG262191 ERK262176:ERK262191 EHO262176:EHO262191 DXS262176:DXS262191 DNW262176:DNW262191 DEA262176:DEA262191 CUE262176:CUE262191 CKI262176:CKI262191 CAM262176:CAM262191 BQQ262176:BQQ262191 BGU262176:BGU262191 AWY262176:AWY262191 ANC262176:ANC262191 ADG262176:ADG262191 TK262176:TK262191 JO262176:JO262191 S262176:S262191 WWA196640:WWA196655 WME196640:WME196655 WCI196640:WCI196655 VSM196640:VSM196655 VIQ196640:VIQ196655 UYU196640:UYU196655 UOY196640:UOY196655 UFC196640:UFC196655 TVG196640:TVG196655 TLK196640:TLK196655 TBO196640:TBO196655 SRS196640:SRS196655 SHW196640:SHW196655 RYA196640:RYA196655 ROE196640:ROE196655 REI196640:REI196655 QUM196640:QUM196655 QKQ196640:QKQ196655 QAU196640:QAU196655 PQY196640:PQY196655 PHC196640:PHC196655 OXG196640:OXG196655 ONK196640:ONK196655 ODO196640:ODO196655 NTS196640:NTS196655 NJW196640:NJW196655 NAA196640:NAA196655 MQE196640:MQE196655 MGI196640:MGI196655 LWM196640:LWM196655 LMQ196640:LMQ196655 LCU196640:LCU196655 KSY196640:KSY196655 KJC196640:KJC196655 JZG196640:JZG196655 JPK196640:JPK196655 JFO196640:JFO196655 IVS196640:IVS196655 ILW196640:ILW196655 ICA196640:ICA196655 HSE196640:HSE196655 HII196640:HII196655 GYM196640:GYM196655 GOQ196640:GOQ196655 GEU196640:GEU196655 FUY196640:FUY196655 FLC196640:FLC196655 FBG196640:FBG196655 ERK196640:ERK196655 EHO196640:EHO196655 DXS196640:DXS196655 DNW196640:DNW196655 DEA196640:DEA196655 CUE196640:CUE196655 CKI196640:CKI196655 CAM196640:CAM196655 BQQ196640:BQQ196655 BGU196640:BGU196655 AWY196640:AWY196655 ANC196640:ANC196655 ADG196640:ADG196655 TK196640:TK196655 JO196640:JO196655 S196640:S196655 WWA131104:WWA131119 WME131104:WME131119 WCI131104:WCI131119 VSM131104:VSM131119 VIQ131104:VIQ131119 UYU131104:UYU131119 UOY131104:UOY131119 UFC131104:UFC131119 TVG131104:TVG131119 TLK131104:TLK131119 TBO131104:TBO131119 SRS131104:SRS131119 SHW131104:SHW131119 RYA131104:RYA131119 ROE131104:ROE131119 REI131104:REI131119 QUM131104:QUM131119 QKQ131104:QKQ131119 QAU131104:QAU131119 PQY131104:PQY131119 PHC131104:PHC131119 OXG131104:OXG131119 ONK131104:ONK131119 ODO131104:ODO131119 NTS131104:NTS131119 NJW131104:NJW131119 NAA131104:NAA131119 MQE131104:MQE131119 MGI131104:MGI131119 LWM131104:LWM131119 LMQ131104:LMQ131119 LCU131104:LCU131119 KSY131104:KSY131119 KJC131104:KJC131119 JZG131104:JZG131119 JPK131104:JPK131119 JFO131104:JFO131119 IVS131104:IVS131119 ILW131104:ILW131119 ICA131104:ICA131119 HSE131104:HSE131119 HII131104:HII131119 GYM131104:GYM131119 GOQ131104:GOQ131119 GEU131104:GEU131119 FUY131104:FUY131119 FLC131104:FLC131119 FBG131104:FBG131119 ERK131104:ERK131119 EHO131104:EHO131119 DXS131104:DXS131119 DNW131104:DNW131119 DEA131104:DEA131119 CUE131104:CUE131119 CKI131104:CKI131119 CAM131104:CAM131119 BQQ131104:BQQ131119 BGU131104:BGU131119 AWY131104:AWY131119 ANC131104:ANC131119 ADG131104:ADG131119 TK131104:TK131119 JO131104:JO131119 S131104:S131119 WWA65568:WWA65583 WME65568:WME65583 WCI65568:WCI65583 VSM65568:VSM65583 VIQ65568:VIQ65583 UYU65568:UYU65583 UOY65568:UOY65583 UFC65568:UFC65583 TVG65568:TVG65583 TLK65568:TLK65583 TBO65568:TBO65583 SRS65568:SRS65583 SHW65568:SHW65583 RYA65568:RYA65583 ROE65568:ROE65583 REI65568:REI65583 QUM65568:QUM65583 QKQ65568:QKQ65583 QAU65568:QAU65583 PQY65568:PQY65583 PHC65568:PHC65583 OXG65568:OXG65583 ONK65568:ONK65583 ODO65568:ODO65583 NTS65568:NTS65583 NJW65568:NJW65583 NAA65568:NAA65583 MQE65568:MQE65583 MGI65568:MGI65583 LWM65568:LWM65583 LMQ65568:LMQ65583 LCU65568:LCU65583 KSY65568:KSY65583 KJC65568:KJC65583 JZG65568:JZG65583 JPK65568:JPK65583 JFO65568:JFO65583 IVS65568:IVS65583 ILW65568:ILW65583 ICA65568:ICA65583 HSE65568:HSE65583 HII65568:HII65583 GYM65568:GYM65583 GOQ65568:GOQ65583 GEU65568:GEU65583 FUY65568:FUY65583 FLC65568:FLC65583 FBG65568:FBG65583 ERK65568:ERK65583 EHO65568:EHO65583 DXS65568:DXS65583 DNW65568:DNW65583 DEA65568:DEA65583 CUE65568:CUE65583 CKI65568:CKI65583 CAM65568:CAM65583 BQQ65568:BQQ65583 BGU65568:BGU65583 AWY65568:AWY65583 ANC65568:ANC65583 ADG65568:ADG65583 TK65568:TK65583 JO65568:JO65583 WVV5:WVV46 WLZ5:WLZ46 WCD5:WCD46 VSH5:VSH46 VIL5:VIL46 UYP5:UYP46 UOT5:UOT46 UEX5:UEX46 TVB5:TVB46 TLF5:TLF46 TBJ5:TBJ46 SRN5:SRN46 SHR5:SHR46 RXV5:RXV46 RNZ5:RNZ46 RED5:RED46 QUH5:QUH46 QKL5:QKL46 QAP5:QAP46 PQT5:PQT46 PGX5:PGX46 OXB5:OXB46 ONF5:ONF46 ODJ5:ODJ46 NTN5:NTN46 NJR5:NJR46 MZV5:MZV46 MPZ5:MPZ46 MGD5:MGD46 LWH5:LWH46 LML5:LML46 LCP5:LCP46 KST5:KST46 KIX5:KIX46 JZB5:JZB46 JPF5:JPF46 JFJ5:JFJ46 IVN5:IVN46 ILR5:ILR46 IBV5:IBV46 HRZ5:HRZ46 HID5:HID46 GYH5:GYH46 GOL5:GOL46 GEP5:GEP46 FUT5:FUT46 FKX5:FKX46 FBB5:FBB46 ERF5:ERF46 EHJ5:EHJ46 DXN5:DXN46 DNR5:DNR46 DDV5:DDV46 CTZ5:CTZ46 CKD5:CKD46 CAH5:CAH46 BQL5:BQL46 BGP5:BGP46 AWT5:AWT46 AMX5:AMX46 ADB5:ADB46 TF5:TF46 JJ5:JJ46 WWA5:WWA46 WME5:WME46 WCI5:WCI46 VSM5:VSM46 VIQ5:VIQ46 UYU5:UYU46 UOY5:UOY46 UFC5:UFC46 TVG5:TVG46 TLK5:TLK46 TBO5:TBO46 SRS5:SRS46 SHW5:SHW46 RYA5:RYA46 ROE5:ROE46 REI5:REI46 QUM5:QUM46 QKQ5:QKQ46 QAU5:QAU46 PQY5:PQY46 PHC5:PHC46 OXG5:OXG46 ONK5:ONK46 ODO5:ODO46 NTS5:NTS46 NJW5:NJW46 NAA5:NAA46 MQE5:MQE46 MGI5:MGI46 LWM5:LWM46 LMQ5:LMQ46 LCU5:LCU46 KSY5:KSY46 KJC5:KJC46 JZG5:JZG46 JPK5:JPK46 JFO5:JFO46 IVS5:IVS46 ILW5:ILW46 ICA5:ICA46 HSE5:HSE46 HII5:HII46 GYM5:GYM46 GOQ5:GOQ46 GEU5:GEU46 FUY5:FUY46 FLC5:FLC46 FBG5:FBG46 ERK5:ERK46 EHO5:EHO46 DXS5:DXS46 DNW5:DNW46 DEA5:DEA46 CUE5:CUE46 CKI5:CKI46 CAM5:CAM46 BQQ5:BQQ46 BGU5:BGU46 AWY5:AWY46 ANC5:ANC46 ADG5:ADG46 TK5:TK46 JO5:JO46 J4:J67 S4:S67">
      <formula1>"Catastrophic, Critical, Marginal, Negligible, -"</formula1>
    </dataValidation>
    <dataValidation type="list" allowBlank="1" showInputMessage="1" showErrorMessage="1" sqref="T65568:T65583 WMA983072:WMA983087 WCE983072:WCE983087 VSI983072:VSI983087 VIM983072:VIM983087 UYQ983072:UYQ983087 UOU983072:UOU983087 UEY983072:UEY983087 TVC983072:TVC983087 TLG983072:TLG983087 TBK983072:TBK983087 SRO983072:SRO983087 SHS983072:SHS983087 RXW983072:RXW983087 ROA983072:ROA983087 REE983072:REE983087 QUI983072:QUI983087 QKM983072:QKM983087 QAQ983072:QAQ983087 PQU983072:PQU983087 PGY983072:PGY983087 OXC983072:OXC983087 ONG983072:ONG983087 ODK983072:ODK983087 NTO983072:NTO983087 NJS983072:NJS983087 MZW983072:MZW983087 MQA983072:MQA983087 MGE983072:MGE983087 LWI983072:LWI983087 LMM983072:LMM983087 LCQ983072:LCQ983087 KSU983072:KSU983087 KIY983072:KIY983087 JZC983072:JZC983087 JPG983072:JPG983087 JFK983072:JFK983087 IVO983072:IVO983087 ILS983072:ILS983087 IBW983072:IBW983087 HSA983072:HSA983087 HIE983072:HIE983087 GYI983072:GYI983087 GOM983072:GOM983087 GEQ983072:GEQ983087 FUU983072:FUU983087 FKY983072:FKY983087 FBC983072:FBC983087 ERG983072:ERG983087 EHK983072:EHK983087 DXO983072:DXO983087 DNS983072:DNS983087 DDW983072:DDW983087 CUA983072:CUA983087 CKE983072:CKE983087 CAI983072:CAI983087 BQM983072:BQM983087 BGQ983072:BGQ983087 AWU983072:AWU983087 AMY983072:AMY983087 ADC983072:ADC983087 TG983072:TG983087 JK983072:JK983087 K983072:K983087 WVW917536:WVW917551 WMA917536:WMA917551 WCE917536:WCE917551 VSI917536:VSI917551 VIM917536:VIM917551 UYQ917536:UYQ917551 UOU917536:UOU917551 UEY917536:UEY917551 TVC917536:TVC917551 TLG917536:TLG917551 TBK917536:TBK917551 SRO917536:SRO917551 SHS917536:SHS917551 RXW917536:RXW917551 ROA917536:ROA917551 REE917536:REE917551 QUI917536:QUI917551 QKM917536:QKM917551 QAQ917536:QAQ917551 PQU917536:PQU917551 PGY917536:PGY917551 OXC917536:OXC917551 ONG917536:ONG917551 ODK917536:ODK917551 NTO917536:NTO917551 NJS917536:NJS917551 MZW917536:MZW917551 MQA917536:MQA917551 MGE917536:MGE917551 LWI917536:LWI917551 LMM917536:LMM917551 LCQ917536:LCQ917551 KSU917536:KSU917551 KIY917536:KIY917551 JZC917536:JZC917551 JPG917536:JPG917551 JFK917536:JFK917551 IVO917536:IVO917551 ILS917536:ILS917551 IBW917536:IBW917551 HSA917536:HSA917551 HIE917536:HIE917551 GYI917536:GYI917551 GOM917536:GOM917551 GEQ917536:GEQ917551 FUU917536:FUU917551 FKY917536:FKY917551 FBC917536:FBC917551 ERG917536:ERG917551 EHK917536:EHK917551 DXO917536:DXO917551 DNS917536:DNS917551 DDW917536:DDW917551 CUA917536:CUA917551 CKE917536:CKE917551 CAI917536:CAI917551 BQM917536:BQM917551 BGQ917536:BGQ917551 AWU917536:AWU917551 AMY917536:AMY917551 ADC917536:ADC917551 TG917536:TG917551 JK917536:JK917551 K917536:K917551 WVW852000:WVW852015 WMA852000:WMA852015 WCE852000:WCE852015 VSI852000:VSI852015 VIM852000:VIM852015 UYQ852000:UYQ852015 UOU852000:UOU852015 UEY852000:UEY852015 TVC852000:TVC852015 TLG852000:TLG852015 TBK852000:TBK852015 SRO852000:SRO852015 SHS852000:SHS852015 RXW852000:RXW852015 ROA852000:ROA852015 REE852000:REE852015 QUI852000:QUI852015 QKM852000:QKM852015 QAQ852000:QAQ852015 PQU852000:PQU852015 PGY852000:PGY852015 OXC852000:OXC852015 ONG852000:ONG852015 ODK852000:ODK852015 NTO852000:NTO852015 NJS852000:NJS852015 MZW852000:MZW852015 MQA852000:MQA852015 MGE852000:MGE852015 LWI852000:LWI852015 LMM852000:LMM852015 LCQ852000:LCQ852015 KSU852000:KSU852015 KIY852000:KIY852015 JZC852000:JZC852015 JPG852000:JPG852015 JFK852000:JFK852015 IVO852000:IVO852015 ILS852000:ILS852015 IBW852000:IBW852015 HSA852000:HSA852015 HIE852000:HIE852015 GYI852000:GYI852015 GOM852000:GOM852015 GEQ852000:GEQ852015 FUU852000:FUU852015 FKY852000:FKY852015 FBC852000:FBC852015 ERG852000:ERG852015 EHK852000:EHK852015 DXO852000:DXO852015 DNS852000:DNS852015 DDW852000:DDW852015 CUA852000:CUA852015 CKE852000:CKE852015 CAI852000:CAI852015 BQM852000:BQM852015 BGQ852000:BGQ852015 AWU852000:AWU852015 AMY852000:AMY852015 ADC852000:ADC852015 TG852000:TG852015 JK852000:JK852015 K852000:K852015 WVW786464:WVW786479 WMA786464:WMA786479 WCE786464:WCE786479 VSI786464:VSI786479 VIM786464:VIM786479 UYQ786464:UYQ786479 UOU786464:UOU786479 UEY786464:UEY786479 TVC786464:TVC786479 TLG786464:TLG786479 TBK786464:TBK786479 SRO786464:SRO786479 SHS786464:SHS786479 RXW786464:RXW786479 ROA786464:ROA786479 REE786464:REE786479 QUI786464:QUI786479 QKM786464:QKM786479 QAQ786464:QAQ786479 PQU786464:PQU786479 PGY786464:PGY786479 OXC786464:OXC786479 ONG786464:ONG786479 ODK786464:ODK786479 NTO786464:NTO786479 NJS786464:NJS786479 MZW786464:MZW786479 MQA786464:MQA786479 MGE786464:MGE786479 LWI786464:LWI786479 LMM786464:LMM786479 LCQ786464:LCQ786479 KSU786464:KSU786479 KIY786464:KIY786479 JZC786464:JZC786479 JPG786464:JPG786479 JFK786464:JFK786479 IVO786464:IVO786479 ILS786464:ILS786479 IBW786464:IBW786479 HSA786464:HSA786479 HIE786464:HIE786479 GYI786464:GYI786479 GOM786464:GOM786479 GEQ786464:GEQ786479 FUU786464:FUU786479 FKY786464:FKY786479 FBC786464:FBC786479 ERG786464:ERG786479 EHK786464:EHK786479 DXO786464:DXO786479 DNS786464:DNS786479 DDW786464:DDW786479 CUA786464:CUA786479 CKE786464:CKE786479 CAI786464:CAI786479 BQM786464:BQM786479 BGQ786464:BGQ786479 AWU786464:AWU786479 AMY786464:AMY786479 ADC786464:ADC786479 TG786464:TG786479 JK786464:JK786479 K786464:K786479 WVW720928:WVW720943 WMA720928:WMA720943 WCE720928:WCE720943 VSI720928:VSI720943 VIM720928:VIM720943 UYQ720928:UYQ720943 UOU720928:UOU720943 UEY720928:UEY720943 TVC720928:TVC720943 TLG720928:TLG720943 TBK720928:TBK720943 SRO720928:SRO720943 SHS720928:SHS720943 RXW720928:RXW720943 ROA720928:ROA720943 REE720928:REE720943 QUI720928:QUI720943 QKM720928:QKM720943 QAQ720928:QAQ720943 PQU720928:PQU720943 PGY720928:PGY720943 OXC720928:OXC720943 ONG720928:ONG720943 ODK720928:ODK720943 NTO720928:NTO720943 NJS720928:NJS720943 MZW720928:MZW720943 MQA720928:MQA720943 MGE720928:MGE720943 LWI720928:LWI720943 LMM720928:LMM720943 LCQ720928:LCQ720943 KSU720928:KSU720943 KIY720928:KIY720943 JZC720928:JZC720943 JPG720928:JPG720943 JFK720928:JFK720943 IVO720928:IVO720943 ILS720928:ILS720943 IBW720928:IBW720943 HSA720928:HSA720943 HIE720928:HIE720943 GYI720928:GYI720943 GOM720928:GOM720943 GEQ720928:GEQ720943 FUU720928:FUU720943 FKY720928:FKY720943 FBC720928:FBC720943 ERG720928:ERG720943 EHK720928:EHK720943 DXO720928:DXO720943 DNS720928:DNS720943 DDW720928:DDW720943 CUA720928:CUA720943 CKE720928:CKE720943 CAI720928:CAI720943 BQM720928:BQM720943 BGQ720928:BGQ720943 AWU720928:AWU720943 AMY720928:AMY720943 ADC720928:ADC720943 TG720928:TG720943 JK720928:JK720943 K720928:K720943 WVW655392:WVW655407 WMA655392:WMA655407 WCE655392:WCE655407 VSI655392:VSI655407 VIM655392:VIM655407 UYQ655392:UYQ655407 UOU655392:UOU655407 UEY655392:UEY655407 TVC655392:TVC655407 TLG655392:TLG655407 TBK655392:TBK655407 SRO655392:SRO655407 SHS655392:SHS655407 RXW655392:RXW655407 ROA655392:ROA655407 REE655392:REE655407 QUI655392:QUI655407 QKM655392:QKM655407 QAQ655392:QAQ655407 PQU655392:PQU655407 PGY655392:PGY655407 OXC655392:OXC655407 ONG655392:ONG655407 ODK655392:ODK655407 NTO655392:NTO655407 NJS655392:NJS655407 MZW655392:MZW655407 MQA655392:MQA655407 MGE655392:MGE655407 LWI655392:LWI655407 LMM655392:LMM655407 LCQ655392:LCQ655407 KSU655392:KSU655407 KIY655392:KIY655407 JZC655392:JZC655407 JPG655392:JPG655407 JFK655392:JFK655407 IVO655392:IVO655407 ILS655392:ILS655407 IBW655392:IBW655407 HSA655392:HSA655407 HIE655392:HIE655407 GYI655392:GYI655407 GOM655392:GOM655407 GEQ655392:GEQ655407 FUU655392:FUU655407 FKY655392:FKY655407 FBC655392:FBC655407 ERG655392:ERG655407 EHK655392:EHK655407 DXO655392:DXO655407 DNS655392:DNS655407 DDW655392:DDW655407 CUA655392:CUA655407 CKE655392:CKE655407 CAI655392:CAI655407 BQM655392:BQM655407 BGQ655392:BGQ655407 AWU655392:AWU655407 AMY655392:AMY655407 ADC655392:ADC655407 TG655392:TG655407 JK655392:JK655407 K655392:K655407 WVW589856:WVW589871 WMA589856:WMA589871 WCE589856:WCE589871 VSI589856:VSI589871 VIM589856:VIM589871 UYQ589856:UYQ589871 UOU589856:UOU589871 UEY589856:UEY589871 TVC589856:TVC589871 TLG589856:TLG589871 TBK589856:TBK589871 SRO589856:SRO589871 SHS589856:SHS589871 RXW589856:RXW589871 ROA589856:ROA589871 REE589856:REE589871 QUI589856:QUI589871 QKM589856:QKM589871 QAQ589856:QAQ589871 PQU589856:PQU589871 PGY589856:PGY589871 OXC589856:OXC589871 ONG589856:ONG589871 ODK589856:ODK589871 NTO589856:NTO589871 NJS589856:NJS589871 MZW589856:MZW589871 MQA589856:MQA589871 MGE589856:MGE589871 LWI589856:LWI589871 LMM589856:LMM589871 LCQ589856:LCQ589871 KSU589856:KSU589871 KIY589856:KIY589871 JZC589856:JZC589871 JPG589856:JPG589871 JFK589856:JFK589871 IVO589856:IVO589871 ILS589856:ILS589871 IBW589856:IBW589871 HSA589856:HSA589871 HIE589856:HIE589871 GYI589856:GYI589871 GOM589856:GOM589871 GEQ589856:GEQ589871 FUU589856:FUU589871 FKY589856:FKY589871 FBC589856:FBC589871 ERG589856:ERG589871 EHK589856:EHK589871 DXO589856:DXO589871 DNS589856:DNS589871 DDW589856:DDW589871 CUA589856:CUA589871 CKE589856:CKE589871 CAI589856:CAI589871 BQM589856:BQM589871 BGQ589856:BGQ589871 AWU589856:AWU589871 AMY589856:AMY589871 ADC589856:ADC589871 TG589856:TG589871 JK589856:JK589871 K589856:K589871 WVW524320:WVW524335 WMA524320:WMA524335 WCE524320:WCE524335 VSI524320:VSI524335 VIM524320:VIM524335 UYQ524320:UYQ524335 UOU524320:UOU524335 UEY524320:UEY524335 TVC524320:TVC524335 TLG524320:TLG524335 TBK524320:TBK524335 SRO524320:SRO524335 SHS524320:SHS524335 RXW524320:RXW524335 ROA524320:ROA524335 REE524320:REE524335 QUI524320:QUI524335 QKM524320:QKM524335 QAQ524320:QAQ524335 PQU524320:PQU524335 PGY524320:PGY524335 OXC524320:OXC524335 ONG524320:ONG524335 ODK524320:ODK524335 NTO524320:NTO524335 NJS524320:NJS524335 MZW524320:MZW524335 MQA524320:MQA524335 MGE524320:MGE524335 LWI524320:LWI524335 LMM524320:LMM524335 LCQ524320:LCQ524335 KSU524320:KSU524335 KIY524320:KIY524335 JZC524320:JZC524335 JPG524320:JPG524335 JFK524320:JFK524335 IVO524320:IVO524335 ILS524320:ILS524335 IBW524320:IBW524335 HSA524320:HSA524335 HIE524320:HIE524335 GYI524320:GYI524335 GOM524320:GOM524335 GEQ524320:GEQ524335 FUU524320:FUU524335 FKY524320:FKY524335 FBC524320:FBC524335 ERG524320:ERG524335 EHK524320:EHK524335 DXO524320:DXO524335 DNS524320:DNS524335 DDW524320:DDW524335 CUA524320:CUA524335 CKE524320:CKE524335 CAI524320:CAI524335 BQM524320:BQM524335 BGQ524320:BGQ524335 AWU524320:AWU524335 AMY524320:AMY524335 ADC524320:ADC524335 TG524320:TG524335 JK524320:JK524335 K524320:K524335 WVW458784:WVW458799 WMA458784:WMA458799 WCE458784:WCE458799 VSI458784:VSI458799 VIM458784:VIM458799 UYQ458784:UYQ458799 UOU458784:UOU458799 UEY458784:UEY458799 TVC458784:TVC458799 TLG458784:TLG458799 TBK458784:TBK458799 SRO458784:SRO458799 SHS458784:SHS458799 RXW458784:RXW458799 ROA458784:ROA458799 REE458784:REE458799 QUI458784:QUI458799 QKM458784:QKM458799 QAQ458784:QAQ458799 PQU458784:PQU458799 PGY458784:PGY458799 OXC458784:OXC458799 ONG458784:ONG458799 ODK458784:ODK458799 NTO458784:NTO458799 NJS458784:NJS458799 MZW458784:MZW458799 MQA458784:MQA458799 MGE458784:MGE458799 LWI458784:LWI458799 LMM458784:LMM458799 LCQ458784:LCQ458799 KSU458784:KSU458799 KIY458784:KIY458799 JZC458784:JZC458799 JPG458784:JPG458799 JFK458784:JFK458799 IVO458784:IVO458799 ILS458784:ILS458799 IBW458784:IBW458799 HSA458784:HSA458799 HIE458784:HIE458799 GYI458784:GYI458799 GOM458784:GOM458799 GEQ458784:GEQ458799 FUU458784:FUU458799 FKY458784:FKY458799 FBC458784:FBC458799 ERG458784:ERG458799 EHK458784:EHK458799 DXO458784:DXO458799 DNS458784:DNS458799 DDW458784:DDW458799 CUA458784:CUA458799 CKE458784:CKE458799 CAI458784:CAI458799 BQM458784:BQM458799 BGQ458784:BGQ458799 AWU458784:AWU458799 AMY458784:AMY458799 ADC458784:ADC458799 TG458784:TG458799 JK458784:JK458799 K458784:K458799 WVW393248:WVW393263 WMA393248:WMA393263 WCE393248:WCE393263 VSI393248:VSI393263 VIM393248:VIM393263 UYQ393248:UYQ393263 UOU393248:UOU393263 UEY393248:UEY393263 TVC393248:TVC393263 TLG393248:TLG393263 TBK393248:TBK393263 SRO393248:SRO393263 SHS393248:SHS393263 RXW393248:RXW393263 ROA393248:ROA393263 REE393248:REE393263 QUI393248:QUI393263 QKM393248:QKM393263 QAQ393248:QAQ393263 PQU393248:PQU393263 PGY393248:PGY393263 OXC393248:OXC393263 ONG393248:ONG393263 ODK393248:ODK393263 NTO393248:NTO393263 NJS393248:NJS393263 MZW393248:MZW393263 MQA393248:MQA393263 MGE393248:MGE393263 LWI393248:LWI393263 LMM393248:LMM393263 LCQ393248:LCQ393263 KSU393248:KSU393263 KIY393248:KIY393263 JZC393248:JZC393263 JPG393248:JPG393263 JFK393248:JFK393263 IVO393248:IVO393263 ILS393248:ILS393263 IBW393248:IBW393263 HSA393248:HSA393263 HIE393248:HIE393263 GYI393248:GYI393263 GOM393248:GOM393263 GEQ393248:GEQ393263 FUU393248:FUU393263 FKY393248:FKY393263 FBC393248:FBC393263 ERG393248:ERG393263 EHK393248:EHK393263 DXO393248:DXO393263 DNS393248:DNS393263 DDW393248:DDW393263 CUA393248:CUA393263 CKE393248:CKE393263 CAI393248:CAI393263 BQM393248:BQM393263 BGQ393248:BGQ393263 AWU393248:AWU393263 AMY393248:AMY393263 ADC393248:ADC393263 TG393248:TG393263 JK393248:JK393263 K393248:K393263 WVW327712:WVW327727 WMA327712:WMA327727 WCE327712:WCE327727 VSI327712:VSI327727 VIM327712:VIM327727 UYQ327712:UYQ327727 UOU327712:UOU327727 UEY327712:UEY327727 TVC327712:TVC327727 TLG327712:TLG327727 TBK327712:TBK327727 SRO327712:SRO327727 SHS327712:SHS327727 RXW327712:RXW327727 ROA327712:ROA327727 REE327712:REE327727 QUI327712:QUI327727 QKM327712:QKM327727 QAQ327712:QAQ327727 PQU327712:PQU327727 PGY327712:PGY327727 OXC327712:OXC327727 ONG327712:ONG327727 ODK327712:ODK327727 NTO327712:NTO327727 NJS327712:NJS327727 MZW327712:MZW327727 MQA327712:MQA327727 MGE327712:MGE327727 LWI327712:LWI327727 LMM327712:LMM327727 LCQ327712:LCQ327727 KSU327712:KSU327727 KIY327712:KIY327727 JZC327712:JZC327727 JPG327712:JPG327727 JFK327712:JFK327727 IVO327712:IVO327727 ILS327712:ILS327727 IBW327712:IBW327727 HSA327712:HSA327727 HIE327712:HIE327727 GYI327712:GYI327727 GOM327712:GOM327727 GEQ327712:GEQ327727 FUU327712:FUU327727 FKY327712:FKY327727 FBC327712:FBC327727 ERG327712:ERG327727 EHK327712:EHK327727 DXO327712:DXO327727 DNS327712:DNS327727 DDW327712:DDW327727 CUA327712:CUA327727 CKE327712:CKE327727 CAI327712:CAI327727 BQM327712:BQM327727 BGQ327712:BGQ327727 AWU327712:AWU327727 AMY327712:AMY327727 ADC327712:ADC327727 TG327712:TG327727 JK327712:JK327727 K327712:K327727 WVW262176:WVW262191 WMA262176:WMA262191 WCE262176:WCE262191 VSI262176:VSI262191 VIM262176:VIM262191 UYQ262176:UYQ262191 UOU262176:UOU262191 UEY262176:UEY262191 TVC262176:TVC262191 TLG262176:TLG262191 TBK262176:TBK262191 SRO262176:SRO262191 SHS262176:SHS262191 RXW262176:RXW262191 ROA262176:ROA262191 REE262176:REE262191 QUI262176:QUI262191 QKM262176:QKM262191 QAQ262176:QAQ262191 PQU262176:PQU262191 PGY262176:PGY262191 OXC262176:OXC262191 ONG262176:ONG262191 ODK262176:ODK262191 NTO262176:NTO262191 NJS262176:NJS262191 MZW262176:MZW262191 MQA262176:MQA262191 MGE262176:MGE262191 LWI262176:LWI262191 LMM262176:LMM262191 LCQ262176:LCQ262191 KSU262176:KSU262191 KIY262176:KIY262191 JZC262176:JZC262191 JPG262176:JPG262191 JFK262176:JFK262191 IVO262176:IVO262191 ILS262176:ILS262191 IBW262176:IBW262191 HSA262176:HSA262191 HIE262176:HIE262191 GYI262176:GYI262191 GOM262176:GOM262191 GEQ262176:GEQ262191 FUU262176:FUU262191 FKY262176:FKY262191 FBC262176:FBC262191 ERG262176:ERG262191 EHK262176:EHK262191 DXO262176:DXO262191 DNS262176:DNS262191 DDW262176:DDW262191 CUA262176:CUA262191 CKE262176:CKE262191 CAI262176:CAI262191 BQM262176:BQM262191 BGQ262176:BGQ262191 AWU262176:AWU262191 AMY262176:AMY262191 ADC262176:ADC262191 TG262176:TG262191 JK262176:JK262191 K262176:K262191 WVW196640:WVW196655 WMA196640:WMA196655 WCE196640:WCE196655 VSI196640:VSI196655 VIM196640:VIM196655 UYQ196640:UYQ196655 UOU196640:UOU196655 UEY196640:UEY196655 TVC196640:TVC196655 TLG196640:TLG196655 TBK196640:TBK196655 SRO196640:SRO196655 SHS196640:SHS196655 RXW196640:RXW196655 ROA196640:ROA196655 REE196640:REE196655 QUI196640:QUI196655 QKM196640:QKM196655 QAQ196640:QAQ196655 PQU196640:PQU196655 PGY196640:PGY196655 OXC196640:OXC196655 ONG196640:ONG196655 ODK196640:ODK196655 NTO196640:NTO196655 NJS196640:NJS196655 MZW196640:MZW196655 MQA196640:MQA196655 MGE196640:MGE196655 LWI196640:LWI196655 LMM196640:LMM196655 LCQ196640:LCQ196655 KSU196640:KSU196655 KIY196640:KIY196655 JZC196640:JZC196655 JPG196640:JPG196655 JFK196640:JFK196655 IVO196640:IVO196655 ILS196640:ILS196655 IBW196640:IBW196655 HSA196640:HSA196655 HIE196640:HIE196655 GYI196640:GYI196655 GOM196640:GOM196655 GEQ196640:GEQ196655 FUU196640:FUU196655 FKY196640:FKY196655 FBC196640:FBC196655 ERG196640:ERG196655 EHK196640:EHK196655 DXO196640:DXO196655 DNS196640:DNS196655 DDW196640:DDW196655 CUA196640:CUA196655 CKE196640:CKE196655 CAI196640:CAI196655 BQM196640:BQM196655 BGQ196640:BGQ196655 AWU196640:AWU196655 AMY196640:AMY196655 ADC196640:ADC196655 TG196640:TG196655 JK196640:JK196655 K196640:K196655 WVW131104:WVW131119 WMA131104:WMA131119 WCE131104:WCE131119 VSI131104:VSI131119 VIM131104:VIM131119 UYQ131104:UYQ131119 UOU131104:UOU131119 UEY131104:UEY131119 TVC131104:TVC131119 TLG131104:TLG131119 TBK131104:TBK131119 SRO131104:SRO131119 SHS131104:SHS131119 RXW131104:RXW131119 ROA131104:ROA131119 REE131104:REE131119 QUI131104:QUI131119 QKM131104:QKM131119 QAQ131104:QAQ131119 PQU131104:PQU131119 PGY131104:PGY131119 OXC131104:OXC131119 ONG131104:ONG131119 ODK131104:ODK131119 NTO131104:NTO131119 NJS131104:NJS131119 MZW131104:MZW131119 MQA131104:MQA131119 MGE131104:MGE131119 LWI131104:LWI131119 LMM131104:LMM131119 LCQ131104:LCQ131119 KSU131104:KSU131119 KIY131104:KIY131119 JZC131104:JZC131119 JPG131104:JPG131119 JFK131104:JFK131119 IVO131104:IVO131119 ILS131104:ILS131119 IBW131104:IBW131119 HSA131104:HSA131119 HIE131104:HIE131119 GYI131104:GYI131119 GOM131104:GOM131119 GEQ131104:GEQ131119 FUU131104:FUU131119 FKY131104:FKY131119 FBC131104:FBC131119 ERG131104:ERG131119 EHK131104:EHK131119 DXO131104:DXO131119 DNS131104:DNS131119 DDW131104:DDW131119 CUA131104:CUA131119 CKE131104:CKE131119 CAI131104:CAI131119 BQM131104:BQM131119 BGQ131104:BGQ131119 AWU131104:AWU131119 AMY131104:AMY131119 ADC131104:ADC131119 TG131104:TG131119 JK131104:JK131119 K131104:K131119 WVW65568:WVW65583 WMA65568:WMA65583 WCE65568:WCE65583 VSI65568:VSI65583 VIM65568:VIM65583 UYQ65568:UYQ65583 UOU65568:UOU65583 UEY65568:UEY65583 TVC65568:TVC65583 TLG65568:TLG65583 TBK65568:TBK65583 SRO65568:SRO65583 SHS65568:SHS65583 RXW65568:RXW65583 ROA65568:ROA65583 REE65568:REE65583 QUI65568:QUI65583 QKM65568:QKM65583 QAQ65568:QAQ65583 PQU65568:PQU65583 PGY65568:PGY65583 OXC65568:OXC65583 ONG65568:ONG65583 ODK65568:ODK65583 NTO65568:NTO65583 NJS65568:NJS65583 MZW65568:MZW65583 MQA65568:MQA65583 MGE65568:MGE65583 LWI65568:LWI65583 LMM65568:LMM65583 LCQ65568:LCQ65583 KSU65568:KSU65583 KIY65568:KIY65583 JZC65568:JZC65583 JPG65568:JPG65583 JFK65568:JFK65583 IVO65568:IVO65583 ILS65568:ILS65583 IBW65568:IBW65583 HSA65568:HSA65583 HIE65568:HIE65583 GYI65568:GYI65583 GOM65568:GOM65583 GEQ65568:GEQ65583 FUU65568:FUU65583 FKY65568:FKY65583 FBC65568:FBC65583 ERG65568:ERG65583 EHK65568:EHK65583 DXO65568:DXO65583 DNS65568:DNS65583 DDW65568:DDW65583 CUA65568:CUA65583 CKE65568:CKE65583 CAI65568:CAI65583 BQM65568:BQM65583 BGQ65568:BGQ65583 AWU65568:AWU65583 AMY65568:AMY65583 ADC65568:ADC65583 TG65568:TG65583 JK65568:JK65583 K65568:K65583 WVW983072:WVW983087 WWB983072:WWB983087 WMF983072:WMF983087 WCJ983072:WCJ983087 VSN983072:VSN983087 VIR983072:VIR983087 UYV983072:UYV983087 UOZ983072:UOZ983087 UFD983072:UFD983087 TVH983072:TVH983087 TLL983072:TLL983087 TBP983072:TBP983087 SRT983072:SRT983087 SHX983072:SHX983087 RYB983072:RYB983087 ROF983072:ROF983087 REJ983072:REJ983087 QUN983072:QUN983087 QKR983072:QKR983087 QAV983072:QAV983087 PQZ983072:PQZ983087 PHD983072:PHD983087 OXH983072:OXH983087 ONL983072:ONL983087 ODP983072:ODP983087 NTT983072:NTT983087 NJX983072:NJX983087 NAB983072:NAB983087 MQF983072:MQF983087 MGJ983072:MGJ983087 LWN983072:LWN983087 LMR983072:LMR983087 LCV983072:LCV983087 KSZ983072:KSZ983087 KJD983072:KJD983087 JZH983072:JZH983087 JPL983072:JPL983087 JFP983072:JFP983087 IVT983072:IVT983087 ILX983072:ILX983087 ICB983072:ICB983087 HSF983072:HSF983087 HIJ983072:HIJ983087 GYN983072:GYN983087 GOR983072:GOR983087 GEV983072:GEV983087 FUZ983072:FUZ983087 FLD983072:FLD983087 FBH983072:FBH983087 ERL983072:ERL983087 EHP983072:EHP983087 DXT983072:DXT983087 DNX983072:DNX983087 DEB983072:DEB983087 CUF983072:CUF983087 CKJ983072:CKJ983087 CAN983072:CAN983087 BQR983072:BQR983087 BGV983072:BGV983087 AWZ983072:AWZ983087 AND983072:AND983087 ADH983072:ADH983087 TL983072:TL983087 JP983072:JP983087 T983072:T983087 WWB917536:WWB917551 WMF917536:WMF917551 WCJ917536:WCJ917551 VSN917536:VSN917551 VIR917536:VIR917551 UYV917536:UYV917551 UOZ917536:UOZ917551 UFD917536:UFD917551 TVH917536:TVH917551 TLL917536:TLL917551 TBP917536:TBP917551 SRT917536:SRT917551 SHX917536:SHX917551 RYB917536:RYB917551 ROF917536:ROF917551 REJ917536:REJ917551 QUN917536:QUN917551 QKR917536:QKR917551 QAV917536:QAV917551 PQZ917536:PQZ917551 PHD917536:PHD917551 OXH917536:OXH917551 ONL917536:ONL917551 ODP917536:ODP917551 NTT917536:NTT917551 NJX917536:NJX917551 NAB917536:NAB917551 MQF917536:MQF917551 MGJ917536:MGJ917551 LWN917536:LWN917551 LMR917536:LMR917551 LCV917536:LCV917551 KSZ917536:KSZ917551 KJD917536:KJD917551 JZH917536:JZH917551 JPL917536:JPL917551 JFP917536:JFP917551 IVT917536:IVT917551 ILX917536:ILX917551 ICB917536:ICB917551 HSF917536:HSF917551 HIJ917536:HIJ917551 GYN917536:GYN917551 GOR917536:GOR917551 GEV917536:GEV917551 FUZ917536:FUZ917551 FLD917536:FLD917551 FBH917536:FBH917551 ERL917536:ERL917551 EHP917536:EHP917551 DXT917536:DXT917551 DNX917536:DNX917551 DEB917536:DEB917551 CUF917536:CUF917551 CKJ917536:CKJ917551 CAN917536:CAN917551 BQR917536:BQR917551 BGV917536:BGV917551 AWZ917536:AWZ917551 AND917536:AND917551 ADH917536:ADH917551 TL917536:TL917551 JP917536:JP917551 T917536:T917551 WWB852000:WWB852015 WMF852000:WMF852015 WCJ852000:WCJ852015 VSN852000:VSN852015 VIR852000:VIR852015 UYV852000:UYV852015 UOZ852000:UOZ852015 UFD852000:UFD852015 TVH852000:TVH852015 TLL852000:TLL852015 TBP852000:TBP852015 SRT852000:SRT852015 SHX852000:SHX852015 RYB852000:RYB852015 ROF852000:ROF852015 REJ852000:REJ852015 QUN852000:QUN852015 QKR852000:QKR852015 QAV852000:QAV852015 PQZ852000:PQZ852015 PHD852000:PHD852015 OXH852000:OXH852015 ONL852000:ONL852015 ODP852000:ODP852015 NTT852000:NTT852015 NJX852000:NJX852015 NAB852000:NAB852015 MQF852000:MQF852015 MGJ852000:MGJ852015 LWN852000:LWN852015 LMR852000:LMR852015 LCV852000:LCV852015 KSZ852000:KSZ852015 KJD852000:KJD852015 JZH852000:JZH852015 JPL852000:JPL852015 JFP852000:JFP852015 IVT852000:IVT852015 ILX852000:ILX852015 ICB852000:ICB852015 HSF852000:HSF852015 HIJ852000:HIJ852015 GYN852000:GYN852015 GOR852000:GOR852015 GEV852000:GEV852015 FUZ852000:FUZ852015 FLD852000:FLD852015 FBH852000:FBH852015 ERL852000:ERL852015 EHP852000:EHP852015 DXT852000:DXT852015 DNX852000:DNX852015 DEB852000:DEB852015 CUF852000:CUF852015 CKJ852000:CKJ852015 CAN852000:CAN852015 BQR852000:BQR852015 BGV852000:BGV852015 AWZ852000:AWZ852015 AND852000:AND852015 ADH852000:ADH852015 TL852000:TL852015 JP852000:JP852015 T852000:T852015 WWB786464:WWB786479 WMF786464:WMF786479 WCJ786464:WCJ786479 VSN786464:VSN786479 VIR786464:VIR786479 UYV786464:UYV786479 UOZ786464:UOZ786479 UFD786464:UFD786479 TVH786464:TVH786479 TLL786464:TLL786479 TBP786464:TBP786479 SRT786464:SRT786479 SHX786464:SHX786479 RYB786464:RYB786479 ROF786464:ROF786479 REJ786464:REJ786479 QUN786464:QUN786479 QKR786464:QKR786479 QAV786464:QAV786479 PQZ786464:PQZ786479 PHD786464:PHD786479 OXH786464:OXH786479 ONL786464:ONL786479 ODP786464:ODP786479 NTT786464:NTT786479 NJX786464:NJX786479 NAB786464:NAB786479 MQF786464:MQF786479 MGJ786464:MGJ786479 LWN786464:LWN786479 LMR786464:LMR786479 LCV786464:LCV786479 KSZ786464:KSZ786479 KJD786464:KJD786479 JZH786464:JZH786479 JPL786464:JPL786479 JFP786464:JFP786479 IVT786464:IVT786479 ILX786464:ILX786479 ICB786464:ICB786479 HSF786464:HSF786479 HIJ786464:HIJ786479 GYN786464:GYN786479 GOR786464:GOR786479 GEV786464:GEV786479 FUZ786464:FUZ786479 FLD786464:FLD786479 FBH786464:FBH786479 ERL786464:ERL786479 EHP786464:EHP786479 DXT786464:DXT786479 DNX786464:DNX786479 DEB786464:DEB786479 CUF786464:CUF786479 CKJ786464:CKJ786479 CAN786464:CAN786479 BQR786464:BQR786479 BGV786464:BGV786479 AWZ786464:AWZ786479 AND786464:AND786479 ADH786464:ADH786479 TL786464:TL786479 JP786464:JP786479 T786464:T786479 WWB720928:WWB720943 WMF720928:WMF720943 WCJ720928:WCJ720943 VSN720928:VSN720943 VIR720928:VIR720943 UYV720928:UYV720943 UOZ720928:UOZ720943 UFD720928:UFD720943 TVH720928:TVH720943 TLL720928:TLL720943 TBP720928:TBP720943 SRT720928:SRT720943 SHX720928:SHX720943 RYB720928:RYB720943 ROF720928:ROF720943 REJ720928:REJ720943 QUN720928:QUN720943 QKR720928:QKR720943 QAV720928:QAV720943 PQZ720928:PQZ720943 PHD720928:PHD720943 OXH720928:OXH720943 ONL720928:ONL720943 ODP720928:ODP720943 NTT720928:NTT720943 NJX720928:NJX720943 NAB720928:NAB720943 MQF720928:MQF720943 MGJ720928:MGJ720943 LWN720928:LWN720943 LMR720928:LMR720943 LCV720928:LCV720943 KSZ720928:KSZ720943 KJD720928:KJD720943 JZH720928:JZH720943 JPL720928:JPL720943 JFP720928:JFP720943 IVT720928:IVT720943 ILX720928:ILX720943 ICB720928:ICB720943 HSF720928:HSF720943 HIJ720928:HIJ720943 GYN720928:GYN720943 GOR720928:GOR720943 GEV720928:GEV720943 FUZ720928:FUZ720943 FLD720928:FLD720943 FBH720928:FBH720943 ERL720928:ERL720943 EHP720928:EHP720943 DXT720928:DXT720943 DNX720928:DNX720943 DEB720928:DEB720943 CUF720928:CUF720943 CKJ720928:CKJ720943 CAN720928:CAN720943 BQR720928:BQR720943 BGV720928:BGV720943 AWZ720928:AWZ720943 AND720928:AND720943 ADH720928:ADH720943 TL720928:TL720943 JP720928:JP720943 T720928:T720943 WWB655392:WWB655407 WMF655392:WMF655407 WCJ655392:WCJ655407 VSN655392:VSN655407 VIR655392:VIR655407 UYV655392:UYV655407 UOZ655392:UOZ655407 UFD655392:UFD655407 TVH655392:TVH655407 TLL655392:TLL655407 TBP655392:TBP655407 SRT655392:SRT655407 SHX655392:SHX655407 RYB655392:RYB655407 ROF655392:ROF655407 REJ655392:REJ655407 QUN655392:QUN655407 QKR655392:QKR655407 QAV655392:QAV655407 PQZ655392:PQZ655407 PHD655392:PHD655407 OXH655392:OXH655407 ONL655392:ONL655407 ODP655392:ODP655407 NTT655392:NTT655407 NJX655392:NJX655407 NAB655392:NAB655407 MQF655392:MQF655407 MGJ655392:MGJ655407 LWN655392:LWN655407 LMR655392:LMR655407 LCV655392:LCV655407 KSZ655392:KSZ655407 KJD655392:KJD655407 JZH655392:JZH655407 JPL655392:JPL655407 JFP655392:JFP655407 IVT655392:IVT655407 ILX655392:ILX655407 ICB655392:ICB655407 HSF655392:HSF655407 HIJ655392:HIJ655407 GYN655392:GYN655407 GOR655392:GOR655407 GEV655392:GEV655407 FUZ655392:FUZ655407 FLD655392:FLD655407 FBH655392:FBH655407 ERL655392:ERL655407 EHP655392:EHP655407 DXT655392:DXT655407 DNX655392:DNX655407 DEB655392:DEB655407 CUF655392:CUF655407 CKJ655392:CKJ655407 CAN655392:CAN655407 BQR655392:BQR655407 BGV655392:BGV655407 AWZ655392:AWZ655407 AND655392:AND655407 ADH655392:ADH655407 TL655392:TL655407 JP655392:JP655407 T655392:T655407 WWB589856:WWB589871 WMF589856:WMF589871 WCJ589856:WCJ589871 VSN589856:VSN589871 VIR589856:VIR589871 UYV589856:UYV589871 UOZ589856:UOZ589871 UFD589856:UFD589871 TVH589856:TVH589871 TLL589856:TLL589871 TBP589856:TBP589871 SRT589856:SRT589871 SHX589856:SHX589871 RYB589856:RYB589871 ROF589856:ROF589871 REJ589856:REJ589871 QUN589856:QUN589871 QKR589856:QKR589871 QAV589856:QAV589871 PQZ589856:PQZ589871 PHD589856:PHD589871 OXH589856:OXH589871 ONL589856:ONL589871 ODP589856:ODP589871 NTT589856:NTT589871 NJX589856:NJX589871 NAB589856:NAB589871 MQF589856:MQF589871 MGJ589856:MGJ589871 LWN589856:LWN589871 LMR589856:LMR589871 LCV589856:LCV589871 KSZ589856:KSZ589871 KJD589856:KJD589871 JZH589856:JZH589871 JPL589856:JPL589871 JFP589856:JFP589871 IVT589856:IVT589871 ILX589856:ILX589871 ICB589856:ICB589871 HSF589856:HSF589871 HIJ589856:HIJ589871 GYN589856:GYN589871 GOR589856:GOR589871 GEV589856:GEV589871 FUZ589856:FUZ589871 FLD589856:FLD589871 FBH589856:FBH589871 ERL589856:ERL589871 EHP589856:EHP589871 DXT589856:DXT589871 DNX589856:DNX589871 DEB589856:DEB589871 CUF589856:CUF589871 CKJ589856:CKJ589871 CAN589856:CAN589871 BQR589856:BQR589871 BGV589856:BGV589871 AWZ589856:AWZ589871 AND589856:AND589871 ADH589856:ADH589871 TL589856:TL589871 JP589856:JP589871 T589856:T589871 WWB524320:WWB524335 WMF524320:WMF524335 WCJ524320:WCJ524335 VSN524320:VSN524335 VIR524320:VIR524335 UYV524320:UYV524335 UOZ524320:UOZ524335 UFD524320:UFD524335 TVH524320:TVH524335 TLL524320:TLL524335 TBP524320:TBP524335 SRT524320:SRT524335 SHX524320:SHX524335 RYB524320:RYB524335 ROF524320:ROF524335 REJ524320:REJ524335 QUN524320:QUN524335 QKR524320:QKR524335 QAV524320:QAV524335 PQZ524320:PQZ524335 PHD524320:PHD524335 OXH524320:OXH524335 ONL524320:ONL524335 ODP524320:ODP524335 NTT524320:NTT524335 NJX524320:NJX524335 NAB524320:NAB524335 MQF524320:MQF524335 MGJ524320:MGJ524335 LWN524320:LWN524335 LMR524320:LMR524335 LCV524320:LCV524335 KSZ524320:KSZ524335 KJD524320:KJD524335 JZH524320:JZH524335 JPL524320:JPL524335 JFP524320:JFP524335 IVT524320:IVT524335 ILX524320:ILX524335 ICB524320:ICB524335 HSF524320:HSF524335 HIJ524320:HIJ524335 GYN524320:GYN524335 GOR524320:GOR524335 GEV524320:GEV524335 FUZ524320:FUZ524335 FLD524320:FLD524335 FBH524320:FBH524335 ERL524320:ERL524335 EHP524320:EHP524335 DXT524320:DXT524335 DNX524320:DNX524335 DEB524320:DEB524335 CUF524320:CUF524335 CKJ524320:CKJ524335 CAN524320:CAN524335 BQR524320:BQR524335 BGV524320:BGV524335 AWZ524320:AWZ524335 AND524320:AND524335 ADH524320:ADH524335 TL524320:TL524335 JP524320:JP524335 T524320:T524335 WWB458784:WWB458799 WMF458784:WMF458799 WCJ458784:WCJ458799 VSN458784:VSN458799 VIR458784:VIR458799 UYV458784:UYV458799 UOZ458784:UOZ458799 UFD458784:UFD458799 TVH458784:TVH458799 TLL458784:TLL458799 TBP458784:TBP458799 SRT458784:SRT458799 SHX458784:SHX458799 RYB458784:RYB458799 ROF458784:ROF458799 REJ458784:REJ458799 QUN458784:QUN458799 QKR458784:QKR458799 QAV458784:QAV458799 PQZ458784:PQZ458799 PHD458784:PHD458799 OXH458784:OXH458799 ONL458784:ONL458799 ODP458784:ODP458799 NTT458784:NTT458799 NJX458784:NJX458799 NAB458784:NAB458799 MQF458784:MQF458799 MGJ458784:MGJ458799 LWN458784:LWN458799 LMR458784:LMR458799 LCV458784:LCV458799 KSZ458784:KSZ458799 KJD458784:KJD458799 JZH458784:JZH458799 JPL458784:JPL458799 JFP458784:JFP458799 IVT458784:IVT458799 ILX458784:ILX458799 ICB458784:ICB458799 HSF458784:HSF458799 HIJ458784:HIJ458799 GYN458784:GYN458799 GOR458784:GOR458799 GEV458784:GEV458799 FUZ458784:FUZ458799 FLD458784:FLD458799 FBH458784:FBH458799 ERL458784:ERL458799 EHP458784:EHP458799 DXT458784:DXT458799 DNX458784:DNX458799 DEB458784:DEB458799 CUF458784:CUF458799 CKJ458784:CKJ458799 CAN458784:CAN458799 BQR458784:BQR458799 BGV458784:BGV458799 AWZ458784:AWZ458799 AND458784:AND458799 ADH458784:ADH458799 TL458784:TL458799 JP458784:JP458799 T458784:T458799 WWB393248:WWB393263 WMF393248:WMF393263 WCJ393248:WCJ393263 VSN393248:VSN393263 VIR393248:VIR393263 UYV393248:UYV393263 UOZ393248:UOZ393263 UFD393248:UFD393263 TVH393248:TVH393263 TLL393248:TLL393263 TBP393248:TBP393263 SRT393248:SRT393263 SHX393248:SHX393263 RYB393248:RYB393263 ROF393248:ROF393263 REJ393248:REJ393263 QUN393248:QUN393263 QKR393248:QKR393263 QAV393248:QAV393263 PQZ393248:PQZ393263 PHD393248:PHD393263 OXH393248:OXH393263 ONL393248:ONL393263 ODP393248:ODP393263 NTT393248:NTT393263 NJX393248:NJX393263 NAB393248:NAB393263 MQF393248:MQF393263 MGJ393248:MGJ393263 LWN393248:LWN393263 LMR393248:LMR393263 LCV393248:LCV393263 KSZ393248:KSZ393263 KJD393248:KJD393263 JZH393248:JZH393263 JPL393248:JPL393263 JFP393248:JFP393263 IVT393248:IVT393263 ILX393248:ILX393263 ICB393248:ICB393263 HSF393248:HSF393263 HIJ393248:HIJ393263 GYN393248:GYN393263 GOR393248:GOR393263 GEV393248:GEV393263 FUZ393248:FUZ393263 FLD393248:FLD393263 FBH393248:FBH393263 ERL393248:ERL393263 EHP393248:EHP393263 DXT393248:DXT393263 DNX393248:DNX393263 DEB393248:DEB393263 CUF393248:CUF393263 CKJ393248:CKJ393263 CAN393248:CAN393263 BQR393248:BQR393263 BGV393248:BGV393263 AWZ393248:AWZ393263 AND393248:AND393263 ADH393248:ADH393263 TL393248:TL393263 JP393248:JP393263 T393248:T393263 WWB327712:WWB327727 WMF327712:WMF327727 WCJ327712:WCJ327727 VSN327712:VSN327727 VIR327712:VIR327727 UYV327712:UYV327727 UOZ327712:UOZ327727 UFD327712:UFD327727 TVH327712:TVH327727 TLL327712:TLL327727 TBP327712:TBP327727 SRT327712:SRT327727 SHX327712:SHX327727 RYB327712:RYB327727 ROF327712:ROF327727 REJ327712:REJ327727 QUN327712:QUN327727 QKR327712:QKR327727 QAV327712:QAV327727 PQZ327712:PQZ327727 PHD327712:PHD327727 OXH327712:OXH327727 ONL327712:ONL327727 ODP327712:ODP327727 NTT327712:NTT327727 NJX327712:NJX327727 NAB327712:NAB327727 MQF327712:MQF327727 MGJ327712:MGJ327727 LWN327712:LWN327727 LMR327712:LMR327727 LCV327712:LCV327727 KSZ327712:KSZ327727 KJD327712:KJD327727 JZH327712:JZH327727 JPL327712:JPL327727 JFP327712:JFP327727 IVT327712:IVT327727 ILX327712:ILX327727 ICB327712:ICB327727 HSF327712:HSF327727 HIJ327712:HIJ327727 GYN327712:GYN327727 GOR327712:GOR327727 GEV327712:GEV327727 FUZ327712:FUZ327727 FLD327712:FLD327727 FBH327712:FBH327727 ERL327712:ERL327727 EHP327712:EHP327727 DXT327712:DXT327727 DNX327712:DNX327727 DEB327712:DEB327727 CUF327712:CUF327727 CKJ327712:CKJ327727 CAN327712:CAN327727 BQR327712:BQR327727 BGV327712:BGV327727 AWZ327712:AWZ327727 AND327712:AND327727 ADH327712:ADH327727 TL327712:TL327727 JP327712:JP327727 T327712:T327727 WWB262176:WWB262191 WMF262176:WMF262191 WCJ262176:WCJ262191 VSN262176:VSN262191 VIR262176:VIR262191 UYV262176:UYV262191 UOZ262176:UOZ262191 UFD262176:UFD262191 TVH262176:TVH262191 TLL262176:TLL262191 TBP262176:TBP262191 SRT262176:SRT262191 SHX262176:SHX262191 RYB262176:RYB262191 ROF262176:ROF262191 REJ262176:REJ262191 QUN262176:QUN262191 QKR262176:QKR262191 QAV262176:QAV262191 PQZ262176:PQZ262191 PHD262176:PHD262191 OXH262176:OXH262191 ONL262176:ONL262191 ODP262176:ODP262191 NTT262176:NTT262191 NJX262176:NJX262191 NAB262176:NAB262191 MQF262176:MQF262191 MGJ262176:MGJ262191 LWN262176:LWN262191 LMR262176:LMR262191 LCV262176:LCV262191 KSZ262176:KSZ262191 KJD262176:KJD262191 JZH262176:JZH262191 JPL262176:JPL262191 JFP262176:JFP262191 IVT262176:IVT262191 ILX262176:ILX262191 ICB262176:ICB262191 HSF262176:HSF262191 HIJ262176:HIJ262191 GYN262176:GYN262191 GOR262176:GOR262191 GEV262176:GEV262191 FUZ262176:FUZ262191 FLD262176:FLD262191 FBH262176:FBH262191 ERL262176:ERL262191 EHP262176:EHP262191 DXT262176:DXT262191 DNX262176:DNX262191 DEB262176:DEB262191 CUF262176:CUF262191 CKJ262176:CKJ262191 CAN262176:CAN262191 BQR262176:BQR262191 BGV262176:BGV262191 AWZ262176:AWZ262191 AND262176:AND262191 ADH262176:ADH262191 TL262176:TL262191 JP262176:JP262191 T262176:T262191 WWB196640:WWB196655 WMF196640:WMF196655 WCJ196640:WCJ196655 VSN196640:VSN196655 VIR196640:VIR196655 UYV196640:UYV196655 UOZ196640:UOZ196655 UFD196640:UFD196655 TVH196640:TVH196655 TLL196640:TLL196655 TBP196640:TBP196655 SRT196640:SRT196655 SHX196640:SHX196655 RYB196640:RYB196655 ROF196640:ROF196655 REJ196640:REJ196655 QUN196640:QUN196655 QKR196640:QKR196655 QAV196640:QAV196655 PQZ196640:PQZ196655 PHD196640:PHD196655 OXH196640:OXH196655 ONL196640:ONL196655 ODP196640:ODP196655 NTT196640:NTT196655 NJX196640:NJX196655 NAB196640:NAB196655 MQF196640:MQF196655 MGJ196640:MGJ196655 LWN196640:LWN196655 LMR196640:LMR196655 LCV196640:LCV196655 KSZ196640:KSZ196655 KJD196640:KJD196655 JZH196640:JZH196655 JPL196640:JPL196655 JFP196640:JFP196655 IVT196640:IVT196655 ILX196640:ILX196655 ICB196640:ICB196655 HSF196640:HSF196655 HIJ196640:HIJ196655 GYN196640:GYN196655 GOR196640:GOR196655 GEV196640:GEV196655 FUZ196640:FUZ196655 FLD196640:FLD196655 FBH196640:FBH196655 ERL196640:ERL196655 EHP196640:EHP196655 DXT196640:DXT196655 DNX196640:DNX196655 DEB196640:DEB196655 CUF196640:CUF196655 CKJ196640:CKJ196655 CAN196640:CAN196655 BQR196640:BQR196655 BGV196640:BGV196655 AWZ196640:AWZ196655 AND196640:AND196655 ADH196640:ADH196655 TL196640:TL196655 JP196640:JP196655 T196640:T196655 WWB131104:WWB131119 WMF131104:WMF131119 WCJ131104:WCJ131119 VSN131104:VSN131119 VIR131104:VIR131119 UYV131104:UYV131119 UOZ131104:UOZ131119 UFD131104:UFD131119 TVH131104:TVH131119 TLL131104:TLL131119 TBP131104:TBP131119 SRT131104:SRT131119 SHX131104:SHX131119 RYB131104:RYB131119 ROF131104:ROF131119 REJ131104:REJ131119 QUN131104:QUN131119 QKR131104:QKR131119 QAV131104:QAV131119 PQZ131104:PQZ131119 PHD131104:PHD131119 OXH131104:OXH131119 ONL131104:ONL131119 ODP131104:ODP131119 NTT131104:NTT131119 NJX131104:NJX131119 NAB131104:NAB131119 MQF131104:MQF131119 MGJ131104:MGJ131119 LWN131104:LWN131119 LMR131104:LMR131119 LCV131104:LCV131119 KSZ131104:KSZ131119 KJD131104:KJD131119 JZH131104:JZH131119 JPL131104:JPL131119 JFP131104:JFP131119 IVT131104:IVT131119 ILX131104:ILX131119 ICB131104:ICB131119 HSF131104:HSF131119 HIJ131104:HIJ131119 GYN131104:GYN131119 GOR131104:GOR131119 GEV131104:GEV131119 FUZ131104:FUZ131119 FLD131104:FLD131119 FBH131104:FBH131119 ERL131104:ERL131119 EHP131104:EHP131119 DXT131104:DXT131119 DNX131104:DNX131119 DEB131104:DEB131119 CUF131104:CUF131119 CKJ131104:CKJ131119 CAN131104:CAN131119 BQR131104:BQR131119 BGV131104:BGV131119 AWZ131104:AWZ131119 AND131104:AND131119 ADH131104:ADH131119 TL131104:TL131119 JP131104:JP131119 T131104:T131119 WWB65568:WWB65583 WMF65568:WMF65583 WCJ65568:WCJ65583 VSN65568:VSN65583 VIR65568:VIR65583 UYV65568:UYV65583 UOZ65568:UOZ65583 UFD65568:UFD65583 TVH65568:TVH65583 TLL65568:TLL65583 TBP65568:TBP65583 SRT65568:SRT65583 SHX65568:SHX65583 RYB65568:RYB65583 ROF65568:ROF65583 REJ65568:REJ65583 QUN65568:QUN65583 QKR65568:QKR65583 QAV65568:QAV65583 PQZ65568:PQZ65583 PHD65568:PHD65583 OXH65568:OXH65583 ONL65568:ONL65583 ODP65568:ODP65583 NTT65568:NTT65583 NJX65568:NJX65583 NAB65568:NAB65583 MQF65568:MQF65583 MGJ65568:MGJ65583 LWN65568:LWN65583 LMR65568:LMR65583 LCV65568:LCV65583 KSZ65568:KSZ65583 KJD65568:KJD65583 JZH65568:JZH65583 JPL65568:JPL65583 JFP65568:JFP65583 IVT65568:IVT65583 ILX65568:ILX65583 ICB65568:ICB65583 HSF65568:HSF65583 HIJ65568:HIJ65583 GYN65568:GYN65583 GOR65568:GOR65583 GEV65568:GEV65583 FUZ65568:FUZ65583 FLD65568:FLD65583 FBH65568:FBH65583 ERL65568:ERL65583 EHP65568:EHP65583 DXT65568:DXT65583 DNX65568:DNX65583 DEB65568:DEB65583 CUF65568:CUF65583 CKJ65568:CKJ65583 CAN65568:CAN65583 BQR65568:BQR65583 BGV65568:BGV65583 AWZ65568:AWZ65583 AND65568:AND65583 ADH65568:ADH65583 TL65568:TL65583 JP65568:JP65583 WVW5:WVW46 WMA5:WMA46 WCE5:WCE46 VSI5:VSI46 VIM5:VIM46 UYQ5:UYQ46 UOU5:UOU46 UEY5:UEY46 TVC5:TVC46 TLG5:TLG46 TBK5:TBK46 SRO5:SRO46 SHS5:SHS46 RXW5:RXW46 ROA5:ROA46 REE5:REE46 QUI5:QUI46 QKM5:QKM46 QAQ5:QAQ46 PQU5:PQU46 PGY5:PGY46 OXC5:OXC46 ONG5:ONG46 ODK5:ODK46 NTO5:NTO46 NJS5:NJS46 MZW5:MZW46 MQA5:MQA46 MGE5:MGE46 LWI5:LWI46 LMM5:LMM46 LCQ5:LCQ46 KSU5:KSU46 KIY5:KIY46 JZC5:JZC46 JPG5:JPG46 JFK5:JFK46 IVO5:IVO46 ILS5:ILS46 IBW5:IBW46 HSA5:HSA46 HIE5:HIE46 GYI5:GYI46 GOM5:GOM46 GEQ5:GEQ46 FUU5:FUU46 FKY5:FKY46 FBC5:FBC46 ERG5:ERG46 EHK5:EHK46 DXO5:DXO46 DNS5:DNS46 DDW5:DDW46 CUA5:CUA46 CKE5:CKE46 CAI5:CAI46 BQM5:BQM46 BGQ5:BGQ46 AWU5:AWU46 AMY5:AMY46 ADC5:ADC46 TG5:TG46 JK5:JK46 WWB5:WWB46 WMF5:WMF46 WCJ5:WCJ46 VSN5:VSN46 VIR5:VIR46 UYV5:UYV46 UOZ5:UOZ46 UFD5:UFD46 TVH5:TVH46 TLL5:TLL46 TBP5:TBP46 SRT5:SRT46 SHX5:SHX46 RYB5:RYB46 ROF5:ROF46 REJ5:REJ46 QUN5:QUN46 QKR5:QKR46 QAV5:QAV46 PQZ5:PQZ46 PHD5:PHD46 OXH5:OXH46 ONL5:ONL46 ODP5:ODP46 NTT5:NTT46 NJX5:NJX46 NAB5:NAB46 MQF5:MQF46 MGJ5:MGJ46 LWN5:LWN46 LMR5:LMR46 LCV5:LCV46 KSZ5:KSZ46 KJD5:KJD46 JZH5:JZH46 JPL5:JPL46 JFP5:JFP46 IVT5:IVT46 ILX5:ILX46 ICB5:ICB46 HSF5:HSF46 HIJ5:HIJ46 GYN5:GYN46 GOR5:GOR46 GEV5:GEV46 FUZ5:FUZ46 FLD5:FLD46 FBH5:FBH46 ERL5:ERL46 EHP5:EHP46 DXT5:DXT46 DNX5:DNX46 DEB5:DEB46 CUF5:CUF46 CKJ5:CKJ46 CAN5:CAN46 BQR5:BQR46 BGV5:BGV46 AWZ5:AWZ46 AND5:AND46 ADH5:ADH46 TL5:TL46 JP5:JP46 K4:K67 T4:T67">
      <formula1>"Frequent, Probable, Occasional, Remote, Improbable, Eliminated, -"</formula1>
    </dataValidation>
  </dataValidations>
  <pageMargins left="0.7" right="0.7" top="0.75" bottom="0.75" header="0.3" footer="0.3"/>
  <pageSetup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20"/>
  <sheetViews>
    <sheetView showZeros="0" workbookViewId="0">
      <selection activeCell="H8" sqref="H8"/>
    </sheetView>
  </sheetViews>
  <sheetFormatPr defaultRowHeight="14.4" x14ac:dyDescent="0.3"/>
  <cols>
    <col min="1" max="1" width="4.5546875" customWidth="1"/>
    <col min="2" max="2" width="130.5546875" style="128" bestFit="1" customWidth="1"/>
    <col min="3" max="3" width="16.44140625" customWidth="1"/>
    <col min="4" max="4" width="7.5546875" customWidth="1"/>
    <col min="5" max="5" width="5" customWidth="1"/>
    <col min="6" max="6" width="11.44140625" customWidth="1"/>
    <col min="7" max="7" width="5.44140625" customWidth="1"/>
    <col min="8" max="8" width="15.44140625" customWidth="1"/>
    <col min="9" max="9" width="13.5546875" customWidth="1"/>
    <col min="10" max="10" width="11.5546875" customWidth="1"/>
    <col min="11" max="11" width="12.109375" customWidth="1"/>
    <col min="12" max="12" width="7.5546875" customWidth="1"/>
    <col min="13" max="13" width="8.109375" customWidth="1"/>
    <col min="14" max="14" width="7.44140625" customWidth="1"/>
    <col min="15" max="15" width="6.5546875" customWidth="1"/>
    <col min="16" max="16" width="3.88671875" customWidth="1"/>
    <col min="17" max="17" width="8.5546875" customWidth="1"/>
    <col min="18" max="18" width="7.5546875" customWidth="1"/>
    <col min="19" max="19" width="7" customWidth="1"/>
    <col min="20" max="20" width="9" customWidth="1"/>
    <col min="21" max="21" width="5.44140625" customWidth="1"/>
    <col min="22" max="22" width="6.44140625" customWidth="1"/>
  </cols>
  <sheetData>
    <row r="2" spans="2:21" x14ac:dyDescent="0.3">
      <c r="B2" s="134" t="s">
        <v>359</v>
      </c>
      <c r="C2" t="s">
        <v>364</v>
      </c>
      <c r="H2" s="150" t="s">
        <v>191</v>
      </c>
      <c r="I2" s="152" t="s">
        <v>370</v>
      </c>
    </row>
    <row r="4" spans="2:21" x14ac:dyDescent="0.3">
      <c r="B4" s="134" t="s">
        <v>472</v>
      </c>
      <c r="C4" s="123" t="s">
        <v>367</v>
      </c>
      <c r="H4" s="152"/>
      <c r="I4" s="148" t="s">
        <v>511</v>
      </c>
      <c r="J4" s="149"/>
      <c r="K4" s="149"/>
      <c r="L4" s="149"/>
      <c r="M4" s="149"/>
    </row>
    <row r="5" spans="2:21" ht="28.8" x14ac:dyDescent="0.3">
      <c r="B5" s="134" t="s">
        <v>365</v>
      </c>
      <c r="C5" s="152" t="s">
        <v>196</v>
      </c>
      <c r="D5" s="152" t="s">
        <v>195</v>
      </c>
      <c r="E5" s="152" t="s">
        <v>194</v>
      </c>
      <c r="F5" s="152" t="s">
        <v>366</v>
      </c>
      <c r="H5" s="150" t="s">
        <v>365</v>
      </c>
      <c r="I5" s="149" t="s">
        <v>510</v>
      </c>
      <c r="J5" s="149" t="s">
        <v>508</v>
      </c>
      <c r="K5" s="149" t="s">
        <v>509</v>
      </c>
      <c r="L5" s="149" t="s">
        <v>216</v>
      </c>
      <c r="M5" s="149" t="s">
        <v>369</v>
      </c>
    </row>
    <row r="6" spans="2:21" x14ac:dyDescent="0.3">
      <c r="B6" s="133" t="s">
        <v>356</v>
      </c>
      <c r="C6" s="132"/>
      <c r="D6" s="132">
        <v>2</v>
      </c>
      <c r="E6" s="132"/>
      <c r="F6" s="132">
        <v>2</v>
      </c>
      <c r="H6" s="152" t="s">
        <v>198</v>
      </c>
      <c r="I6" s="132"/>
      <c r="J6" s="132">
        <v>2</v>
      </c>
      <c r="K6" s="132"/>
      <c r="L6" s="132">
        <v>2</v>
      </c>
      <c r="M6" s="151">
        <v>9.1743119266055051E-3</v>
      </c>
    </row>
    <row r="7" spans="2:21" x14ac:dyDescent="0.3">
      <c r="B7" s="133" t="s">
        <v>264</v>
      </c>
      <c r="C7" s="132"/>
      <c r="D7" s="132">
        <v>1</v>
      </c>
      <c r="E7" s="132"/>
      <c r="F7" s="132">
        <v>1</v>
      </c>
      <c r="H7" s="152" t="s">
        <v>196</v>
      </c>
      <c r="I7" s="132">
        <v>10</v>
      </c>
      <c r="J7" s="132">
        <v>112</v>
      </c>
      <c r="K7" s="132">
        <v>52</v>
      </c>
      <c r="L7" s="132">
        <v>124</v>
      </c>
      <c r="M7" s="151">
        <v>0.56880733944954132</v>
      </c>
      <c r="Q7" t="s">
        <v>471</v>
      </c>
    </row>
    <row r="8" spans="2:21" x14ac:dyDescent="0.3">
      <c r="B8" s="133" t="s">
        <v>261</v>
      </c>
      <c r="C8" s="132"/>
      <c r="D8" s="132">
        <v>1</v>
      </c>
      <c r="E8" s="132"/>
      <c r="F8" s="132">
        <v>1</v>
      </c>
      <c r="H8" s="152" t="s">
        <v>195</v>
      </c>
      <c r="I8" s="132">
        <v>8</v>
      </c>
      <c r="J8" s="132">
        <v>63</v>
      </c>
      <c r="K8" s="132">
        <v>32</v>
      </c>
      <c r="L8" s="132">
        <v>75</v>
      </c>
      <c r="M8" s="151">
        <v>0.34403669724770641</v>
      </c>
    </row>
    <row r="9" spans="2:21" x14ac:dyDescent="0.3">
      <c r="B9" s="133" t="s">
        <v>171</v>
      </c>
      <c r="C9" s="132">
        <v>7</v>
      </c>
      <c r="D9" s="132">
        <v>3</v>
      </c>
      <c r="E9" s="132"/>
      <c r="F9" s="132">
        <v>10</v>
      </c>
      <c r="H9" s="152" t="s">
        <v>194</v>
      </c>
      <c r="I9" s="132">
        <v>3</v>
      </c>
      <c r="J9" s="132">
        <v>14</v>
      </c>
      <c r="K9" s="132">
        <v>8</v>
      </c>
      <c r="L9" s="132">
        <v>17</v>
      </c>
      <c r="M9" s="151">
        <v>7.7981651376146793E-2</v>
      </c>
    </row>
    <row r="10" spans="2:21" x14ac:dyDescent="0.3">
      <c r="B10" s="133" t="s">
        <v>192</v>
      </c>
      <c r="C10" s="132">
        <v>2</v>
      </c>
      <c r="D10" s="132">
        <v>1</v>
      </c>
      <c r="E10" s="132"/>
      <c r="F10" s="132">
        <v>3</v>
      </c>
      <c r="H10" s="152" t="s">
        <v>366</v>
      </c>
      <c r="I10" s="132">
        <v>21</v>
      </c>
      <c r="J10" s="132">
        <v>191</v>
      </c>
      <c r="K10" s="132">
        <v>92</v>
      </c>
      <c r="L10" s="132">
        <v>218</v>
      </c>
      <c r="M10" s="151">
        <v>1</v>
      </c>
      <c r="N10">
        <f>SUM(I10:K10)</f>
        <v>304</v>
      </c>
    </row>
    <row r="11" spans="2:21" x14ac:dyDescent="0.3">
      <c r="B11" s="133" t="s">
        <v>221</v>
      </c>
      <c r="C11" s="132"/>
      <c r="D11" s="132">
        <v>1</v>
      </c>
      <c r="E11" s="132"/>
      <c r="F11" s="132">
        <v>1</v>
      </c>
      <c r="H11" s="140" t="s">
        <v>369</v>
      </c>
      <c r="I11" s="151">
        <f>GETPIVOTDATA("Interlocks Mitigation",$H$4)/$N$10</f>
        <v>6.9078947368421059E-2</v>
      </c>
      <c r="J11" s="151">
        <f>GETPIVOTDATA("design Mitigation",$H$4)/$N$10</f>
        <v>0.62828947368421051</v>
      </c>
      <c r="K11" s="151">
        <f>GETPIVOTDATA("procedure Mitigation",$H$4)/$N$10</f>
        <v>0.30263157894736842</v>
      </c>
    </row>
    <row r="12" spans="2:21" x14ac:dyDescent="0.3">
      <c r="B12" s="136" t="s">
        <v>224</v>
      </c>
      <c r="C12" s="132"/>
      <c r="D12" s="132">
        <v>1</v>
      </c>
      <c r="E12" s="132"/>
      <c r="F12" s="132">
        <v>1</v>
      </c>
    </row>
    <row r="13" spans="2:21" x14ac:dyDescent="0.3">
      <c r="B13" s="133" t="s">
        <v>238</v>
      </c>
      <c r="C13" s="132"/>
      <c r="D13" s="132">
        <v>1</v>
      </c>
      <c r="E13" s="132">
        <v>3</v>
      </c>
      <c r="F13" s="132">
        <v>4</v>
      </c>
    </row>
    <row r="14" spans="2:21" ht="28.8" x14ac:dyDescent="0.3">
      <c r="B14" s="136" t="s">
        <v>321</v>
      </c>
      <c r="C14" s="132"/>
      <c r="D14" s="132"/>
      <c r="E14" s="132">
        <v>1</v>
      </c>
      <c r="F14" s="132">
        <v>1</v>
      </c>
      <c r="H14" s="134" t="s">
        <v>368</v>
      </c>
      <c r="I14" s="134" t="s">
        <v>367</v>
      </c>
      <c r="J14" s="128"/>
      <c r="K14" s="128"/>
      <c r="L14" s="128"/>
      <c r="M14" s="128"/>
      <c r="N14" s="128"/>
      <c r="O14" s="128"/>
      <c r="P14" s="128"/>
      <c r="Q14" s="128"/>
      <c r="R14" s="128"/>
      <c r="S14" s="128"/>
      <c r="T14" s="128"/>
      <c r="U14" s="128"/>
    </row>
    <row r="15" spans="2:21" ht="57.6" x14ac:dyDescent="0.3">
      <c r="B15" s="136" t="s">
        <v>323</v>
      </c>
      <c r="C15" s="132"/>
      <c r="D15" s="132">
        <v>1</v>
      </c>
      <c r="E15" s="132"/>
      <c r="F15" s="132">
        <v>1</v>
      </c>
      <c r="H15" s="134" t="s">
        <v>365</v>
      </c>
      <c r="I15" s="128" t="s">
        <v>333</v>
      </c>
      <c r="J15" s="128" t="s">
        <v>214</v>
      </c>
      <c r="K15" s="128" t="s">
        <v>332</v>
      </c>
      <c r="L15" s="128" t="s">
        <v>356</v>
      </c>
      <c r="M15" s="128" t="s">
        <v>171</v>
      </c>
      <c r="N15" s="128" t="s">
        <v>192</v>
      </c>
      <c r="O15" s="128" t="s">
        <v>199</v>
      </c>
      <c r="P15" s="128" t="s">
        <v>221</v>
      </c>
      <c r="Q15" s="128" t="s">
        <v>334</v>
      </c>
      <c r="R15" s="128" t="s">
        <v>116</v>
      </c>
      <c r="S15" s="128" t="s">
        <v>238</v>
      </c>
      <c r="T15" s="128" t="s">
        <v>293</v>
      </c>
      <c r="U15" s="128" t="s">
        <v>366</v>
      </c>
    </row>
    <row r="16" spans="2:21" x14ac:dyDescent="0.3">
      <c r="B16" s="136" t="s">
        <v>309</v>
      </c>
      <c r="C16" s="132"/>
      <c r="D16" s="132"/>
      <c r="E16" s="132">
        <v>1</v>
      </c>
      <c r="F16" s="132">
        <v>1</v>
      </c>
      <c r="H16" s="124" t="s">
        <v>198</v>
      </c>
      <c r="I16" s="125"/>
      <c r="J16" s="125"/>
      <c r="K16" s="125"/>
      <c r="L16" s="125"/>
      <c r="M16" s="125"/>
      <c r="N16" s="125"/>
      <c r="O16" s="125">
        <v>1</v>
      </c>
      <c r="P16" s="125"/>
      <c r="Q16" s="125"/>
      <c r="R16" s="125">
        <v>1</v>
      </c>
      <c r="S16" s="125"/>
      <c r="T16" s="125"/>
      <c r="U16" s="125">
        <v>2</v>
      </c>
    </row>
    <row r="17" spans="2:21" x14ac:dyDescent="0.3">
      <c r="B17" s="136" t="s">
        <v>499</v>
      </c>
      <c r="C17" s="132"/>
      <c r="D17" s="132"/>
      <c r="E17" s="132">
        <v>1</v>
      </c>
      <c r="F17" s="132">
        <v>1</v>
      </c>
      <c r="H17" s="124" t="s">
        <v>196</v>
      </c>
      <c r="I17" s="125">
        <v>1</v>
      </c>
      <c r="J17" s="125">
        <v>16</v>
      </c>
      <c r="K17" s="125">
        <v>1</v>
      </c>
      <c r="L17" s="125">
        <v>8</v>
      </c>
      <c r="M17" s="125">
        <v>18</v>
      </c>
      <c r="N17" s="125">
        <v>32</v>
      </c>
      <c r="O17" s="125">
        <v>18</v>
      </c>
      <c r="P17" s="125">
        <v>7</v>
      </c>
      <c r="Q17" s="125">
        <v>1</v>
      </c>
      <c r="R17" s="125">
        <v>14</v>
      </c>
      <c r="S17" s="125">
        <v>7</v>
      </c>
      <c r="T17" s="125">
        <v>1</v>
      </c>
      <c r="U17" s="125">
        <v>124</v>
      </c>
    </row>
    <row r="18" spans="2:21" x14ac:dyDescent="0.3">
      <c r="B18" s="133" t="s">
        <v>293</v>
      </c>
      <c r="C18" s="132">
        <v>1</v>
      </c>
      <c r="D18" s="132"/>
      <c r="E18" s="132"/>
      <c r="F18" s="132">
        <v>1</v>
      </c>
      <c r="H18" s="124" t="s">
        <v>195</v>
      </c>
      <c r="I18" s="125">
        <v>1</v>
      </c>
      <c r="J18" s="125"/>
      <c r="K18" s="125">
        <v>1</v>
      </c>
      <c r="L18" s="125">
        <v>14</v>
      </c>
      <c r="M18" s="125">
        <v>10</v>
      </c>
      <c r="N18" s="125">
        <v>17</v>
      </c>
      <c r="O18" s="125">
        <v>1</v>
      </c>
      <c r="P18" s="125">
        <v>11</v>
      </c>
      <c r="Q18" s="125">
        <v>1</v>
      </c>
      <c r="R18" s="125">
        <v>2</v>
      </c>
      <c r="S18" s="125">
        <v>17</v>
      </c>
      <c r="T18" s="125"/>
      <c r="U18" s="125">
        <v>75</v>
      </c>
    </row>
    <row r="19" spans="2:21" x14ac:dyDescent="0.3">
      <c r="B19" s="136" t="s">
        <v>506</v>
      </c>
      <c r="C19" s="132">
        <v>1</v>
      </c>
      <c r="D19" s="132"/>
      <c r="E19" s="132"/>
      <c r="F19" s="132">
        <v>1</v>
      </c>
      <c r="H19" s="124" t="s">
        <v>194</v>
      </c>
      <c r="I19" s="125"/>
      <c r="J19" s="125"/>
      <c r="K19" s="125"/>
      <c r="L19" s="125">
        <v>1</v>
      </c>
      <c r="M19" s="125">
        <v>1</v>
      </c>
      <c r="N19" s="125">
        <v>1</v>
      </c>
      <c r="O19" s="125">
        <v>1</v>
      </c>
      <c r="P19" s="125">
        <v>4</v>
      </c>
      <c r="Q19" s="125"/>
      <c r="R19" s="125">
        <v>3</v>
      </c>
      <c r="S19" s="125">
        <v>6</v>
      </c>
      <c r="T19" s="125"/>
      <c r="U19" s="125">
        <v>17</v>
      </c>
    </row>
    <row r="20" spans="2:21" x14ac:dyDescent="0.3">
      <c r="B20" s="133" t="s">
        <v>366</v>
      </c>
      <c r="C20" s="132">
        <v>10</v>
      </c>
      <c r="D20" s="132">
        <v>8</v>
      </c>
      <c r="E20" s="132">
        <v>3</v>
      </c>
      <c r="F20" s="132">
        <v>21</v>
      </c>
      <c r="H20" s="124" t="s">
        <v>366</v>
      </c>
      <c r="I20" s="125">
        <v>2</v>
      </c>
      <c r="J20" s="125">
        <v>16</v>
      </c>
      <c r="K20" s="125">
        <v>2</v>
      </c>
      <c r="L20" s="125">
        <v>23</v>
      </c>
      <c r="M20" s="125">
        <v>29</v>
      </c>
      <c r="N20" s="125">
        <v>50</v>
      </c>
      <c r="O20" s="125">
        <v>21</v>
      </c>
      <c r="P20" s="125">
        <v>22</v>
      </c>
      <c r="Q20" s="125">
        <v>2</v>
      </c>
      <c r="R20" s="125">
        <v>20</v>
      </c>
      <c r="S20" s="125">
        <v>30</v>
      </c>
      <c r="T20" s="125">
        <v>1</v>
      </c>
      <c r="U20" s="125">
        <v>218</v>
      </c>
    </row>
  </sheetData>
  <customSheetViews>
    <customSheetView guid="{F303A4F1-407D-4D90-8001-6BD66E901407}" zeroValues="0">
      <selection activeCell="H8" sqref="H8"/>
      <pageMargins left="0.7" right="0.7" top="0.75" bottom="0.75" header="0.3" footer="0.3"/>
      <pageSetup orientation="portrait" r:id="rId4"/>
    </customSheetView>
    <customSheetView guid="{47023082-66C0-4F7B-8463-547DD0FD8156}" zeroValues="0" topLeftCell="C1">
      <selection activeCell="D22" sqref="D22"/>
      <pageMargins left="0.7" right="0.7" top="0.75" bottom="0.75" header="0.3" footer="0.3"/>
      <pageSetup orientation="portrait" r:id="rId5"/>
    </customSheetView>
    <customSheetView guid="{C038A17F-6E16-40FA-94C4-C33FA9628714}" zeroValues="0">
      <selection activeCell="H8" sqref="H8"/>
      <pageMargins left="0.7" right="0.7" top="0.75" bottom="0.75" header="0.3" footer="0.3"/>
      <pageSetup orientation="portrait" r:id="rId6"/>
    </customSheetView>
    <customSheetView guid="{A78C0979-9BC8-4B25-B49C-6C9D156FE6DA}" zeroValues="0">
      <selection activeCell="H8" sqref="H8"/>
      <pageMargins left="0.7" right="0.7" top="0.75" bottom="0.75" header="0.3" footer="0.3"/>
      <pageSetup orientation="portrait" r:id="rId7"/>
    </customSheetView>
  </customSheetViews>
  <pageMargins left="0.7" right="0.7" top="0.75" bottom="0.75" header="0.3" footer="0.3"/>
  <pageSetup orientation="portrait"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60A90"/>
  </sheetPr>
  <dimension ref="A1:X113"/>
  <sheetViews>
    <sheetView topLeftCell="I1" zoomScaleNormal="100" workbookViewId="0">
      <selection activeCell="J18" sqref="J18"/>
    </sheetView>
  </sheetViews>
  <sheetFormatPr defaultColWidth="10.88671875" defaultRowHeight="14.4" x14ac:dyDescent="0.3"/>
  <cols>
    <col min="3" max="3" width="12.33203125" style="8" customWidth="1"/>
    <col min="4" max="4" width="34.109375" style="189" customWidth="1"/>
    <col min="5" max="5" width="14.44140625" style="8" customWidth="1"/>
    <col min="6" max="6" width="34.33203125" style="8" customWidth="1"/>
    <col min="7" max="7" width="42.5546875" style="8" customWidth="1"/>
    <col min="8" max="8" width="29.33203125" style="8" customWidth="1"/>
    <col min="9" max="9" width="64.5546875" style="8" customWidth="1"/>
    <col min="10" max="10" width="13.88671875" customWidth="1"/>
    <col min="11" max="11" width="13" customWidth="1"/>
    <col min="12" max="12" width="12.88671875" customWidth="1"/>
    <col min="13" max="13" width="11.44140625" customWidth="1"/>
    <col min="14" max="14" width="13.6640625" customWidth="1"/>
    <col min="15" max="15" width="101.33203125" style="135" bestFit="1" customWidth="1"/>
    <col min="24" max="24" width="18.5546875" customWidth="1"/>
  </cols>
  <sheetData>
    <row r="1" spans="1:24" ht="15.75" customHeight="1" thickBot="1" x14ac:dyDescent="0.35">
      <c r="A1" s="670" t="s">
        <v>1517</v>
      </c>
      <c r="B1" s="670" t="s">
        <v>1513</v>
      </c>
      <c r="C1" s="670" t="s">
        <v>12</v>
      </c>
      <c r="D1" s="762" t="s">
        <v>13</v>
      </c>
      <c r="E1" s="677" t="s">
        <v>14</v>
      </c>
      <c r="F1" s="672" t="s">
        <v>3</v>
      </c>
      <c r="G1" s="680" t="s">
        <v>15</v>
      </c>
      <c r="H1" s="673" t="s">
        <v>1</v>
      </c>
      <c r="I1" s="681" t="s">
        <v>16</v>
      </c>
      <c r="J1" s="773" t="s">
        <v>1516</v>
      </c>
      <c r="K1" s="766" t="s">
        <v>4</v>
      </c>
      <c r="L1" s="767"/>
      <c r="M1" s="767"/>
      <c r="N1" s="770"/>
      <c r="O1" s="669" t="s">
        <v>18</v>
      </c>
      <c r="P1" s="766" t="s">
        <v>363</v>
      </c>
      <c r="Q1" s="767"/>
      <c r="R1" s="767"/>
      <c r="S1" s="768"/>
      <c r="T1" s="769" t="s">
        <v>5</v>
      </c>
      <c r="U1" s="767"/>
      <c r="V1" s="767"/>
      <c r="W1" s="770"/>
      <c r="X1" s="222"/>
    </row>
    <row r="2" spans="1:24" ht="97.2" thickBot="1" x14ac:dyDescent="0.35">
      <c r="A2" s="671"/>
      <c r="B2" s="671"/>
      <c r="C2" s="671"/>
      <c r="D2" s="763"/>
      <c r="E2" s="677"/>
      <c r="F2" s="672"/>
      <c r="G2" s="680"/>
      <c r="H2" s="673"/>
      <c r="I2" s="682"/>
      <c r="J2" s="774"/>
      <c r="K2" s="220" t="s">
        <v>2</v>
      </c>
      <c r="L2" s="220" t="s">
        <v>6</v>
      </c>
      <c r="M2" s="221" t="s">
        <v>7</v>
      </c>
      <c r="N2" s="220" t="s">
        <v>17</v>
      </c>
      <c r="O2" s="669"/>
      <c r="P2" s="220" t="s">
        <v>359</v>
      </c>
      <c r="Q2" s="220" t="s">
        <v>360</v>
      </c>
      <c r="R2" s="220" t="s">
        <v>361</v>
      </c>
      <c r="S2" s="220" t="s">
        <v>362</v>
      </c>
      <c r="T2" s="220" t="s">
        <v>2</v>
      </c>
      <c r="U2" s="220" t="s">
        <v>6</v>
      </c>
      <c r="V2" s="221" t="s">
        <v>7</v>
      </c>
      <c r="W2" s="220" t="s">
        <v>1515</v>
      </c>
      <c r="X2" s="219" t="s">
        <v>1514</v>
      </c>
    </row>
    <row r="3" spans="1:24" x14ac:dyDescent="0.3">
      <c r="A3" s="761" t="s">
        <v>336</v>
      </c>
      <c r="B3" s="761" t="s">
        <v>1513</v>
      </c>
      <c r="C3" s="761"/>
      <c r="D3" s="764"/>
      <c r="E3" s="765"/>
      <c r="F3" s="760"/>
      <c r="G3" s="771"/>
      <c r="H3" s="772"/>
      <c r="I3" s="682"/>
      <c r="J3" s="774"/>
      <c r="K3" s="218" t="s">
        <v>8</v>
      </c>
      <c r="L3" s="218" t="s">
        <v>51</v>
      </c>
      <c r="M3" s="218" t="s">
        <v>41</v>
      </c>
      <c r="N3" s="218" t="s">
        <v>9</v>
      </c>
      <c r="O3" s="775"/>
      <c r="P3" s="218"/>
      <c r="Q3" s="218"/>
      <c r="R3" s="218"/>
      <c r="S3" s="218"/>
      <c r="T3" s="218" t="s">
        <v>8</v>
      </c>
      <c r="U3" s="218" t="s">
        <v>51</v>
      </c>
      <c r="V3" s="218" t="s">
        <v>41</v>
      </c>
      <c r="W3" s="218" t="s">
        <v>9</v>
      </c>
      <c r="X3" s="217"/>
    </row>
    <row r="4" spans="1:24" ht="72" x14ac:dyDescent="0.3">
      <c r="A4" s="193">
        <v>1</v>
      </c>
      <c r="B4" s="201"/>
      <c r="C4" s="210" t="s">
        <v>1512</v>
      </c>
      <c r="D4" s="199" t="s">
        <v>238</v>
      </c>
      <c r="E4" s="214" t="s">
        <v>23</v>
      </c>
      <c r="F4" s="197" t="s">
        <v>1511</v>
      </c>
      <c r="G4" s="212" t="s">
        <v>1510</v>
      </c>
      <c r="H4" s="195" t="s">
        <v>787</v>
      </c>
      <c r="I4" s="194" t="s">
        <v>1509</v>
      </c>
      <c r="J4" s="191" t="s">
        <v>1382</v>
      </c>
      <c r="K4" s="193">
        <v>1</v>
      </c>
      <c r="L4" s="193" t="s">
        <v>970</v>
      </c>
      <c r="M4" s="192"/>
      <c r="N4" s="193" t="s">
        <v>194</v>
      </c>
      <c r="O4" s="11" t="s">
        <v>1508</v>
      </c>
      <c r="P4" s="191" t="s">
        <v>1345</v>
      </c>
      <c r="Q4" s="193" t="s">
        <v>364</v>
      </c>
      <c r="R4" s="193" t="s">
        <v>364</v>
      </c>
      <c r="S4" s="193" t="s">
        <v>364</v>
      </c>
      <c r="T4" s="216" t="s">
        <v>1503</v>
      </c>
      <c r="U4" s="215" t="s">
        <v>1502</v>
      </c>
      <c r="V4" s="192"/>
      <c r="W4" s="215" t="s">
        <v>1501</v>
      </c>
      <c r="X4" s="202" t="s">
        <v>1173</v>
      </c>
    </row>
    <row r="5" spans="1:24" ht="72" x14ac:dyDescent="0.3">
      <c r="A5" s="193">
        <v>2</v>
      </c>
      <c r="B5" s="201"/>
      <c r="C5" s="210" t="s">
        <v>1507</v>
      </c>
      <c r="D5" s="199" t="s">
        <v>238</v>
      </c>
      <c r="E5" s="214" t="s">
        <v>23</v>
      </c>
      <c r="F5" s="197" t="s">
        <v>1335</v>
      </c>
      <c r="G5" s="212" t="s">
        <v>122</v>
      </c>
      <c r="H5" s="195" t="s">
        <v>1506</v>
      </c>
      <c r="I5" s="194" t="s">
        <v>1505</v>
      </c>
      <c r="J5" s="191" t="s">
        <v>1382</v>
      </c>
      <c r="K5" s="193">
        <v>1</v>
      </c>
      <c r="L5" s="193" t="s">
        <v>970</v>
      </c>
      <c r="M5" s="192"/>
      <c r="N5" s="193" t="s">
        <v>194</v>
      </c>
      <c r="O5" s="11" t="s">
        <v>1504</v>
      </c>
      <c r="P5" s="191" t="s">
        <v>1345</v>
      </c>
      <c r="Q5" s="193" t="s">
        <v>364</v>
      </c>
      <c r="R5" s="193" t="s">
        <v>364</v>
      </c>
      <c r="S5" s="193" t="s">
        <v>364</v>
      </c>
      <c r="T5" s="216" t="s">
        <v>1503</v>
      </c>
      <c r="U5" s="215" t="s">
        <v>1502</v>
      </c>
      <c r="V5" s="192"/>
      <c r="W5" s="215" t="s">
        <v>1501</v>
      </c>
      <c r="X5" s="202" t="s">
        <v>1173</v>
      </c>
    </row>
    <row r="6" spans="1:24" ht="115.2" x14ac:dyDescent="0.3">
      <c r="A6" s="193">
        <v>3</v>
      </c>
      <c r="B6" s="201"/>
      <c r="C6" s="210" t="s">
        <v>1500</v>
      </c>
      <c r="D6" s="199" t="s">
        <v>238</v>
      </c>
      <c r="E6" s="214" t="s">
        <v>23</v>
      </c>
      <c r="F6" s="197" t="s">
        <v>1335</v>
      </c>
      <c r="G6" s="212" t="s">
        <v>122</v>
      </c>
      <c r="H6" s="195" t="s">
        <v>1499</v>
      </c>
      <c r="I6" s="194" t="s">
        <v>1498</v>
      </c>
      <c r="J6" s="191" t="s">
        <v>1382</v>
      </c>
      <c r="K6" s="193">
        <v>1</v>
      </c>
      <c r="L6" s="193" t="s">
        <v>970</v>
      </c>
      <c r="M6" s="192"/>
      <c r="N6" s="193" t="s">
        <v>194</v>
      </c>
      <c r="O6" s="11" t="s">
        <v>1497</v>
      </c>
      <c r="P6" s="191" t="s">
        <v>1496</v>
      </c>
      <c r="Q6" s="193" t="s">
        <v>364</v>
      </c>
      <c r="R6" s="193" t="s">
        <v>364</v>
      </c>
      <c r="S6" s="193" t="s">
        <v>364</v>
      </c>
      <c r="T6" s="191" t="s">
        <v>1495</v>
      </c>
      <c r="U6" s="193" t="s">
        <v>968</v>
      </c>
      <c r="V6" s="192"/>
      <c r="W6" s="208" t="s">
        <v>196</v>
      </c>
      <c r="X6" s="202" t="s">
        <v>1257</v>
      </c>
    </row>
    <row r="7" spans="1:24" ht="28.8" x14ac:dyDescent="0.3">
      <c r="A7" s="193">
        <v>4</v>
      </c>
      <c r="B7" s="201"/>
      <c r="C7" s="210" t="s">
        <v>1494</v>
      </c>
      <c r="D7" s="199" t="s">
        <v>238</v>
      </c>
      <c r="E7" s="214" t="s">
        <v>23</v>
      </c>
      <c r="F7" s="197" t="s">
        <v>1304</v>
      </c>
      <c r="G7" s="212" t="s">
        <v>122</v>
      </c>
      <c r="H7" s="195" t="s">
        <v>1493</v>
      </c>
      <c r="I7" s="194" t="s">
        <v>1492</v>
      </c>
      <c r="J7" s="191" t="s">
        <v>1382</v>
      </c>
      <c r="K7" s="193">
        <v>2</v>
      </c>
      <c r="L7" s="193" t="s">
        <v>1238</v>
      </c>
      <c r="M7" s="192"/>
      <c r="N7" s="193" t="s">
        <v>194</v>
      </c>
      <c r="O7" s="171" t="s">
        <v>1491</v>
      </c>
      <c r="P7" s="193"/>
      <c r="Q7" s="193" t="s">
        <v>364</v>
      </c>
      <c r="R7" s="193"/>
      <c r="S7" s="193" t="s">
        <v>364</v>
      </c>
      <c r="T7" s="193">
        <v>3</v>
      </c>
      <c r="U7" s="193" t="s">
        <v>968</v>
      </c>
      <c r="V7" s="192"/>
      <c r="W7" s="191" t="s">
        <v>196</v>
      </c>
      <c r="X7" s="202"/>
    </row>
    <row r="8" spans="1:24" ht="72" x14ac:dyDescent="0.3">
      <c r="A8" s="193">
        <v>5</v>
      </c>
      <c r="B8" s="207" t="s">
        <v>1490</v>
      </c>
      <c r="C8" s="210" t="s">
        <v>1489</v>
      </c>
      <c r="D8" s="199" t="s">
        <v>238</v>
      </c>
      <c r="E8" s="214" t="s">
        <v>23</v>
      </c>
      <c r="F8" s="197" t="s">
        <v>278</v>
      </c>
      <c r="G8" s="212" t="s">
        <v>122</v>
      </c>
      <c r="H8" s="195" t="s">
        <v>1460</v>
      </c>
      <c r="I8" s="194" t="s">
        <v>499</v>
      </c>
      <c r="J8" s="191" t="s">
        <v>1382</v>
      </c>
      <c r="K8" s="193">
        <v>1</v>
      </c>
      <c r="L8" s="193" t="s">
        <v>970</v>
      </c>
      <c r="M8" s="192"/>
      <c r="N8" s="193" t="s">
        <v>194</v>
      </c>
      <c r="O8" s="11" t="s">
        <v>1488</v>
      </c>
      <c r="P8" s="191" t="s">
        <v>1345</v>
      </c>
      <c r="Q8" s="193" t="s">
        <v>364</v>
      </c>
      <c r="R8" s="193" t="s">
        <v>364</v>
      </c>
      <c r="S8" s="193" t="s">
        <v>364</v>
      </c>
      <c r="T8" s="193">
        <v>1</v>
      </c>
      <c r="U8" s="193" t="s">
        <v>984</v>
      </c>
      <c r="V8" s="192"/>
      <c r="W8" s="191" t="s">
        <v>196</v>
      </c>
      <c r="X8" s="202" t="s">
        <v>1173</v>
      </c>
    </row>
    <row r="9" spans="1:24" ht="57.6" x14ac:dyDescent="0.3">
      <c r="A9" s="193">
        <v>6</v>
      </c>
      <c r="B9" s="207" t="s">
        <v>1487</v>
      </c>
      <c r="C9" s="210" t="s">
        <v>1486</v>
      </c>
      <c r="D9" s="213" t="s">
        <v>238</v>
      </c>
      <c r="E9" s="214" t="s">
        <v>23</v>
      </c>
      <c r="F9" s="197" t="s">
        <v>278</v>
      </c>
      <c r="G9" s="212" t="s">
        <v>1485</v>
      </c>
      <c r="H9" s="195" t="s">
        <v>1484</v>
      </c>
      <c r="I9" s="194" t="s">
        <v>1483</v>
      </c>
      <c r="J9" s="202" t="s">
        <v>360</v>
      </c>
      <c r="K9" s="193">
        <v>1</v>
      </c>
      <c r="L9" s="193" t="s">
        <v>970</v>
      </c>
      <c r="M9" s="192"/>
      <c r="N9" s="193" t="s">
        <v>194</v>
      </c>
      <c r="O9" s="171" t="s">
        <v>1482</v>
      </c>
      <c r="P9" s="193"/>
      <c r="Q9" s="193" t="s">
        <v>364</v>
      </c>
      <c r="R9" s="193"/>
      <c r="S9" s="193"/>
      <c r="T9" s="191" t="s">
        <v>1481</v>
      </c>
      <c r="U9" s="193" t="s">
        <v>1352</v>
      </c>
      <c r="V9" s="192"/>
      <c r="W9" s="191" t="s">
        <v>1351</v>
      </c>
      <c r="X9" s="202" t="s">
        <v>1414</v>
      </c>
    </row>
    <row r="10" spans="1:24" ht="86.4" x14ac:dyDescent="0.3">
      <c r="A10" s="193">
        <v>7</v>
      </c>
      <c r="B10" s="207" t="s">
        <v>1480</v>
      </c>
      <c r="C10" s="210" t="s">
        <v>1479</v>
      </c>
      <c r="D10" s="199" t="s">
        <v>238</v>
      </c>
      <c r="E10" s="214" t="s">
        <v>23</v>
      </c>
      <c r="F10" s="197" t="s">
        <v>278</v>
      </c>
      <c r="G10" s="196" t="s">
        <v>142</v>
      </c>
      <c r="H10" s="195" t="s">
        <v>1478</v>
      </c>
      <c r="I10" s="194" t="s">
        <v>544</v>
      </c>
      <c r="J10" s="191" t="s">
        <v>1382</v>
      </c>
      <c r="K10" s="193">
        <v>1</v>
      </c>
      <c r="L10" s="193" t="s">
        <v>968</v>
      </c>
      <c r="M10" s="192"/>
      <c r="N10" s="193" t="s">
        <v>195</v>
      </c>
      <c r="O10" s="171" t="s">
        <v>1477</v>
      </c>
      <c r="P10" s="193"/>
      <c r="Q10" s="193" t="s">
        <v>364</v>
      </c>
      <c r="R10" s="193" t="s">
        <v>364</v>
      </c>
      <c r="S10" s="193"/>
      <c r="T10" s="193">
        <v>2</v>
      </c>
      <c r="U10" s="193" t="s">
        <v>1352</v>
      </c>
      <c r="V10" s="192"/>
      <c r="W10" s="191" t="s">
        <v>1351</v>
      </c>
      <c r="X10" s="202" t="s">
        <v>1414</v>
      </c>
    </row>
    <row r="11" spans="1:24" ht="57.6" x14ac:dyDescent="0.3">
      <c r="A11" s="193">
        <v>8</v>
      </c>
      <c r="B11" s="207" t="s">
        <v>1476</v>
      </c>
      <c r="C11" s="210" t="s">
        <v>1475</v>
      </c>
      <c r="D11" s="199" t="s">
        <v>238</v>
      </c>
      <c r="E11" s="214" t="s">
        <v>23</v>
      </c>
      <c r="F11" s="197" t="s">
        <v>278</v>
      </c>
      <c r="G11" s="196" t="s">
        <v>122</v>
      </c>
      <c r="H11" s="195" t="s">
        <v>1474</v>
      </c>
      <c r="I11" s="194" t="s">
        <v>288</v>
      </c>
      <c r="J11" s="191" t="s">
        <v>1382</v>
      </c>
      <c r="K11" s="193">
        <v>1</v>
      </c>
      <c r="L11" s="193" t="s">
        <v>968</v>
      </c>
      <c r="M11" s="192"/>
      <c r="N11" s="193" t="s">
        <v>195</v>
      </c>
      <c r="O11" s="171" t="s">
        <v>1473</v>
      </c>
      <c r="P11" s="193"/>
      <c r="Q11" s="193" t="s">
        <v>364</v>
      </c>
      <c r="R11" s="193"/>
      <c r="S11" s="193"/>
      <c r="T11" s="193">
        <v>2</v>
      </c>
      <c r="U11" s="193" t="s">
        <v>1352</v>
      </c>
      <c r="V11" s="192"/>
      <c r="W11" s="191" t="s">
        <v>1351</v>
      </c>
      <c r="X11" s="202" t="s">
        <v>1414</v>
      </c>
    </row>
    <row r="12" spans="1:24" ht="86.4" x14ac:dyDescent="0.3">
      <c r="A12" s="193">
        <v>9</v>
      </c>
      <c r="B12" s="207" t="s">
        <v>1472</v>
      </c>
      <c r="C12" s="210" t="s">
        <v>1471</v>
      </c>
      <c r="D12" s="213" t="s">
        <v>332</v>
      </c>
      <c r="E12" s="214" t="s">
        <v>23</v>
      </c>
      <c r="F12" s="197" t="s">
        <v>286</v>
      </c>
      <c r="G12" s="212" t="s">
        <v>122</v>
      </c>
      <c r="H12" s="195" t="s">
        <v>1470</v>
      </c>
      <c r="I12" s="194" t="s">
        <v>1469</v>
      </c>
      <c r="J12" s="202" t="s">
        <v>360</v>
      </c>
      <c r="K12" s="191">
        <v>2</v>
      </c>
      <c r="L12" s="191" t="s">
        <v>968</v>
      </c>
      <c r="M12" s="192"/>
      <c r="N12" s="191" t="s">
        <v>196</v>
      </c>
      <c r="O12" s="11" t="s">
        <v>1468</v>
      </c>
      <c r="P12" s="191" t="s">
        <v>1345</v>
      </c>
      <c r="Q12" s="193" t="s">
        <v>364</v>
      </c>
      <c r="R12" s="193"/>
      <c r="S12" s="193"/>
      <c r="T12" s="193">
        <v>2</v>
      </c>
      <c r="U12" s="191" t="s">
        <v>1467</v>
      </c>
      <c r="V12" s="192"/>
      <c r="W12" s="191" t="s">
        <v>1351</v>
      </c>
      <c r="X12" s="202" t="s">
        <v>1257</v>
      </c>
    </row>
    <row r="13" spans="1:24" ht="28.8" x14ac:dyDescent="0.3">
      <c r="A13" s="193">
        <v>10</v>
      </c>
      <c r="B13" s="207" t="s">
        <v>1466</v>
      </c>
      <c r="C13" s="210" t="s">
        <v>1465</v>
      </c>
      <c r="D13" s="213" t="s">
        <v>238</v>
      </c>
      <c r="E13" s="214" t="s">
        <v>23</v>
      </c>
      <c r="F13" s="197" t="s">
        <v>286</v>
      </c>
      <c r="G13" s="196" t="s">
        <v>122</v>
      </c>
      <c r="H13" s="195" t="s">
        <v>1464</v>
      </c>
      <c r="I13" s="194" t="s">
        <v>1463</v>
      </c>
      <c r="J13" s="202" t="s">
        <v>360</v>
      </c>
      <c r="K13" s="193">
        <v>1</v>
      </c>
      <c r="L13" s="193" t="s">
        <v>968</v>
      </c>
      <c r="M13" s="192"/>
      <c r="N13" s="193" t="s">
        <v>195</v>
      </c>
      <c r="O13" s="171" t="s">
        <v>399</v>
      </c>
      <c r="P13" s="193"/>
      <c r="Q13" s="193" t="s">
        <v>364</v>
      </c>
      <c r="R13" s="193"/>
      <c r="S13" s="193"/>
      <c r="T13" s="193">
        <v>1</v>
      </c>
      <c r="U13" s="193" t="s">
        <v>984</v>
      </c>
      <c r="V13" s="192"/>
      <c r="W13" s="191" t="s">
        <v>196</v>
      </c>
      <c r="X13" s="202" t="s">
        <v>1257</v>
      </c>
    </row>
    <row r="14" spans="1:24" ht="28.8" x14ac:dyDescent="0.3">
      <c r="A14" s="193">
        <v>11</v>
      </c>
      <c r="B14" s="207" t="s">
        <v>1462</v>
      </c>
      <c r="C14" s="210" t="s">
        <v>1461</v>
      </c>
      <c r="D14" s="213" t="s">
        <v>238</v>
      </c>
      <c r="E14" s="214" t="s">
        <v>23</v>
      </c>
      <c r="F14" s="197" t="s">
        <v>301</v>
      </c>
      <c r="G14" s="196" t="s">
        <v>122</v>
      </c>
      <c r="H14" s="195" t="s">
        <v>1460</v>
      </c>
      <c r="I14" s="194" t="s">
        <v>302</v>
      </c>
      <c r="J14" s="191" t="s">
        <v>1382</v>
      </c>
      <c r="K14" s="193">
        <v>2</v>
      </c>
      <c r="L14" s="193" t="s">
        <v>968</v>
      </c>
      <c r="M14" s="192"/>
      <c r="N14" s="193" t="s">
        <v>196</v>
      </c>
      <c r="O14" s="171" t="s">
        <v>1459</v>
      </c>
      <c r="P14" s="201"/>
      <c r="Q14" s="193" t="s">
        <v>364</v>
      </c>
      <c r="R14" s="193" t="s">
        <v>364</v>
      </c>
      <c r="S14" s="193" t="s">
        <v>364</v>
      </c>
      <c r="T14" s="193">
        <v>2</v>
      </c>
      <c r="U14" s="193" t="s">
        <v>984</v>
      </c>
      <c r="V14" s="192"/>
      <c r="W14" s="191" t="s">
        <v>196</v>
      </c>
      <c r="X14" s="202" t="s">
        <v>1151</v>
      </c>
    </row>
    <row r="15" spans="1:24" ht="28.8" x14ac:dyDescent="0.3">
      <c r="A15" s="193">
        <v>12</v>
      </c>
      <c r="B15" s="207" t="s">
        <v>1458</v>
      </c>
      <c r="C15" s="210" t="s">
        <v>1457</v>
      </c>
      <c r="D15" s="213" t="s">
        <v>238</v>
      </c>
      <c r="E15" s="214" t="s">
        <v>23</v>
      </c>
      <c r="F15" s="197" t="s">
        <v>301</v>
      </c>
      <c r="G15" s="196" t="s">
        <v>122</v>
      </c>
      <c r="H15" s="195" t="s">
        <v>1398</v>
      </c>
      <c r="I15" s="194" t="s">
        <v>303</v>
      </c>
      <c r="J15" s="191" t="s">
        <v>1382</v>
      </c>
      <c r="K15" s="193">
        <v>2</v>
      </c>
      <c r="L15" s="193" t="s">
        <v>968</v>
      </c>
      <c r="M15" s="192"/>
      <c r="N15" s="193" t="s">
        <v>196</v>
      </c>
      <c r="O15" s="171" t="s">
        <v>401</v>
      </c>
      <c r="P15" s="193"/>
      <c r="Q15" s="193" t="s">
        <v>364</v>
      </c>
      <c r="R15" s="193"/>
      <c r="S15" s="193" t="s">
        <v>364</v>
      </c>
      <c r="T15" s="193">
        <v>2</v>
      </c>
      <c r="U15" s="193" t="s">
        <v>984</v>
      </c>
      <c r="V15" s="192"/>
      <c r="W15" s="191" t="s">
        <v>196</v>
      </c>
      <c r="X15" s="202" t="s">
        <v>1173</v>
      </c>
    </row>
    <row r="16" spans="1:24" ht="28.8" x14ac:dyDescent="0.3">
      <c r="A16" s="193">
        <v>13</v>
      </c>
      <c r="B16" s="207" t="s">
        <v>1456</v>
      </c>
      <c r="C16" s="210" t="s">
        <v>1455</v>
      </c>
      <c r="D16" s="213" t="s">
        <v>238</v>
      </c>
      <c r="E16" s="214" t="s">
        <v>23</v>
      </c>
      <c r="F16" s="197" t="s">
        <v>301</v>
      </c>
      <c r="G16" s="212" t="s">
        <v>122</v>
      </c>
      <c r="H16" s="195" t="s">
        <v>1398</v>
      </c>
      <c r="I16" s="194" t="s">
        <v>304</v>
      </c>
      <c r="J16" s="191" t="s">
        <v>987</v>
      </c>
      <c r="K16" s="193">
        <v>2</v>
      </c>
      <c r="L16" s="193" t="s">
        <v>970</v>
      </c>
      <c r="M16" s="192"/>
      <c r="N16" s="193" t="s">
        <v>195</v>
      </c>
      <c r="O16" s="171" t="s">
        <v>1454</v>
      </c>
      <c r="P16" s="193"/>
      <c r="Q16" s="193" t="s">
        <v>364</v>
      </c>
      <c r="R16" s="193" t="s">
        <v>364</v>
      </c>
      <c r="S16" s="193" t="s">
        <v>364</v>
      </c>
      <c r="T16" s="193">
        <v>2</v>
      </c>
      <c r="U16" s="193" t="s">
        <v>984</v>
      </c>
      <c r="V16" s="192"/>
      <c r="W16" s="191" t="s">
        <v>196</v>
      </c>
      <c r="X16" s="202" t="s">
        <v>1173</v>
      </c>
    </row>
    <row r="17" spans="1:24" ht="43.2" x14ac:dyDescent="0.3">
      <c r="A17" s="193">
        <v>14</v>
      </c>
      <c r="B17" s="207" t="s">
        <v>1453</v>
      </c>
      <c r="C17" s="210" t="s">
        <v>1452</v>
      </c>
      <c r="D17" s="213" t="s">
        <v>238</v>
      </c>
      <c r="E17" s="214" t="s">
        <v>23</v>
      </c>
      <c r="F17" s="197" t="s">
        <v>305</v>
      </c>
      <c r="G17" s="196" t="s">
        <v>122</v>
      </c>
      <c r="H17" s="195" t="s">
        <v>1442</v>
      </c>
      <c r="I17" s="194" t="s">
        <v>1451</v>
      </c>
      <c r="J17" s="191" t="s">
        <v>987</v>
      </c>
      <c r="K17" s="193">
        <v>2</v>
      </c>
      <c r="L17" s="193" t="s">
        <v>970</v>
      </c>
      <c r="M17" s="192"/>
      <c r="N17" s="193" t="s">
        <v>195</v>
      </c>
      <c r="O17" s="171" t="s">
        <v>1450</v>
      </c>
      <c r="P17" s="193"/>
      <c r="Q17" s="193" t="s">
        <v>364</v>
      </c>
      <c r="R17" s="193" t="s">
        <v>364</v>
      </c>
      <c r="S17" s="193" t="s">
        <v>364</v>
      </c>
      <c r="T17" s="193">
        <v>2</v>
      </c>
      <c r="U17" s="193" t="s">
        <v>984</v>
      </c>
      <c r="V17" s="192"/>
      <c r="W17" s="191" t="s">
        <v>196</v>
      </c>
      <c r="X17" s="202" t="s">
        <v>1173</v>
      </c>
    </row>
    <row r="18" spans="1:24" ht="57.6" x14ac:dyDescent="0.3">
      <c r="A18" s="193">
        <v>15</v>
      </c>
      <c r="B18" s="207" t="s">
        <v>1449</v>
      </c>
      <c r="C18" s="210" t="s">
        <v>1448</v>
      </c>
      <c r="D18" s="213" t="s">
        <v>238</v>
      </c>
      <c r="E18" s="214" t="s">
        <v>23</v>
      </c>
      <c r="F18" s="197" t="s">
        <v>307</v>
      </c>
      <c r="G18" s="212" t="s">
        <v>122</v>
      </c>
      <c r="H18" s="195" t="s">
        <v>1447</v>
      </c>
      <c r="I18" s="194" t="s">
        <v>1446</v>
      </c>
      <c r="J18" s="191" t="s">
        <v>987</v>
      </c>
      <c r="K18" s="193">
        <v>2</v>
      </c>
      <c r="L18" s="193" t="s">
        <v>970</v>
      </c>
      <c r="M18" s="192"/>
      <c r="N18" s="193" t="s">
        <v>195</v>
      </c>
      <c r="O18" s="11" t="s">
        <v>1445</v>
      </c>
      <c r="P18" s="191" t="s">
        <v>1345</v>
      </c>
      <c r="Q18" s="193" t="s">
        <v>364</v>
      </c>
      <c r="R18" s="193"/>
      <c r="S18" s="193"/>
      <c r="T18" s="193">
        <v>2</v>
      </c>
      <c r="U18" s="193" t="s">
        <v>968</v>
      </c>
      <c r="V18" s="192"/>
      <c r="W18" s="191" t="s">
        <v>196</v>
      </c>
      <c r="X18" s="202" t="s">
        <v>1151</v>
      </c>
    </row>
    <row r="19" spans="1:24" ht="86.4" x14ac:dyDescent="0.3">
      <c r="A19" s="193">
        <v>16</v>
      </c>
      <c r="B19" s="207" t="s">
        <v>1444</v>
      </c>
      <c r="C19" s="210" t="s">
        <v>1443</v>
      </c>
      <c r="D19" s="213" t="s">
        <v>238</v>
      </c>
      <c r="E19" s="214" t="s">
        <v>23</v>
      </c>
      <c r="F19" s="197" t="s">
        <v>307</v>
      </c>
      <c r="G19" s="196" t="s">
        <v>122</v>
      </c>
      <c r="H19" s="195" t="s">
        <v>1442</v>
      </c>
      <c r="I19" s="194" t="s">
        <v>308</v>
      </c>
      <c r="J19" s="191" t="s">
        <v>987</v>
      </c>
      <c r="K19" s="193">
        <v>1</v>
      </c>
      <c r="L19" s="193" t="s">
        <v>970</v>
      </c>
      <c r="M19" s="192"/>
      <c r="N19" s="193" t="s">
        <v>194</v>
      </c>
      <c r="O19" s="11" t="s">
        <v>1441</v>
      </c>
      <c r="P19" s="191" t="s">
        <v>1345</v>
      </c>
      <c r="Q19" s="193" t="s">
        <v>364</v>
      </c>
      <c r="R19" s="193" t="s">
        <v>364</v>
      </c>
      <c r="S19" s="193" t="s">
        <v>364</v>
      </c>
      <c r="T19" s="193">
        <v>1</v>
      </c>
      <c r="U19" s="206" t="s">
        <v>1344</v>
      </c>
      <c r="V19" s="192"/>
      <c r="W19" s="206" t="s">
        <v>1437</v>
      </c>
      <c r="X19" s="202" t="s">
        <v>1173</v>
      </c>
    </row>
    <row r="20" spans="1:24" ht="57.6" x14ac:dyDescent="0.3">
      <c r="A20" s="193">
        <v>17</v>
      </c>
      <c r="B20" s="207" t="s">
        <v>1440</v>
      </c>
      <c r="C20" s="210" t="s">
        <v>1439</v>
      </c>
      <c r="D20" s="213" t="s">
        <v>238</v>
      </c>
      <c r="E20" s="214" t="s">
        <v>23</v>
      </c>
      <c r="F20" s="197" t="s">
        <v>307</v>
      </c>
      <c r="G20" s="196" t="s">
        <v>122</v>
      </c>
      <c r="H20" s="195" t="s">
        <v>1398</v>
      </c>
      <c r="I20" s="194" t="s">
        <v>309</v>
      </c>
      <c r="J20" s="191" t="s">
        <v>987</v>
      </c>
      <c r="K20" s="193">
        <v>1</v>
      </c>
      <c r="L20" s="193" t="s">
        <v>970</v>
      </c>
      <c r="M20" s="192"/>
      <c r="N20" s="193" t="s">
        <v>194</v>
      </c>
      <c r="O20" s="11" t="s">
        <v>1438</v>
      </c>
      <c r="P20" s="191" t="s">
        <v>1345</v>
      </c>
      <c r="Q20" s="193" t="s">
        <v>364</v>
      </c>
      <c r="R20" s="193" t="s">
        <v>364</v>
      </c>
      <c r="S20" s="193" t="s">
        <v>364</v>
      </c>
      <c r="T20" s="193">
        <v>1</v>
      </c>
      <c r="U20" s="206" t="s">
        <v>1344</v>
      </c>
      <c r="V20" s="192"/>
      <c r="W20" s="206" t="s">
        <v>1437</v>
      </c>
      <c r="X20" s="202" t="s">
        <v>1151</v>
      </c>
    </row>
    <row r="21" spans="1:24" ht="28.8" x14ac:dyDescent="0.3">
      <c r="A21" s="193">
        <v>18</v>
      </c>
      <c r="B21" s="207" t="s">
        <v>1436</v>
      </c>
      <c r="C21" s="210" t="s">
        <v>1435</v>
      </c>
      <c r="D21" s="213" t="s">
        <v>238</v>
      </c>
      <c r="E21" s="214" t="s">
        <v>23</v>
      </c>
      <c r="F21" s="197" t="s">
        <v>307</v>
      </c>
      <c r="G21" s="212" t="s">
        <v>122</v>
      </c>
      <c r="H21" s="195" t="s">
        <v>1398</v>
      </c>
      <c r="I21" s="194" t="s">
        <v>1434</v>
      </c>
      <c r="J21" s="191" t="s">
        <v>987</v>
      </c>
      <c r="K21" s="193">
        <v>1</v>
      </c>
      <c r="L21" s="193" t="s">
        <v>970</v>
      </c>
      <c r="M21" s="192"/>
      <c r="N21" s="193" t="s">
        <v>194</v>
      </c>
      <c r="O21" s="171" t="s">
        <v>1433</v>
      </c>
      <c r="P21" s="193"/>
      <c r="Q21" s="193" t="s">
        <v>364</v>
      </c>
      <c r="R21" s="193" t="s">
        <v>364</v>
      </c>
      <c r="S21" s="193" t="s">
        <v>364</v>
      </c>
      <c r="T21" s="193">
        <v>1</v>
      </c>
      <c r="U21" s="193" t="s">
        <v>984</v>
      </c>
      <c r="V21" s="192"/>
      <c r="W21" s="191" t="s">
        <v>196</v>
      </c>
      <c r="X21" s="202" t="s">
        <v>1173</v>
      </c>
    </row>
    <row r="22" spans="1:24" ht="28.8" x14ac:dyDescent="0.3">
      <c r="A22" s="193">
        <v>19</v>
      </c>
      <c r="B22" s="207" t="s">
        <v>1432</v>
      </c>
      <c r="C22" s="210" t="s">
        <v>1431</v>
      </c>
      <c r="D22" s="213" t="s">
        <v>238</v>
      </c>
      <c r="E22" s="214" t="s">
        <v>23</v>
      </c>
      <c r="F22" s="197" t="s">
        <v>276</v>
      </c>
      <c r="G22" s="212" t="s">
        <v>122</v>
      </c>
      <c r="H22" s="195" t="s">
        <v>1398</v>
      </c>
      <c r="I22" s="194" t="s">
        <v>310</v>
      </c>
      <c r="J22" s="191" t="s">
        <v>987</v>
      </c>
      <c r="K22" s="193">
        <v>1</v>
      </c>
      <c r="L22" s="193" t="s">
        <v>968</v>
      </c>
      <c r="M22" s="192"/>
      <c r="N22" s="193" t="s">
        <v>195</v>
      </c>
      <c r="O22" s="171" t="s">
        <v>1430</v>
      </c>
      <c r="P22" s="203"/>
      <c r="Q22" s="203" t="s">
        <v>364</v>
      </c>
      <c r="R22" s="203" t="s">
        <v>364</v>
      </c>
      <c r="S22" s="203" t="s">
        <v>364</v>
      </c>
      <c r="T22" s="203">
        <v>1</v>
      </c>
      <c r="U22" s="203" t="s">
        <v>984</v>
      </c>
      <c r="V22" s="204"/>
      <c r="W22" s="208" t="s">
        <v>196</v>
      </c>
      <c r="X22" s="202" t="s">
        <v>1173</v>
      </c>
    </row>
    <row r="23" spans="1:24" ht="43.2" x14ac:dyDescent="0.3">
      <c r="A23" s="193">
        <v>20</v>
      </c>
      <c r="B23" s="207" t="s">
        <v>1429</v>
      </c>
      <c r="C23" s="210" t="s">
        <v>1428</v>
      </c>
      <c r="D23" s="213" t="s">
        <v>238</v>
      </c>
      <c r="E23" s="214" t="s">
        <v>23</v>
      </c>
      <c r="F23" s="197" t="s">
        <v>276</v>
      </c>
      <c r="G23" s="212" t="s">
        <v>122</v>
      </c>
      <c r="H23" s="195" t="s">
        <v>1427</v>
      </c>
      <c r="I23" s="194" t="s">
        <v>1426</v>
      </c>
      <c r="J23" s="209" t="s">
        <v>360</v>
      </c>
      <c r="K23" s="203">
        <v>2</v>
      </c>
      <c r="L23" s="203" t="s">
        <v>970</v>
      </c>
      <c r="M23" s="204"/>
      <c r="N23" s="203" t="s">
        <v>195</v>
      </c>
      <c r="O23" s="171" t="s">
        <v>1425</v>
      </c>
      <c r="P23" s="203"/>
      <c r="Q23" s="203" t="s">
        <v>364</v>
      </c>
      <c r="R23" s="203"/>
      <c r="S23" s="203"/>
      <c r="T23" s="203">
        <v>2</v>
      </c>
      <c r="U23" s="203" t="s">
        <v>1352</v>
      </c>
      <c r="V23" s="204"/>
      <c r="W23" s="208" t="s">
        <v>1351</v>
      </c>
      <c r="X23" s="202" t="s">
        <v>1414</v>
      </c>
    </row>
    <row r="24" spans="1:24" ht="28.8" x14ac:dyDescent="0.3">
      <c r="A24" s="193">
        <v>21</v>
      </c>
      <c r="B24" s="207" t="s">
        <v>1424</v>
      </c>
      <c r="C24" s="210" t="s">
        <v>1423</v>
      </c>
      <c r="D24" s="213" t="s">
        <v>238</v>
      </c>
      <c r="E24" s="198" t="s">
        <v>23</v>
      </c>
      <c r="F24" s="197" t="s">
        <v>276</v>
      </c>
      <c r="G24" s="212" t="s">
        <v>122</v>
      </c>
      <c r="H24" s="195" t="s">
        <v>1411</v>
      </c>
      <c r="I24" s="194" t="s">
        <v>317</v>
      </c>
      <c r="J24" s="209" t="s">
        <v>987</v>
      </c>
      <c r="K24" s="203">
        <v>1</v>
      </c>
      <c r="L24" s="203" t="s">
        <v>968</v>
      </c>
      <c r="M24" s="204"/>
      <c r="N24" s="203" t="s">
        <v>195</v>
      </c>
      <c r="O24" s="171" t="s">
        <v>1422</v>
      </c>
      <c r="P24" s="211"/>
      <c r="Q24" s="208" t="s">
        <v>364</v>
      </c>
      <c r="R24" s="208" t="s">
        <v>364</v>
      </c>
      <c r="S24" s="208" t="s">
        <v>364</v>
      </c>
      <c r="T24" s="203">
        <v>1</v>
      </c>
      <c r="U24" s="203" t="s">
        <v>984</v>
      </c>
      <c r="V24" s="204"/>
      <c r="W24" s="208" t="s">
        <v>196</v>
      </c>
      <c r="X24" s="202" t="s">
        <v>1414</v>
      </c>
    </row>
    <row r="25" spans="1:24" ht="43.2" x14ac:dyDescent="0.3">
      <c r="A25" s="193">
        <v>22</v>
      </c>
      <c r="B25" s="207" t="s">
        <v>1421</v>
      </c>
      <c r="C25" s="200" t="s">
        <v>1420</v>
      </c>
      <c r="D25" s="213" t="s">
        <v>238</v>
      </c>
      <c r="E25" s="198" t="s">
        <v>23</v>
      </c>
      <c r="F25" s="197" t="s">
        <v>276</v>
      </c>
      <c r="G25" s="212" t="s">
        <v>122</v>
      </c>
      <c r="H25" s="195" t="s">
        <v>1419</v>
      </c>
      <c r="I25" s="194" t="s">
        <v>1418</v>
      </c>
      <c r="J25" s="209" t="s">
        <v>1417</v>
      </c>
      <c r="K25" s="203">
        <v>1</v>
      </c>
      <c r="L25" s="203" t="s">
        <v>968</v>
      </c>
      <c r="M25" s="204"/>
      <c r="N25" s="203" t="s">
        <v>195</v>
      </c>
      <c r="O25" s="171" t="s">
        <v>408</v>
      </c>
      <c r="P25" s="211"/>
      <c r="Q25" s="211"/>
      <c r="R25" s="208" t="s">
        <v>364</v>
      </c>
      <c r="S25" s="208" t="s">
        <v>364</v>
      </c>
      <c r="T25" s="203">
        <v>1</v>
      </c>
      <c r="U25" s="203" t="s">
        <v>984</v>
      </c>
      <c r="V25" s="204"/>
      <c r="W25" s="208" t="s">
        <v>196</v>
      </c>
      <c r="X25" s="202" t="s">
        <v>1414</v>
      </c>
    </row>
    <row r="26" spans="1:24" ht="43.2" x14ac:dyDescent="0.3">
      <c r="A26" s="193">
        <v>23</v>
      </c>
      <c r="B26" s="207" t="s">
        <v>1416</v>
      </c>
      <c r="C26" s="200" t="s">
        <v>1415</v>
      </c>
      <c r="D26" s="213" t="s">
        <v>238</v>
      </c>
      <c r="E26" s="198" t="s">
        <v>23</v>
      </c>
      <c r="F26" s="197" t="s">
        <v>276</v>
      </c>
      <c r="G26" s="212" t="s">
        <v>122</v>
      </c>
      <c r="H26" s="195" t="s">
        <v>1403</v>
      </c>
      <c r="I26" s="194" t="s">
        <v>315</v>
      </c>
      <c r="J26" s="209" t="s">
        <v>1402</v>
      </c>
      <c r="K26" s="203">
        <v>2</v>
      </c>
      <c r="L26" s="203" t="s">
        <v>968</v>
      </c>
      <c r="M26" s="204"/>
      <c r="N26" s="203" t="s">
        <v>196</v>
      </c>
      <c r="O26" s="171" t="s">
        <v>410</v>
      </c>
      <c r="P26" s="211"/>
      <c r="Q26" s="211"/>
      <c r="R26" s="208" t="s">
        <v>364</v>
      </c>
      <c r="S26" s="208" t="s">
        <v>364</v>
      </c>
      <c r="T26" s="203">
        <v>2</v>
      </c>
      <c r="U26" s="203" t="s">
        <v>984</v>
      </c>
      <c r="V26" s="204"/>
      <c r="W26" s="208" t="s">
        <v>196</v>
      </c>
      <c r="X26" s="202" t="s">
        <v>1414</v>
      </c>
    </row>
    <row r="27" spans="1:24" ht="43.2" x14ac:dyDescent="0.3">
      <c r="A27" s="193">
        <v>24</v>
      </c>
      <c r="B27" s="207" t="s">
        <v>1413</v>
      </c>
      <c r="C27" s="200" t="s">
        <v>1412</v>
      </c>
      <c r="D27" s="199" t="s">
        <v>238</v>
      </c>
      <c r="E27" s="198" t="s">
        <v>23</v>
      </c>
      <c r="F27" s="197" t="s">
        <v>311</v>
      </c>
      <c r="G27" s="196" t="s">
        <v>122</v>
      </c>
      <c r="H27" s="195" t="s">
        <v>1411</v>
      </c>
      <c r="I27" s="194" t="s">
        <v>312</v>
      </c>
      <c r="J27" s="209" t="s">
        <v>1410</v>
      </c>
      <c r="K27" s="203">
        <v>1</v>
      </c>
      <c r="L27" s="203" t="s">
        <v>968</v>
      </c>
      <c r="M27" s="204"/>
      <c r="N27" s="203" t="s">
        <v>195</v>
      </c>
      <c r="O27" s="171" t="s">
        <v>1409</v>
      </c>
      <c r="P27" s="203"/>
      <c r="Q27" s="203" t="s">
        <v>364</v>
      </c>
      <c r="R27" s="203" t="s">
        <v>364</v>
      </c>
      <c r="S27" s="203" t="s">
        <v>364</v>
      </c>
      <c r="T27" s="203">
        <v>1</v>
      </c>
      <c r="U27" s="203" t="s">
        <v>984</v>
      </c>
      <c r="V27" s="204"/>
      <c r="W27" s="208" t="s">
        <v>196</v>
      </c>
      <c r="X27" s="202" t="s">
        <v>1173</v>
      </c>
    </row>
    <row r="28" spans="1:24" ht="43.2" x14ac:dyDescent="0.3">
      <c r="A28" s="193">
        <v>25</v>
      </c>
      <c r="B28" s="207" t="s">
        <v>1408</v>
      </c>
      <c r="C28" s="200" t="s">
        <v>1407</v>
      </c>
      <c r="D28" s="199" t="s">
        <v>238</v>
      </c>
      <c r="E28" s="198" t="s">
        <v>23</v>
      </c>
      <c r="F28" s="197" t="s">
        <v>311</v>
      </c>
      <c r="G28" s="196" t="s">
        <v>122</v>
      </c>
      <c r="H28" s="195" t="s">
        <v>1403</v>
      </c>
      <c r="I28" s="194" t="s">
        <v>329</v>
      </c>
      <c r="J28" s="209" t="s">
        <v>1402</v>
      </c>
      <c r="K28" s="203">
        <v>2</v>
      </c>
      <c r="L28" s="203" t="s">
        <v>968</v>
      </c>
      <c r="M28" s="204"/>
      <c r="N28" s="203" t="s">
        <v>196</v>
      </c>
      <c r="O28" s="171" t="s">
        <v>1406</v>
      </c>
      <c r="P28" s="203"/>
      <c r="Q28" s="203" t="s">
        <v>364</v>
      </c>
      <c r="R28" s="203" t="s">
        <v>364</v>
      </c>
      <c r="S28" s="203" t="s">
        <v>364</v>
      </c>
      <c r="T28" s="203">
        <v>2</v>
      </c>
      <c r="U28" s="203" t="s">
        <v>984</v>
      </c>
      <c r="V28" s="204"/>
      <c r="W28" s="208" t="s">
        <v>196</v>
      </c>
      <c r="X28" s="202" t="s">
        <v>1173</v>
      </c>
    </row>
    <row r="29" spans="1:24" ht="43.2" x14ac:dyDescent="0.3">
      <c r="A29" s="193">
        <v>26</v>
      </c>
      <c r="B29" s="207" t="s">
        <v>1405</v>
      </c>
      <c r="C29" s="200" t="s">
        <v>1404</v>
      </c>
      <c r="D29" s="199" t="s">
        <v>238</v>
      </c>
      <c r="E29" s="198" t="s">
        <v>23</v>
      </c>
      <c r="F29" s="197" t="s">
        <v>316</v>
      </c>
      <c r="G29" s="196" t="s">
        <v>122</v>
      </c>
      <c r="H29" s="195" t="s">
        <v>1403</v>
      </c>
      <c r="I29" s="194" t="s">
        <v>487</v>
      </c>
      <c r="J29" s="209" t="s">
        <v>1402</v>
      </c>
      <c r="K29" s="203">
        <v>2</v>
      </c>
      <c r="L29" s="203" t="s">
        <v>968</v>
      </c>
      <c r="M29" s="204"/>
      <c r="N29" s="203" t="s">
        <v>196</v>
      </c>
      <c r="O29" s="171" t="s">
        <v>1401</v>
      </c>
      <c r="P29" s="203"/>
      <c r="Q29" s="203" t="s">
        <v>364</v>
      </c>
      <c r="R29" s="203"/>
      <c r="S29" s="203" t="s">
        <v>364</v>
      </c>
      <c r="T29" s="203">
        <v>4</v>
      </c>
      <c r="U29" s="203" t="s">
        <v>984</v>
      </c>
      <c r="V29" s="204"/>
      <c r="W29" s="208" t="s">
        <v>198</v>
      </c>
      <c r="X29" s="202" t="s">
        <v>1173</v>
      </c>
    </row>
    <row r="30" spans="1:24" ht="43.2" x14ac:dyDescent="0.3">
      <c r="A30" s="193">
        <v>27</v>
      </c>
      <c r="B30" s="207" t="s">
        <v>1400</v>
      </c>
      <c r="C30" s="200" t="s">
        <v>1399</v>
      </c>
      <c r="D30" s="199" t="s">
        <v>238</v>
      </c>
      <c r="E30" s="198" t="s">
        <v>23</v>
      </c>
      <c r="F30" s="197" t="s">
        <v>278</v>
      </c>
      <c r="G30" s="196" t="s">
        <v>122</v>
      </c>
      <c r="H30" s="195" t="s">
        <v>1398</v>
      </c>
      <c r="I30" s="194" t="s">
        <v>253</v>
      </c>
      <c r="J30" s="209" t="s">
        <v>1397</v>
      </c>
      <c r="K30" s="203">
        <v>1</v>
      </c>
      <c r="L30" s="203" t="s">
        <v>968</v>
      </c>
      <c r="M30" s="204"/>
      <c r="N30" s="203" t="s">
        <v>195</v>
      </c>
      <c r="O30" s="171" t="s">
        <v>419</v>
      </c>
      <c r="P30" s="203"/>
      <c r="Q30" s="203"/>
      <c r="R30" s="203" t="s">
        <v>364</v>
      </c>
      <c r="S30" s="203" t="s">
        <v>364</v>
      </c>
      <c r="T30" s="203">
        <v>3</v>
      </c>
      <c r="U30" s="203" t="s">
        <v>968</v>
      </c>
      <c r="V30" s="204"/>
      <c r="W30" s="208" t="s">
        <v>196</v>
      </c>
      <c r="X30" s="202" t="s">
        <v>1173</v>
      </c>
    </row>
    <row r="31" spans="1:24" ht="100.8" x14ac:dyDescent="0.3">
      <c r="A31" s="193">
        <v>28</v>
      </c>
      <c r="B31" s="207" t="s">
        <v>1396</v>
      </c>
      <c r="C31" s="200" t="s">
        <v>1395</v>
      </c>
      <c r="D31" s="199" t="s">
        <v>238</v>
      </c>
      <c r="E31" s="198" t="s">
        <v>23</v>
      </c>
      <c r="F31" s="197" t="s">
        <v>1384</v>
      </c>
      <c r="G31" s="196" t="s">
        <v>122</v>
      </c>
      <c r="H31" s="195" t="s">
        <v>1394</v>
      </c>
      <c r="I31" s="194" t="s">
        <v>258</v>
      </c>
      <c r="J31" s="190" t="s">
        <v>987</v>
      </c>
      <c r="K31" s="193">
        <v>1</v>
      </c>
      <c r="L31" s="193" t="s">
        <v>970</v>
      </c>
      <c r="M31" s="192"/>
      <c r="N31" s="193" t="s">
        <v>194</v>
      </c>
      <c r="O31" s="11" t="s">
        <v>1393</v>
      </c>
      <c r="P31" s="191" t="s">
        <v>1345</v>
      </c>
      <c r="Q31" s="193" t="s">
        <v>364</v>
      </c>
      <c r="R31" s="193" t="s">
        <v>364</v>
      </c>
      <c r="S31" s="193" t="s">
        <v>364</v>
      </c>
      <c r="T31" s="193">
        <v>1</v>
      </c>
      <c r="U31" s="193" t="s">
        <v>984</v>
      </c>
      <c r="V31" s="192"/>
      <c r="W31" s="191" t="s">
        <v>196</v>
      </c>
      <c r="X31" s="202" t="s">
        <v>1034</v>
      </c>
    </row>
    <row r="32" spans="1:24" ht="57.6" x14ac:dyDescent="0.3">
      <c r="A32" s="193">
        <v>29</v>
      </c>
      <c r="B32" s="207" t="s">
        <v>1392</v>
      </c>
      <c r="C32" s="210" t="s">
        <v>1391</v>
      </c>
      <c r="D32" s="199" t="s">
        <v>238</v>
      </c>
      <c r="E32" s="198" t="s">
        <v>23</v>
      </c>
      <c r="F32" s="197" t="s">
        <v>335</v>
      </c>
      <c r="G32" s="196" t="s">
        <v>122</v>
      </c>
      <c r="H32" s="195" t="s">
        <v>1390</v>
      </c>
      <c r="I32" s="194" t="s">
        <v>261</v>
      </c>
      <c r="J32" s="209" t="s">
        <v>987</v>
      </c>
      <c r="K32" s="193">
        <v>2</v>
      </c>
      <c r="L32" s="193" t="s">
        <v>970</v>
      </c>
      <c r="M32" s="192"/>
      <c r="N32" s="193" t="s">
        <v>195</v>
      </c>
      <c r="O32" s="11" t="s">
        <v>1389</v>
      </c>
      <c r="P32" s="191" t="s">
        <v>1388</v>
      </c>
      <c r="Q32" s="193"/>
      <c r="R32" s="193" t="s">
        <v>364</v>
      </c>
      <c r="S32" s="193" t="s">
        <v>364</v>
      </c>
      <c r="T32" s="193">
        <v>2</v>
      </c>
      <c r="U32" s="193" t="s">
        <v>984</v>
      </c>
      <c r="V32" s="192"/>
      <c r="W32" s="191" t="s">
        <v>196</v>
      </c>
      <c r="X32" s="202" t="s">
        <v>1387</v>
      </c>
    </row>
    <row r="33" spans="1:24" ht="28.8" x14ac:dyDescent="0.3">
      <c r="A33" s="193">
        <v>30</v>
      </c>
      <c r="B33" s="207" t="s">
        <v>1386</v>
      </c>
      <c r="C33" s="200" t="s">
        <v>1385</v>
      </c>
      <c r="D33" s="199" t="s">
        <v>238</v>
      </c>
      <c r="E33" s="198" t="s">
        <v>23</v>
      </c>
      <c r="F33" s="197" t="s">
        <v>1384</v>
      </c>
      <c r="G33" s="196" t="s">
        <v>122</v>
      </c>
      <c r="H33" s="195" t="s">
        <v>1383</v>
      </c>
      <c r="I33" s="194" t="s">
        <v>265</v>
      </c>
      <c r="J33" s="209" t="s">
        <v>1382</v>
      </c>
      <c r="K33" s="203">
        <v>2</v>
      </c>
      <c r="L33" s="203" t="s">
        <v>970</v>
      </c>
      <c r="M33" s="204"/>
      <c r="N33" s="203" t="s">
        <v>195</v>
      </c>
      <c r="O33" s="171" t="s">
        <v>1381</v>
      </c>
      <c r="P33" s="193"/>
      <c r="Q33" s="193" t="s">
        <v>364</v>
      </c>
      <c r="R33" s="193"/>
      <c r="S33" s="203" t="s">
        <v>364</v>
      </c>
      <c r="T33" s="203">
        <v>2</v>
      </c>
      <c r="U33" s="203" t="s">
        <v>984</v>
      </c>
      <c r="V33" s="204"/>
      <c r="W33" s="208" t="s">
        <v>196</v>
      </c>
      <c r="X33" s="202" t="s">
        <v>1173</v>
      </c>
    </row>
    <row r="34" spans="1:24" ht="28.8" x14ac:dyDescent="0.3">
      <c r="A34" s="193">
        <v>31</v>
      </c>
      <c r="B34" s="207" t="s">
        <v>1380</v>
      </c>
      <c r="C34" s="200" t="s">
        <v>1379</v>
      </c>
      <c r="D34" s="199" t="s">
        <v>238</v>
      </c>
      <c r="E34" s="198" t="s">
        <v>23</v>
      </c>
      <c r="F34" s="197" t="s">
        <v>271</v>
      </c>
      <c r="G34" s="196" t="s">
        <v>122</v>
      </c>
      <c r="H34" s="195" t="s">
        <v>1378</v>
      </c>
      <c r="I34" s="194" t="s">
        <v>554</v>
      </c>
      <c r="J34" s="209" t="s">
        <v>1377</v>
      </c>
      <c r="K34" s="203">
        <v>1</v>
      </c>
      <c r="L34" s="203" t="s">
        <v>968</v>
      </c>
      <c r="M34" s="204"/>
      <c r="N34" s="203" t="s">
        <v>195</v>
      </c>
      <c r="O34" s="171" t="s">
        <v>436</v>
      </c>
      <c r="P34" s="193"/>
      <c r="Q34" s="193" t="s">
        <v>364</v>
      </c>
      <c r="R34" s="193" t="s">
        <v>364</v>
      </c>
      <c r="S34" s="203" t="s">
        <v>364</v>
      </c>
      <c r="T34" s="203">
        <v>2</v>
      </c>
      <c r="U34" s="203" t="s">
        <v>984</v>
      </c>
      <c r="V34" s="204"/>
      <c r="W34" s="208" t="s">
        <v>196</v>
      </c>
      <c r="X34" s="202" t="s">
        <v>1173</v>
      </c>
    </row>
    <row r="35" spans="1:24" ht="43.2" x14ac:dyDescent="0.3">
      <c r="A35" s="193">
        <v>32</v>
      </c>
      <c r="B35" s="201"/>
      <c r="C35" s="200" t="s">
        <v>1376</v>
      </c>
      <c r="D35" s="199" t="s">
        <v>1369</v>
      </c>
      <c r="E35" s="198" t="s">
        <v>23</v>
      </c>
      <c r="F35" s="197" t="s">
        <v>1304</v>
      </c>
      <c r="G35" s="196" t="s">
        <v>138</v>
      </c>
      <c r="H35" s="195" t="s">
        <v>1372</v>
      </c>
      <c r="I35" s="194" t="s">
        <v>1375</v>
      </c>
      <c r="J35" s="209" t="s">
        <v>987</v>
      </c>
      <c r="K35" s="203">
        <v>1</v>
      </c>
      <c r="L35" s="203" t="s">
        <v>970</v>
      </c>
      <c r="M35" s="204"/>
      <c r="N35" s="203" t="s">
        <v>194</v>
      </c>
      <c r="O35" s="171" t="s">
        <v>1366</v>
      </c>
      <c r="P35" s="193"/>
      <c r="Q35" s="193" t="s">
        <v>364</v>
      </c>
      <c r="R35" s="193" t="s">
        <v>364</v>
      </c>
      <c r="S35" s="193" t="s">
        <v>364</v>
      </c>
      <c r="T35" s="193">
        <v>1</v>
      </c>
      <c r="U35" s="193" t="s">
        <v>984</v>
      </c>
      <c r="V35" s="192"/>
      <c r="W35" s="208" t="s">
        <v>196</v>
      </c>
      <c r="X35" s="202" t="s">
        <v>1342</v>
      </c>
    </row>
    <row r="36" spans="1:24" ht="43.2" x14ac:dyDescent="0.3">
      <c r="A36" s="193">
        <v>33</v>
      </c>
      <c r="B36" s="201"/>
      <c r="C36" s="200" t="s">
        <v>1374</v>
      </c>
      <c r="D36" s="199" t="s">
        <v>1373</v>
      </c>
      <c r="E36" s="198" t="s">
        <v>23</v>
      </c>
      <c r="F36" s="197" t="s">
        <v>1304</v>
      </c>
      <c r="G36" s="196" t="s">
        <v>138</v>
      </c>
      <c r="H36" s="195" t="s">
        <v>1372</v>
      </c>
      <c r="I36" s="194" t="s">
        <v>1371</v>
      </c>
      <c r="J36" s="190" t="s">
        <v>987</v>
      </c>
      <c r="K36" s="203">
        <v>1</v>
      </c>
      <c r="L36" s="203" t="s">
        <v>970</v>
      </c>
      <c r="M36" s="204"/>
      <c r="N36" s="203" t="s">
        <v>194</v>
      </c>
      <c r="O36" s="171" t="s">
        <v>1366</v>
      </c>
      <c r="P36" s="193"/>
      <c r="Q36" s="193" t="s">
        <v>364</v>
      </c>
      <c r="R36" s="193" t="s">
        <v>364</v>
      </c>
      <c r="S36" s="193" t="s">
        <v>364</v>
      </c>
      <c r="T36" s="193">
        <v>1</v>
      </c>
      <c r="U36" s="193" t="s">
        <v>984</v>
      </c>
      <c r="V36" s="192"/>
      <c r="W36" s="208" t="s">
        <v>196</v>
      </c>
      <c r="X36" s="202" t="s">
        <v>1342</v>
      </c>
    </row>
    <row r="37" spans="1:24" ht="28.8" x14ac:dyDescent="0.3">
      <c r="A37" s="193">
        <v>34</v>
      </c>
      <c r="B37" s="201"/>
      <c r="C37" s="200" t="s">
        <v>1370</v>
      </c>
      <c r="D37" s="199" t="s">
        <v>1369</v>
      </c>
      <c r="E37" s="198" t="s">
        <v>23</v>
      </c>
      <c r="F37" s="197" t="s">
        <v>1335</v>
      </c>
      <c r="G37" s="196" t="s">
        <v>138</v>
      </c>
      <c r="H37" s="195" t="s">
        <v>1368</v>
      </c>
      <c r="I37" s="194" t="s">
        <v>1367</v>
      </c>
      <c r="J37" s="190" t="s">
        <v>987</v>
      </c>
      <c r="K37" s="203">
        <v>1</v>
      </c>
      <c r="L37" s="203" t="s">
        <v>970</v>
      </c>
      <c r="M37" s="204"/>
      <c r="N37" s="203" t="s">
        <v>194</v>
      </c>
      <c r="O37" s="171" t="s">
        <v>1366</v>
      </c>
      <c r="P37" s="193"/>
      <c r="Q37" s="193" t="s">
        <v>364</v>
      </c>
      <c r="R37" s="193" t="s">
        <v>364</v>
      </c>
      <c r="S37" s="193" t="s">
        <v>364</v>
      </c>
      <c r="T37" s="193">
        <v>1</v>
      </c>
      <c r="U37" s="193" t="s">
        <v>984</v>
      </c>
      <c r="V37" s="192"/>
      <c r="W37" s="208" t="s">
        <v>196</v>
      </c>
      <c r="X37" s="202" t="s">
        <v>1342</v>
      </c>
    </row>
    <row r="38" spans="1:24" ht="43.2" x14ac:dyDescent="0.3">
      <c r="A38" s="193">
        <v>35</v>
      </c>
      <c r="B38" s="207" t="s">
        <v>1365</v>
      </c>
      <c r="C38" s="200" t="s">
        <v>1364</v>
      </c>
      <c r="D38" s="199" t="s">
        <v>1348</v>
      </c>
      <c r="E38" s="198" t="s">
        <v>23</v>
      </c>
      <c r="F38" s="197" t="s">
        <v>1363</v>
      </c>
      <c r="G38" s="196" t="s">
        <v>138</v>
      </c>
      <c r="H38" s="195" t="s">
        <v>1347</v>
      </c>
      <c r="I38" s="194" t="s">
        <v>327</v>
      </c>
      <c r="J38" s="190" t="s">
        <v>1272</v>
      </c>
      <c r="K38" s="203">
        <v>1</v>
      </c>
      <c r="L38" s="203" t="s">
        <v>970</v>
      </c>
      <c r="M38" s="204"/>
      <c r="N38" s="203" t="s">
        <v>194</v>
      </c>
      <c r="O38" s="171" t="s">
        <v>1362</v>
      </c>
      <c r="P38" s="193"/>
      <c r="Q38" s="193" t="s">
        <v>364</v>
      </c>
      <c r="R38" s="193"/>
      <c r="S38" s="193" t="s">
        <v>364</v>
      </c>
      <c r="T38" s="193">
        <v>1</v>
      </c>
      <c r="U38" s="193" t="s">
        <v>984</v>
      </c>
      <c r="V38" s="192"/>
      <c r="W38" s="208" t="s">
        <v>196</v>
      </c>
      <c r="X38" s="202" t="s">
        <v>1342</v>
      </c>
    </row>
    <row r="39" spans="1:24" ht="72" x14ac:dyDescent="0.3">
      <c r="A39" s="193">
        <v>36</v>
      </c>
      <c r="B39" s="207" t="s">
        <v>1361</v>
      </c>
      <c r="C39" s="200" t="s">
        <v>1360</v>
      </c>
      <c r="D39" s="199" t="s">
        <v>1348</v>
      </c>
      <c r="E39" s="198" t="s">
        <v>23</v>
      </c>
      <c r="F39" s="197" t="s">
        <v>1335</v>
      </c>
      <c r="G39" s="196" t="s">
        <v>138</v>
      </c>
      <c r="H39" s="195" t="s">
        <v>1359</v>
      </c>
      <c r="I39" s="194" t="s">
        <v>1358</v>
      </c>
      <c r="J39" s="190" t="s">
        <v>360</v>
      </c>
      <c r="K39" s="193">
        <v>1</v>
      </c>
      <c r="L39" s="193" t="s">
        <v>968</v>
      </c>
      <c r="M39" s="192"/>
      <c r="N39" s="193" t="s">
        <v>195</v>
      </c>
      <c r="O39" s="11" t="s">
        <v>1357</v>
      </c>
      <c r="P39" s="191" t="s">
        <v>1356</v>
      </c>
      <c r="Q39" s="193" t="s">
        <v>364</v>
      </c>
      <c r="R39" s="193"/>
      <c r="S39" s="193"/>
      <c r="T39" s="193">
        <v>2</v>
      </c>
      <c r="U39" s="193" t="s">
        <v>968</v>
      </c>
      <c r="V39" s="192"/>
      <c r="W39" s="208" t="s">
        <v>196</v>
      </c>
      <c r="X39" s="202" t="s">
        <v>1342</v>
      </c>
    </row>
    <row r="40" spans="1:24" ht="28.8" x14ac:dyDescent="0.3">
      <c r="A40" s="193">
        <v>37</v>
      </c>
      <c r="B40" s="207" t="s">
        <v>1355</v>
      </c>
      <c r="C40" s="200" t="s">
        <v>1354</v>
      </c>
      <c r="D40" s="199" t="s">
        <v>1348</v>
      </c>
      <c r="E40" s="198" t="s">
        <v>23</v>
      </c>
      <c r="F40" s="197" t="s">
        <v>1335</v>
      </c>
      <c r="G40" s="196" t="s">
        <v>138</v>
      </c>
      <c r="H40" s="195" t="s">
        <v>1347</v>
      </c>
      <c r="I40" s="194" t="s">
        <v>328</v>
      </c>
      <c r="J40" s="190" t="s">
        <v>360</v>
      </c>
      <c r="K40" s="193">
        <v>1</v>
      </c>
      <c r="L40" s="193" t="s">
        <v>968</v>
      </c>
      <c r="M40" s="192"/>
      <c r="N40" s="193" t="s">
        <v>195</v>
      </c>
      <c r="O40" s="171" t="s">
        <v>1353</v>
      </c>
      <c r="P40" s="193"/>
      <c r="Q40" s="193" t="s">
        <v>364</v>
      </c>
      <c r="R40" s="193"/>
      <c r="S40" s="193"/>
      <c r="T40" s="193">
        <v>1</v>
      </c>
      <c r="U40" s="193" t="s">
        <v>1352</v>
      </c>
      <c r="V40" s="192"/>
      <c r="W40" s="191" t="s">
        <v>1351</v>
      </c>
      <c r="X40" s="202" t="s">
        <v>1342</v>
      </c>
    </row>
    <row r="41" spans="1:24" ht="187.2" x14ac:dyDescent="0.3">
      <c r="A41" s="193">
        <v>38</v>
      </c>
      <c r="B41" s="207" t="s">
        <v>1350</v>
      </c>
      <c r="C41" s="200" t="s">
        <v>1349</v>
      </c>
      <c r="D41" s="199" t="s">
        <v>1348</v>
      </c>
      <c r="E41" s="198" t="s">
        <v>23</v>
      </c>
      <c r="F41" s="197" t="s">
        <v>1335</v>
      </c>
      <c r="G41" s="196" t="s">
        <v>138</v>
      </c>
      <c r="H41" s="195" t="s">
        <v>1347</v>
      </c>
      <c r="I41" s="194" t="s">
        <v>321</v>
      </c>
      <c r="J41" s="190" t="s">
        <v>360</v>
      </c>
      <c r="K41" s="193">
        <v>1</v>
      </c>
      <c r="L41" s="193" t="s">
        <v>970</v>
      </c>
      <c r="M41" s="192"/>
      <c r="N41" s="193" t="s">
        <v>194</v>
      </c>
      <c r="O41" s="11" t="s">
        <v>1346</v>
      </c>
      <c r="P41" s="191" t="s">
        <v>1345</v>
      </c>
      <c r="Q41" s="193" t="s">
        <v>364</v>
      </c>
      <c r="R41" s="193" t="s">
        <v>364</v>
      </c>
      <c r="S41" s="193" t="s">
        <v>364</v>
      </c>
      <c r="T41" s="193">
        <v>1</v>
      </c>
      <c r="U41" s="206" t="s">
        <v>1344</v>
      </c>
      <c r="V41" s="192"/>
      <c r="W41" s="206" t="s">
        <v>1343</v>
      </c>
      <c r="X41" s="202" t="s">
        <v>1342</v>
      </c>
    </row>
    <row r="42" spans="1:24" ht="86.4" x14ac:dyDescent="0.3">
      <c r="A42" s="193">
        <v>39</v>
      </c>
      <c r="B42" s="201"/>
      <c r="C42" s="200" t="s">
        <v>1341</v>
      </c>
      <c r="D42" s="199" t="s">
        <v>1325</v>
      </c>
      <c r="E42" s="198" t="s">
        <v>23</v>
      </c>
      <c r="F42" s="197" t="s">
        <v>1335</v>
      </c>
      <c r="G42" s="196" t="s">
        <v>623</v>
      </c>
      <c r="H42" s="195" t="s">
        <v>1340</v>
      </c>
      <c r="I42" s="194" t="s">
        <v>1339</v>
      </c>
      <c r="J42" s="190" t="s">
        <v>987</v>
      </c>
      <c r="K42" s="193">
        <v>3</v>
      </c>
      <c r="L42" s="193" t="s">
        <v>970</v>
      </c>
      <c r="M42" s="192"/>
      <c r="N42" s="193" t="s">
        <v>196</v>
      </c>
      <c r="O42" s="205" t="s">
        <v>1338</v>
      </c>
      <c r="P42" s="193"/>
      <c r="Q42" s="193" t="s">
        <v>364</v>
      </c>
      <c r="R42" s="193" t="s">
        <v>364</v>
      </c>
      <c r="S42" s="193" t="s">
        <v>364</v>
      </c>
      <c r="T42" s="193">
        <v>4</v>
      </c>
      <c r="U42" s="193" t="s">
        <v>968</v>
      </c>
      <c r="V42" s="192"/>
      <c r="W42" s="191" t="s">
        <v>198</v>
      </c>
      <c r="X42" s="202" t="s">
        <v>1337</v>
      </c>
    </row>
    <row r="43" spans="1:24" ht="43.2" x14ac:dyDescent="0.3">
      <c r="A43" s="193">
        <v>40</v>
      </c>
      <c r="B43" s="201"/>
      <c r="C43" s="200" t="s">
        <v>1336</v>
      </c>
      <c r="D43" s="199" t="s">
        <v>1330</v>
      </c>
      <c r="E43" s="198" t="s">
        <v>23</v>
      </c>
      <c r="F43" s="197" t="s">
        <v>1335</v>
      </c>
      <c r="G43" s="196" t="s">
        <v>623</v>
      </c>
      <c r="H43" s="195" t="s">
        <v>1334</v>
      </c>
      <c r="I43" s="194" t="s">
        <v>1333</v>
      </c>
      <c r="J43" s="202" t="s">
        <v>360</v>
      </c>
      <c r="K43" s="193">
        <v>3</v>
      </c>
      <c r="L43" s="193" t="s">
        <v>970</v>
      </c>
      <c r="M43" s="192"/>
      <c r="N43" s="193" t="s">
        <v>196</v>
      </c>
      <c r="O43" s="205" t="s">
        <v>1332</v>
      </c>
      <c r="P43" s="193"/>
      <c r="Q43" s="193" t="s">
        <v>364</v>
      </c>
      <c r="R43" s="193"/>
      <c r="S43" s="193"/>
      <c r="T43" s="193">
        <v>4</v>
      </c>
      <c r="U43" s="193" t="s">
        <v>968</v>
      </c>
      <c r="V43" s="192"/>
      <c r="W43" s="191" t="s">
        <v>198</v>
      </c>
      <c r="X43" s="202" t="s">
        <v>1316</v>
      </c>
    </row>
    <row r="44" spans="1:24" ht="28.8" x14ac:dyDescent="0.3">
      <c r="A44" s="193">
        <v>41</v>
      </c>
      <c r="B44" s="201"/>
      <c r="C44" s="200" t="s">
        <v>1331</v>
      </c>
      <c r="D44" s="199" t="s">
        <v>1330</v>
      </c>
      <c r="E44" s="198" t="s">
        <v>23</v>
      </c>
      <c r="F44" s="197" t="s">
        <v>1304</v>
      </c>
      <c r="G44" s="196" t="s">
        <v>623</v>
      </c>
      <c r="H44" s="195" t="s">
        <v>1329</v>
      </c>
      <c r="I44" s="194" t="s">
        <v>1328</v>
      </c>
      <c r="J44" s="190" t="s">
        <v>987</v>
      </c>
      <c r="K44" s="193">
        <v>3</v>
      </c>
      <c r="L44" s="193" t="s">
        <v>970</v>
      </c>
      <c r="M44" s="192"/>
      <c r="N44" s="193" t="s">
        <v>196</v>
      </c>
      <c r="O44" s="171" t="s">
        <v>1327</v>
      </c>
      <c r="P44" s="193"/>
      <c r="Q44" s="193" t="s">
        <v>364</v>
      </c>
      <c r="R44" s="193" t="s">
        <v>364</v>
      </c>
      <c r="S44" s="193" t="s">
        <v>364</v>
      </c>
      <c r="T44" s="193">
        <v>3</v>
      </c>
      <c r="U44" s="193" t="s">
        <v>968</v>
      </c>
      <c r="V44" s="192"/>
      <c r="W44" s="191" t="s">
        <v>196</v>
      </c>
      <c r="X44" s="202" t="s">
        <v>1316</v>
      </c>
    </row>
    <row r="45" spans="1:24" ht="43.2" x14ac:dyDescent="0.3">
      <c r="A45" s="193">
        <v>42</v>
      </c>
      <c r="B45" s="201"/>
      <c r="C45" s="200" t="s">
        <v>1326</v>
      </c>
      <c r="D45" s="199" t="s">
        <v>1325</v>
      </c>
      <c r="E45" s="198" t="s">
        <v>23</v>
      </c>
      <c r="F45" s="197" t="s">
        <v>1320</v>
      </c>
      <c r="G45" s="196" t="s">
        <v>623</v>
      </c>
      <c r="H45" s="195" t="s">
        <v>1324</v>
      </c>
      <c r="I45" s="194" t="s">
        <v>1318</v>
      </c>
      <c r="J45" s="190" t="s">
        <v>987</v>
      </c>
      <c r="K45" s="193">
        <v>3</v>
      </c>
      <c r="L45" s="193" t="s">
        <v>970</v>
      </c>
      <c r="M45" s="192"/>
      <c r="N45" s="193" t="s">
        <v>196</v>
      </c>
      <c r="O45" s="171" t="s">
        <v>1323</v>
      </c>
      <c r="P45" s="193"/>
      <c r="Q45" s="193" t="s">
        <v>364</v>
      </c>
      <c r="R45" s="193" t="s">
        <v>364</v>
      </c>
      <c r="S45" s="193" t="s">
        <v>364</v>
      </c>
      <c r="T45" s="193">
        <v>4</v>
      </c>
      <c r="U45" s="193" t="s">
        <v>968</v>
      </c>
      <c r="V45" s="192"/>
      <c r="W45" s="191" t="s">
        <v>198</v>
      </c>
      <c r="X45" s="202" t="s">
        <v>1316</v>
      </c>
    </row>
    <row r="46" spans="1:24" ht="43.2" x14ac:dyDescent="0.3">
      <c r="A46" s="193">
        <v>43</v>
      </c>
      <c r="B46" s="201"/>
      <c r="C46" s="200" t="s">
        <v>1322</v>
      </c>
      <c r="D46" s="199" t="s">
        <v>1321</v>
      </c>
      <c r="E46" s="198" t="s">
        <v>23</v>
      </c>
      <c r="F46" s="197" t="s">
        <v>1320</v>
      </c>
      <c r="G46" s="196" t="s">
        <v>623</v>
      </c>
      <c r="H46" s="195" t="s">
        <v>1319</v>
      </c>
      <c r="I46" s="194" t="s">
        <v>1318</v>
      </c>
      <c r="J46" s="190" t="s">
        <v>987</v>
      </c>
      <c r="K46" s="193">
        <v>3</v>
      </c>
      <c r="L46" s="193" t="s">
        <v>970</v>
      </c>
      <c r="M46" s="192"/>
      <c r="N46" s="193" t="s">
        <v>196</v>
      </c>
      <c r="O46" s="171" t="s">
        <v>1317</v>
      </c>
      <c r="P46" s="193"/>
      <c r="Q46" s="193" t="s">
        <v>364</v>
      </c>
      <c r="R46" s="193" t="s">
        <v>364</v>
      </c>
      <c r="S46" s="193" t="s">
        <v>364</v>
      </c>
      <c r="T46" s="193">
        <v>4</v>
      </c>
      <c r="U46" s="193" t="s">
        <v>968</v>
      </c>
      <c r="V46" s="192"/>
      <c r="W46" s="191" t="s">
        <v>198</v>
      </c>
      <c r="X46" s="202" t="s">
        <v>1316</v>
      </c>
    </row>
    <row r="47" spans="1:24" ht="28.8" x14ac:dyDescent="0.3">
      <c r="A47" s="193">
        <v>44</v>
      </c>
      <c r="B47" s="201"/>
      <c r="C47" s="200" t="s">
        <v>1315</v>
      </c>
      <c r="D47" s="199" t="s">
        <v>1314</v>
      </c>
      <c r="E47" s="198" t="s">
        <v>23</v>
      </c>
      <c r="F47" s="197" t="s">
        <v>1304</v>
      </c>
      <c r="G47" s="196" t="s">
        <v>676</v>
      </c>
      <c r="H47" s="195" t="s">
        <v>1291</v>
      </c>
      <c r="I47" s="194" t="s">
        <v>1313</v>
      </c>
      <c r="J47" s="190" t="s">
        <v>987</v>
      </c>
      <c r="K47" s="193">
        <v>3</v>
      </c>
      <c r="L47" s="193" t="s">
        <v>1238</v>
      </c>
      <c r="M47" s="192"/>
      <c r="N47" s="193" t="s">
        <v>195</v>
      </c>
      <c r="O47" s="171" t="s">
        <v>1312</v>
      </c>
      <c r="P47" s="193"/>
      <c r="Q47" s="193" t="s">
        <v>364</v>
      </c>
      <c r="R47" s="193" t="s">
        <v>364</v>
      </c>
      <c r="S47" s="193" t="s">
        <v>364</v>
      </c>
      <c r="T47" s="193">
        <v>4</v>
      </c>
      <c r="U47" s="193" t="s">
        <v>968</v>
      </c>
      <c r="V47" s="192"/>
      <c r="W47" s="191" t="s">
        <v>198</v>
      </c>
      <c r="X47" s="202" t="s">
        <v>1173</v>
      </c>
    </row>
    <row r="48" spans="1:24" ht="28.8" x14ac:dyDescent="0.3">
      <c r="A48" s="193">
        <v>45</v>
      </c>
      <c r="B48" s="201"/>
      <c r="C48" s="200" t="s">
        <v>1311</v>
      </c>
      <c r="D48" s="199" t="s">
        <v>1293</v>
      </c>
      <c r="E48" s="198" t="s">
        <v>23</v>
      </c>
      <c r="F48" s="197" t="s">
        <v>1310</v>
      </c>
      <c r="G48" s="196" t="s">
        <v>1303</v>
      </c>
      <c r="H48" s="195" t="s">
        <v>1309</v>
      </c>
      <c r="I48" s="194" t="s">
        <v>1308</v>
      </c>
      <c r="J48" s="190" t="s">
        <v>987</v>
      </c>
      <c r="K48" s="203">
        <v>2</v>
      </c>
      <c r="L48" s="193" t="s">
        <v>1036</v>
      </c>
      <c r="M48" s="192"/>
      <c r="N48" s="193" t="s">
        <v>194</v>
      </c>
      <c r="O48" s="171" t="s">
        <v>1307</v>
      </c>
      <c r="P48" s="193"/>
      <c r="Q48" s="193" t="s">
        <v>364</v>
      </c>
      <c r="R48" s="193"/>
      <c r="S48" s="193"/>
      <c r="T48" s="193">
        <v>4</v>
      </c>
      <c r="U48" s="193" t="s">
        <v>968</v>
      </c>
      <c r="V48" s="192"/>
      <c r="W48" s="191" t="s">
        <v>198</v>
      </c>
      <c r="X48" s="202" t="s">
        <v>1306</v>
      </c>
    </row>
    <row r="49" spans="1:24" ht="43.2" x14ac:dyDescent="0.3">
      <c r="A49" s="193">
        <v>46</v>
      </c>
      <c r="B49" s="201"/>
      <c r="C49" s="200" t="s">
        <v>1305</v>
      </c>
      <c r="D49" s="199" t="s">
        <v>1293</v>
      </c>
      <c r="E49" s="198" t="s">
        <v>23</v>
      </c>
      <c r="F49" s="197" t="s">
        <v>1304</v>
      </c>
      <c r="G49" s="196" t="s">
        <v>1303</v>
      </c>
      <c r="H49" s="195" t="s">
        <v>1302</v>
      </c>
      <c r="I49" s="194" t="s">
        <v>1301</v>
      </c>
      <c r="J49" s="190" t="s">
        <v>1300</v>
      </c>
      <c r="K49" s="203">
        <v>2</v>
      </c>
      <c r="L49" s="193" t="s">
        <v>1036</v>
      </c>
      <c r="M49" s="192"/>
      <c r="N49" s="193" t="s">
        <v>194</v>
      </c>
      <c r="O49" s="171" t="s">
        <v>1299</v>
      </c>
      <c r="P49" s="193"/>
      <c r="Q49" s="193" t="s">
        <v>364</v>
      </c>
      <c r="R49" s="193" t="s">
        <v>364</v>
      </c>
      <c r="S49" s="193" t="s">
        <v>364</v>
      </c>
      <c r="T49" s="193">
        <v>4</v>
      </c>
      <c r="U49" s="193" t="s">
        <v>968</v>
      </c>
      <c r="V49" s="192"/>
      <c r="W49" s="191" t="s">
        <v>198</v>
      </c>
      <c r="X49" s="202" t="s">
        <v>1173</v>
      </c>
    </row>
    <row r="50" spans="1:24" ht="72" x14ac:dyDescent="0.3">
      <c r="A50" s="193">
        <v>47</v>
      </c>
      <c r="B50" s="201"/>
      <c r="C50" s="200" t="s">
        <v>1298</v>
      </c>
      <c r="D50" s="199" t="s">
        <v>1293</v>
      </c>
      <c r="E50" s="198" t="s">
        <v>23</v>
      </c>
      <c r="F50" s="197" t="s">
        <v>982</v>
      </c>
      <c r="G50" s="196" t="s">
        <v>1292</v>
      </c>
      <c r="H50" s="195" t="s">
        <v>1297</v>
      </c>
      <c r="I50" s="194" t="s">
        <v>1296</v>
      </c>
      <c r="J50" s="190" t="s">
        <v>1272</v>
      </c>
      <c r="K50" s="203">
        <v>2</v>
      </c>
      <c r="L50" s="193" t="s">
        <v>970</v>
      </c>
      <c r="M50" s="192"/>
      <c r="N50" s="193" t="s">
        <v>195</v>
      </c>
      <c r="O50" s="171" t="s">
        <v>1295</v>
      </c>
      <c r="P50" s="193"/>
      <c r="Q50" s="193" t="s">
        <v>364</v>
      </c>
      <c r="R50" s="193" t="s">
        <v>364</v>
      </c>
      <c r="S50" s="193" t="s">
        <v>364</v>
      </c>
      <c r="T50" s="193">
        <v>4</v>
      </c>
      <c r="U50" s="193" t="s">
        <v>984</v>
      </c>
      <c r="V50" s="192"/>
      <c r="W50" s="191" t="s">
        <v>198</v>
      </c>
      <c r="X50" s="202" t="s">
        <v>1173</v>
      </c>
    </row>
    <row r="51" spans="1:24" ht="43.2" x14ac:dyDescent="0.3">
      <c r="A51" s="193">
        <v>48</v>
      </c>
      <c r="B51" s="201"/>
      <c r="C51" s="200" t="s">
        <v>1294</v>
      </c>
      <c r="D51" s="199" t="s">
        <v>1293</v>
      </c>
      <c r="E51" s="198" t="s">
        <v>23</v>
      </c>
      <c r="F51" s="197" t="s">
        <v>982</v>
      </c>
      <c r="G51" s="196" t="s">
        <v>1292</v>
      </c>
      <c r="H51" s="195" t="s">
        <v>1291</v>
      </c>
      <c r="I51" s="194" t="s">
        <v>1290</v>
      </c>
      <c r="J51" s="190" t="s">
        <v>1272</v>
      </c>
      <c r="K51" s="203">
        <v>2</v>
      </c>
      <c r="L51" s="193" t="s">
        <v>970</v>
      </c>
      <c r="M51" s="192"/>
      <c r="N51" s="193" t="s">
        <v>195</v>
      </c>
      <c r="O51" s="171" t="s">
        <v>1289</v>
      </c>
      <c r="P51" s="193"/>
      <c r="Q51" s="193" t="s">
        <v>364</v>
      </c>
      <c r="R51" s="193" t="s">
        <v>364</v>
      </c>
      <c r="S51" s="193" t="s">
        <v>364</v>
      </c>
      <c r="T51" s="193">
        <v>4</v>
      </c>
      <c r="U51" s="193" t="s">
        <v>984</v>
      </c>
      <c r="V51" s="192"/>
      <c r="W51" s="191" t="s">
        <v>198</v>
      </c>
      <c r="X51" s="202" t="s">
        <v>1173</v>
      </c>
    </row>
    <row r="52" spans="1:24" ht="28.8" x14ac:dyDescent="0.3">
      <c r="A52" s="193">
        <v>49</v>
      </c>
      <c r="B52" s="201"/>
      <c r="C52" s="200" t="s">
        <v>1288</v>
      </c>
      <c r="D52" s="199" t="s">
        <v>1284</v>
      </c>
      <c r="E52" s="198" t="s">
        <v>23</v>
      </c>
      <c r="F52" s="197" t="s">
        <v>982</v>
      </c>
      <c r="G52" s="196" t="s">
        <v>1262</v>
      </c>
      <c r="H52" s="195" t="s">
        <v>1283</v>
      </c>
      <c r="I52" s="194" t="s">
        <v>1287</v>
      </c>
      <c r="J52" s="190" t="s">
        <v>987</v>
      </c>
      <c r="K52" s="193">
        <v>1</v>
      </c>
      <c r="L52" s="193" t="s">
        <v>968</v>
      </c>
      <c r="M52" s="192"/>
      <c r="N52" s="193" t="s">
        <v>195</v>
      </c>
      <c r="O52" s="171" t="s">
        <v>1286</v>
      </c>
      <c r="P52" s="193"/>
      <c r="Q52" s="193" t="s">
        <v>364</v>
      </c>
      <c r="R52" s="193" t="s">
        <v>364</v>
      </c>
      <c r="S52" s="193" t="s">
        <v>364</v>
      </c>
      <c r="T52" s="193">
        <v>4</v>
      </c>
      <c r="U52" s="193" t="s">
        <v>968</v>
      </c>
      <c r="V52" s="192"/>
      <c r="W52" s="191" t="s">
        <v>198</v>
      </c>
      <c r="X52" s="202" t="s">
        <v>1173</v>
      </c>
    </row>
    <row r="53" spans="1:24" ht="28.8" x14ac:dyDescent="0.3">
      <c r="A53" s="193">
        <v>50</v>
      </c>
      <c r="B53" s="201"/>
      <c r="C53" s="200" t="s">
        <v>1285</v>
      </c>
      <c r="D53" s="199" t="s">
        <v>1284</v>
      </c>
      <c r="E53" s="198" t="s">
        <v>23</v>
      </c>
      <c r="F53" s="197" t="s">
        <v>982</v>
      </c>
      <c r="G53" s="196" t="s">
        <v>1262</v>
      </c>
      <c r="H53" s="195" t="s">
        <v>1283</v>
      </c>
      <c r="I53" s="194" t="s">
        <v>1282</v>
      </c>
      <c r="J53" s="190" t="s">
        <v>987</v>
      </c>
      <c r="K53" s="193">
        <v>1</v>
      </c>
      <c r="L53" s="193" t="s">
        <v>968</v>
      </c>
      <c r="M53" s="192"/>
      <c r="N53" s="193" t="s">
        <v>195</v>
      </c>
      <c r="O53" s="171" t="s">
        <v>1281</v>
      </c>
      <c r="P53" s="193"/>
      <c r="Q53" s="193" t="s">
        <v>364</v>
      </c>
      <c r="R53" s="193" t="s">
        <v>364</v>
      </c>
      <c r="S53" s="193" t="s">
        <v>364</v>
      </c>
      <c r="T53" s="193">
        <v>4</v>
      </c>
      <c r="U53" s="193" t="s">
        <v>968</v>
      </c>
      <c r="V53" s="192"/>
      <c r="W53" s="191" t="s">
        <v>198</v>
      </c>
      <c r="X53" s="202" t="s">
        <v>1173</v>
      </c>
    </row>
    <row r="54" spans="1:24" ht="57.6" x14ac:dyDescent="0.3">
      <c r="A54" s="193">
        <v>51</v>
      </c>
      <c r="B54" s="201"/>
      <c r="C54" s="200" t="s">
        <v>1280</v>
      </c>
      <c r="D54" s="199" t="s">
        <v>1279</v>
      </c>
      <c r="E54" s="198" t="s">
        <v>23</v>
      </c>
      <c r="F54" s="197" t="s">
        <v>982</v>
      </c>
      <c r="G54" s="196" t="s">
        <v>1262</v>
      </c>
      <c r="H54" s="195" t="s">
        <v>1278</v>
      </c>
      <c r="I54" s="194" t="s">
        <v>1277</v>
      </c>
      <c r="J54" s="190" t="s">
        <v>987</v>
      </c>
      <c r="K54" s="193">
        <v>1</v>
      </c>
      <c r="L54" s="193" t="s">
        <v>984</v>
      </c>
      <c r="M54" s="192"/>
      <c r="N54" s="193" t="s">
        <v>196</v>
      </c>
      <c r="O54" s="171" t="s">
        <v>1276</v>
      </c>
      <c r="P54" s="193"/>
      <c r="Q54" s="193" t="s">
        <v>364</v>
      </c>
      <c r="R54" s="193" t="s">
        <v>364</v>
      </c>
      <c r="S54" s="193" t="s">
        <v>364</v>
      </c>
      <c r="T54" s="193">
        <v>4</v>
      </c>
      <c r="U54" s="193" t="s">
        <v>984</v>
      </c>
      <c r="V54" s="192"/>
      <c r="W54" s="191" t="s">
        <v>198</v>
      </c>
      <c r="X54" s="202" t="s">
        <v>1173</v>
      </c>
    </row>
    <row r="55" spans="1:24" ht="43.2" x14ac:dyDescent="0.3">
      <c r="A55" s="193">
        <v>52</v>
      </c>
      <c r="B55" s="201"/>
      <c r="C55" s="200" t="s">
        <v>1275</v>
      </c>
      <c r="D55" s="199" t="s">
        <v>1274</v>
      </c>
      <c r="E55" s="198" t="s">
        <v>23</v>
      </c>
      <c r="F55" s="197" t="s">
        <v>982</v>
      </c>
      <c r="G55" s="196" t="s">
        <v>1262</v>
      </c>
      <c r="H55" s="195" t="s">
        <v>1261</v>
      </c>
      <c r="I55" s="194" t="s">
        <v>1273</v>
      </c>
      <c r="J55" s="190" t="s">
        <v>1272</v>
      </c>
      <c r="K55" s="193">
        <v>1</v>
      </c>
      <c r="L55" s="193" t="s">
        <v>984</v>
      </c>
      <c r="M55" s="192"/>
      <c r="N55" s="193" t="s">
        <v>196</v>
      </c>
      <c r="O55" s="171" t="s">
        <v>1271</v>
      </c>
      <c r="P55" s="193"/>
      <c r="Q55" s="193" t="s">
        <v>364</v>
      </c>
      <c r="R55" s="193" t="s">
        <v>364</v>
      </c>
      <c r="S55" s="193" t="s">
        <v>364</v>
      </c>
      <c r="T55" s="193">
        <v>4</v>
      </c>
      <c r="U55" s="193" t="s">
        <v>984</v>
      </c>
      <c r="V55" s="192"/>
      <c r="W55" s="191" t="s">
        <v>198</v>
      </c>
      <c r="X55" s="202" t="s">
        <v>1257</v>
      </c>
    </row>
    <row r="56" spans="1:24" ht="57.6" x14ac:dyDescent="0.3">
      <c r="A56" s="193">
        <v>53</v>
      </c>
      <c r="B56" s="201"/>
      <c r="C56" s="200" t="s">
        <v>1270</v>
      </c>
      <c r="D56" s="199" t="s">
        <v>1269</v>
      </c>
      <c r="E56" s="198" t="s">
        <v>23</v>
      </c>
      <c r="F56" s="197" t="s">
        <v>982</v>
      </c>
      <c r="G56" s="196" t="s">
        <v>1262</v>
      </c>
      <c r="H56" s="195" t="s">
        <v>1268</v>
      </c>
      <c r="I56" s="194" t="s">
        <v>1267</v>
      </c>
      <c r="J56" s="190" t="s">
        <v>1266</v>
      </c>
      <c r="K56" s="193">
        <v>1</v>
      </c>
      <c r="L56" s="193" t="s">
        <v>970</v>
      </c>
      <c r="M56" s="192"/>
      <c r="N56" s="193" t="s">
        <v>194</v>
      </c>
      <c r="O56" s="171" t="s">
        <v>1265</v>
      </c>
      <c r="P56" s="191"/>
      <c r="Q56" s="193" t="s">
        <v>364</v>
      </c>
      <c r="R56" s="193" t="s">
        <v>364</v>
      </c>
      <c r="S56" s="193" t="s">
        <v>364</v>
      </c>
      <c r="T56" s="193">
        <v>4</v>
      </c>
      <c r="U56" s="193" t="s">
        <v>984</v>
      </c>
      <c r="V56" s="192"/>
      <c r="W56" s="191" t="s">
        <v>198</v>
      </c>
      <c r="X56" s="202" t="s">
        <v>1257</v>
      </c>
    </row>
    <row r="57" spans="1:24" ht="43.2" x14ac:dyDescent="0.3">
      <c r="A57" s="193">
        <v>54</v>
      </c>
      <c r="B57" s="201"/>
      <c r="C57" s="200" t="s">
        <v>1264</v>
      </c>
      <c r="D57" s="199" t="s">
        <v>1263</v>
      </c>
      <c r="E57" s="198" t="s">
        <v>23</v>
      </c>
      <c r="F57" s="197" t="s">
        <v>982</v>
      </c>
      <c r="G57" s="196" t="s">
        <v>1262</v>
      </c>
      <c r="H57" s="195" t="s">
        <v>1261</v>
      </c>
      <c r="I57" s="194" t="s">
        <v>1260</v>
      </c>
      <c r="J57" s="190" t="s">
        <v>1259</v>
      </c>
      <c r="K57" s="193">
        <v>1</v>
      </c>
      <c r="L57" s="193" t="s">
        <v>970</v>
      </c>
      <c r="M57" s="192"/>
      <c r="N57" s="193" t="s">
        <v>194</v>
      </c>
      <c r="O57" s="171" t="s">
        <v>1258</v>
      </c>
      <c r="P57" s="193"/>
      <c r="Q57" s="193" t="s">
        <v>364</v>
      </c>
      <c r="R57" s="193" t="s">
        <v>364</v>
      </c>
      <c r="S57" s="193" t="s">
        <v>364</v>
      </c>
      <c r="T57" s="193">
        <v>3</v>
      </c>
      <c r="U57" s="193" t="s">
        <v>970</v>
      </c>
      <c r="V57" s="192"/>
      <c r="W57" s="191" t="s">
        <v>196</v>
      </c>
      <c r="X57" s="202" t="s">
        <v>1257</v>
      </c>
    </row>
    <row r="58" spans="1:24" ht="57.6" x14ac:dyDescent="0.3">
      <c r="A58" s="193">
        <v>55</v>
      </c>
      <c r="B58" s="201"/>
      <c r="C58" s="200" t="s">
        <v>1256</v>
      </c>
      <c r="D58" s="199" t="s">
        <v>1255</v>
      </c>
      <c r="E58" s="198" t="s">
        <v>23</v>
      </c>
      <c r="F58" s="197" t="s">
        <v>982</v>
      </c>
      <c r="G58" s="196" t="s">
        <v>1240</v>
      </c>
      <c r="H58" s="195" t="s">
        <v>1254</v>
      </c>
      <c r="I58" s="194" t="s">
        <v>1253</v>
      </c>
      <c r="J58" s="190" t="s">
        <v>987</v>
      </c>
      <c r="K58" s="193">
        <v>2</v>
      </c>
      <c r="L58" s="193" t="s">
        <v>1238</v>
      </c>
      <c r="M58" s="192"/>
      <c r="N58" s="193" t="s">
        <v>194</v>
      </c>
      <c r="O58" s="171" t="s">
        <v>1252</v>
      </c>
      <c r="P58" s="193"/>
      <c r="Q58" s="193" t="s">
        <v>364</v>
      </c>
      <c r="R58" s="193"/>
      <c r="S58" s="193" t="s">
        <v>364</v>
      </c>
      <c r="T58" s="193">
        <v>3</v>
      </c>
      <c r="U58" s="193" t="s">
        <v>968</v>
      </c>
      <c r="V58" s="192"/>
      <c r="W58" s="191" t="s">
        <v>196</v>
      </c>
      <c r="X58" s="202" t="s">
        <v>1173</v>
      </c>
    </row>
    <row r="59" spans="1:24" ht="28.8" x14ac:dyDescent="0.3">
      <c r="A59" s="193">
        <v>56</v>
      </c>
      <c r="B59" s="201"/>
      <c r="C59" s="200" t="s">
        <v>1251</v>
      </c>
      <c r="D59" s="199" t="s">
        <v>1250</v>
      </c>
      <c r="E59" s="198" t="s">
        <v>23</v>
      </c>
      <c r="F59" s="197" t="s">
        <v>975</v>
      </c>
      <c r="G59" s="196" t="s">
        <v>1240</v>
      </c>
      <c r="H59" s="195" t="s">
        <v>1249</v>
      </c>
      <c r="I59" s="194" t="s">
        <v>1248</v>
      </c>
      <c r="J59" s="190" t="s">
        <v>987</v>
      </c>
      <c r="K59" s="193">
        <v>2</v>
      </c>
      <c r="L59" s="193" t="s">
        <v>1036</v>
      </c>
      <c r="M59" s="192"/>
      <c r="N59" s="193" t="s">
        <v>194</v>
      </c>
      <c r="O59" s="171" t="s">
        <v>1247</v>
      </c>
      <c r="P59" s="193"/>
      <c r="Q59" s="193" t="s">
        <v>364</v>
      </c>
      <c r="R59" s="193"/>
      <c r="S59" s="193" t="s">
        <v>364</v>
      </c>
      <c r="T59" s="193">
        <v>3</v>
      </c>
      <c r="U59" s="193" t="s">
        <v>968</v>
      </c>
      <c r="V59" s="192"/>
      <c r="W59" s="191" t="s">
        <v>196</v>
      </c>
      <c r="X59" s="202" t="s">
        <v>1151</v>
      </c>
    </row>
    <row r="60" spans="1:24" ht="86.4" x14ac:dyDescent="0.3">
      <c r="A60" s="193">
        <v>57</v>
      </c>
      <c r="B60" s="201"/>
      <c r="C60" s="200" t="s">
        <v>1246</v>
      </c>
      <c r="D60" s="199" t="s">
        <v>1245</v>
      </c>
      <c r="E60" s="198" t="s">
        <v>23</v>
      </c>
      <c r="F60" s="197" t="s">
        <v>975</v>
      </c>
      <c r="G60" s="196" t="s">
        <v>1240</v>
      </c>
      <c r="H60" s="195" t="s">
        <v>1168</v>
      </c>
      <c r="I60" s="194" t="s">
        <v>1244</v>
      </c>
      <c r="J60" s="190" t="s">
        <v>987</v>
      </c>
      <c r="K60" s="193">
        <v>2</v>
      </c>
      <c r="L60" s="193" t="s">
        <v>968</v>
      </c>
      <c r="M60" s="192"/>
      <c r="N60" s="193" t="s">
        <v>196</v>
      </c>
      <c r="O60" s="11" t="s">
        <v>1243</v>
      </c>
      <c r="P60" s="191" t="s">
        <v>994</v>
      </c>
      <c r="Q60" s="193" t="s">
        <v>364</v>
      </c>
      <c r="R60" s="193" t="s">
        <v>364</v>
      </c>
      <c r="S60" s="193" t="s">
        <v>364</v>
      </c>
      <c r="T60" s="193">
        <v>2</v>
      </c>
      <c r="U60" s="193" t="s">
        <v>968</v>
      </c>
      <c r="V60" s="192"/>
      <c r="W60" s="191" t="s">
        <v>196</v>
      </c>
      <c r="X60" s="202" t="s">
        <v>1151</v>
      </c>
    </row>
    <row r="61" spans="1:24" ht="72" x14ac:dyDescent="0.3">
      <c r="A61" s="193">
        <v>58</v>
      </c>
      <c r="B61" s="201"/>
      <c r="C61" s="200" t="s">
        <v>1242</v>
      </c>
      <c r="D61" s="199" t="s">
        <v>1241</v>
      </c>
      <c r="E61" s="198" t="s">
        <v>23</v>
      </c>
      <c r="F61" s="197" t="s">
        <v>982</v>
      </c>
      <c r="G61" s="196" t="s">
        <v>1240</v>
      </c>
      <c r="H61" s="195" t="s">
        <v>1168</v>
      </c>
      <c r="I61" s="194" t="s">
        <v>1239</v>
      </c>
      <c r="J61" s="190" t="s">
        <v>987</v>
      </c>
      <c r="K61" s="193">
        <v>2</v>
      </c>
      <c r="L61" s="193" t="s">
        <v>1238</v>
      </c>
      <c r="M61" s="192"/>
      <c r="N61" s="193" t="s">
        <v>194</v>
      </c>
      <c r="O61" s="11" t="s">
        <v>1237</v>
      </c>
      <c r="P61" s="191" t="s">
        <v>1236</v>
      </c>
      <c r="Q61" s="193" t="s">
        <v>364</v>
      </c>
      <c r="R61" s="193" t="s">
        <v>364</v>
      </c>
      <c r="S61" s="193" t="s">
        <v>364</v>
      </c>
      <c r="T61" s="193">
        <v>2</v>
      </c>
      <c r="U61" s="193" t="s">
        <v>968</v>
      </c>
      <c r="V61" s="192"/>
      <c r="W61" s="191" t="s">
        <v>196</v>
      </c>
      <c r="X61" s="202" t="s">
        <v>1151</v>
      </c>
    </row>
    <row r="62" spans="1:24" ht="115.2" x14ac:dyDescent="0.3">
      <c r="A62" s="193">
        <v>59</v>
      </c>
      <c r="B62" s="201"/>
      <c r="C62" s="200" t="s">
        <v>1235</v>
      </c>
      <c r="D62" s="199" t="s">
        <v>1215</v>
      </c>
      <c r="E62" s="198" t="s">
        <v>23</v>
      </c>
      <c r="F62" s="197" t="s">
        <v>975</v>
      </c>
      <c r="G62" s="196" t="s">
        <v>1227</v>
      </c>
      <c r="H62" s="195" t="s">
        <v>1168</v>
      </c>
      <c r="I62" s="194" t="s">
        <v>1234</v>
      </c>
      <c r="J62" s="190" t="s">
        <v>987</v>
      </c>
      <c r="K62" s="193">
        <v>2</v>
      </c>
      <c r="L62" s="193" t="s">
        <v>970</v>
      </c>
      <c r="M62" s="192"/>
      <c r="N62" s="193" t="s">
        <v>195</v>
      </c>
      <c r="O62" s="11" t="s">
        <v>1233</v>
      </c>
      <c r="P62" s="191" t="s">
        <v>985</v>
      </c>
      <c r="Q62" s="193" t="s">
        <v>364</v>
      </c>
      <c r="R62" s="193" t="s">
        <v>364</v>
      </c>
      <c r="S62" s="193" t="s">
        <v>364</v>
      </c>
      <c r="T62" s="193">
        <v>2</v>
      </c>
      <c r="U62" s="191" t="s">
        <v>993</v>
      </c>
      <c r="V62" s="192"/>
      <c r="W62" s="191" t="s">
        <v>196</v>
      </c>
      <c r="X62" s="202" t="s">
        <v>1151</v>
      </c>
    </row>
    <row r="63" spans="1:24" ht="115.2" x14ac:dyDescent="0.3">
      <c r="A63" s="193">
        <v>60</v>
      </c>
      <c r="B63" s="201"/>
      <c r="C63" s="200" t="s">
        <v>1232</v>
      </c>
      <c r="D63" s="199" t="s">
        <v>1215</v>
      </c>
      <c r="E63" s="198" t="s">
        <v>23</v>
      </c>
      <c r="F63" s="197" t="s">
        <v>975</v>
      </c>
      <c r="G63" s="196" t="s">
        <v>1227</v>
      </c>
      <c r="H63" s="195" t="s">
        <v>1168</v>
      </c>
      <c r="I63" s="194" t="s">
        <v>1231</v>
      </c>
      <c r="J63" s="190" t="s">
        <v>987</v>
      </c>
      <c r="K63" s="193">
        <v>2</v>
      </c>
      <c r="L63" s="193" t="s">
        <v>970</v>
      </c>
      <c r="M63" s="192"/>
      <c r="N63" s="193" t="s">
        <v>195</v>
      </c>
      <c r="O63" s="11" t="s">
        <v>1230</v>
      </c>
      <c r="P63" s="191" t="s">
        <v>1229</v>
      </c>
      <c r="Q63" s="193" t="s">
        <v>364</v>
      </c>
      <c r="R63" s="193" t="s">
        <v>364</v>
      </c>
      <c r="S63" s="193" t="s">
        <v>364</v>
      </c>
      <c r="T63" s="193">
        <v>2</v>
      </c>
      <c r="U63" s="191" t="s">
        <v>993</v>
      </c>
      <c r="V63" s="192"/>
      <c r="W63" s="191" t="s">
        <v>196</v>
      </c>
      <c r="X63" s="202" t="s">
        <v>1135</v>
      </c>
    </row>
    <row r="64" spans="1:24" ht="57.6" x14ac:dyDescent="0.3">
      <c r="A64" s="193">
        <v>61</v>
      </c>
      <c r="B64" s="201"/>
      <c r="C64" s="200" t="s">
        <v>1228</v>
      </c>
      <c r="D64" s="199" t="s">
        <v>1215</v>
      </c>
      <c r="E64" s="198" t="s">
        <v>23</v>
      </c>
      <c r="F64" s="197" t="s">
        <v>975</v>
      </c>
      <c r="G64" s="196" t="s">
        <v>1227</v>
      </c>
      <c r="H64" s="195" t="s">
        <v>1168</v>
      </c>
      <c r="I64" s="194" t="s">
        <v>1226</v>
      </c>
      <c r="J64" s="190" t="s">
        <v>987</v>
      </c>
      <c r="K64" s="193">
        <v>2</v>
      </c>
      <c r="L64" s="193" t="s">
        <v>970</v>
      </c>
      <c r="M64" s="192"/>
      <c r="N64" s="193" t="s">
        <v>195</v>
      </c>
      <c r="O64" s="11" t="s">
        <v>1225</v>
      </c>
      <c r="P64" s="191" t="s">
        <v>994</v>
      </c>
      <c r="Q64" s="193" t="s">
        <v>364</v>
      </c>
      <c r="R64" s="193" t="s">
        <v>364</v>
      </c>
      <c r="S64" s="193" t="s">
        <v>364</v>
      </c>
      <c r="T64" s="193">
        <v>2</v>
      </c>
      <c r="U64" s="193" t="s">
        <v>968</v>
      </c>
      <c r="V64" s="192"/>
      <c r="W64" s="191" t="s">
        <v>196</v>
      </c>
      <c r="X64" s="202" t="s">
        <v>1135</v>
      </c>
    </row>
    <row r="65" spans="1:24" ht="100.8" x14ac:dyDescent="0.3">
      <c r="A65" s="193">
        <v>62</v>
      </c>
      <c r="B65" s="201"/>
      <c r="C65" s="200" t="s">
        <v>1224</v>
      </c>
      <c r="D65" s="199" t="s">
        <v>1223</v>
      </c>
      <c r="E65" s="198" t="s">
        <v>23</v>
      </c>
      <c r="F65" s="197" t="s">
        <v>975</v>
      </c>
      <c r="G65" s="196" t="s">
        <v>1201</v>
      </c>
      <c r="H65" s="195" t="s">
        <v>1168</v>
      </c>
      <c r="I65" s="194" t="s">
        <v>1222</v>
      </c>
      <c r="J65" s="190" t="s">
        <v>987</v>
      </c>
      <c r="K65" s="193">
        <v>2</v>
      </c>
      <c r="L65" s="193" t="s">
        <v>970</v>
      </c>
      <c r="M65" s="192"/>
      <c r="N65" s="193" t="s">
        <v>195</v>
      </c>
      <c r="O65" s="11" t="s">
        <v>1221</v>
      </c>
      <c r="P65" s="191" t="s">
        <v>994</v>
      </c>
      <c r="Q65" s="193" t="s">
        <v>364</v>
      </c>
      <c r="R65" s="193" t="s">
        <v>364</v>
      </c>
      <c r="S65" s="193" t="s">
        <v>364</v>
      </c>
      <c r="T65" s="193">
        <v>2</v>
      </c>
      <c r="U65" s="191" t="s">
        <v>993</v>
      </c>
      <c r="V65" s="192"/>
      <c r="W65" s="191" t="s">
        <v>196</v>
      </c>
      <c r="X65" s="202" t="s">
        <v>1165</v>
      </c>
    </row>
    <row r="66" spans="1:24" ht="57.6" x14ac:dyDescent="0.3">
      <c r="A66" s="193">
        <v>63</v>
      </c>
      <c r="B66" s="201"/>
      <c r="C66" s="200" t="s">
        <v>1220</v>
      </c>
      <c r="D66" s="199" t="s">
        <v>1219</v>
      </c>
      <c r="E66" s="198" t="s">
        <v>23</v>
      </c>
      <c r="F66" s="197" t="s">
        <v>975</v>
      </c>
      <c r="G66" s="196" t="s">
        <v>1201</v>
      </c>
      <c r="H66" s="195" t="s">
        <v>1200</v>
      </c>
      <c r="I66" s="194" t="s">
        <v>1218</v>
      </c>
      <c r="J66" s="190" t="s">
        <v>987</v>
      </c>
      <c r="K66" s="203">
        <v>1</v>
      </c>
      <c r="L66" s="203" t="s">
        <v>970</v>
      </c>
      <c r="M66" s="204"/>
      <c r="N66" s="203" t="s">
        <v>194</v>
      </c>
      <c r="O66" s="171" t="s">
        <v>1217</v>
      </c>
      <c r="P66" s="193"/>
      <c r="Q66" s="193" t="s">
        <v>364</v>
      </c>
      <c r="R66" s="193" t="s">
        <v>364</v>
      </c>
      <c r="S66" s="193" t="s">
        <v>364</v>
      </c>
      <c r="T66" s="193">
        <v>2</v>
      </c>
      <c r="U66" s="193" t="s">
        <v>968</v>
      </c>
      <c r="V66" s="192"/>
      <c r="W66" s="191" t="s">
        <v>196</v>
      </c>
      <c r="X66" s="202" t="s">
        <v>1151</v>
      </c>
    </row>
    <row r="67" spans="1:24" ht="100.8" x14ac:dyDescent="0.3">
      <c r="A67" s="193">
        <v>64</v>
      </c>
      <c r="B67" s="201"/>
      <c r="C67" s="200" t="s">
        <v>1216</v>
      </c>
      <c r="D67" s="199" t="s">
        <v>1215</v>
      </c>
      <c r="E67" s="198" t="s">
        <v>23</v>
      </c>
      <c r="F67" s="197" t="s">
        <v>982</v>
      </c>
      <c r="G67" s="196" t="s">
        <v>1201</v>
      </c>
      <c r="H67" s="195" t="s">
        <v>1200</v>
      </c>
      <c r="I67" s="194" t="s">
        <v>1214</v>
      </c>
      <c r="J67" s="190" t="s">
        <v>987</v>
      </c>
      <c r="K67" s="193">
        <v>2</v>
      </c>
      <c r="L67" s="193" t="s">
        <v>970</v>
      </c>
      <c r="M67" s="192"/>
      <c r="N67" s="193" t="s">
        <v>195</v>
      </c>
      <c r="O67" s="11" t="s">
        <v>1213</v>
      </c>
      <c r="P67" s="191" t="s">
        <v>985</v>
      </c>
      <c r="Q67" s="193" t="s">
        <v>364</v>
      </c>
      <c r="R67" s="193" t="s">
        <v>364</v>
      </c>
      <c r="S67" s="193" t="s">
        <v>364</v>
      </c>
      <c r="T67" s="193">
        <v>2</v>
      </c>
      <c r="U67" s="191" t="s">
        <v>993</v>
      </c>
      <c r="V67" s="192"/>
      <c r="W67" s="191" t="s">
        <v>196</v>
      </c>
      <c r="X67" s="202" t="s">
        <v>1165</v>
      </c>
    </row>
    <row r="68" spans="1:24" ht="57.6" x14ac:dyDescent="0.3">
      <c r="A68" s="193">
        <v>65</v>
      </c>
      <c r="B68" s="201"/>
      <c r="C68" s="200" t="s">
        <v>1212</v>
      </c>
      <c r="D68" s="199" t="s">
        <v>1211</v>
      </c>
      <c r="E68" s="198" t="s">
        <v>23</v>
      </c>
      <c r="F68" s="197" t="s">
        <v>982</v>
      </c>
      <c r="G68" s="196" t="s">
        <v>1201</v>
      </c>
      <c r="H68" s="195" t="s">
        <v>1210</v>
      </c>
      <c r="I68" s="194" t="s">
        <v>1209</v>
      </c>
      <c r="J68" s="190" t="s">
        <v>987</v>
      </c>
      <c r="K68" s="193">
        <v>1</v>
      </c>
      <c r="L68" s="193" t="s">
        <v>968</v>
      </c>
      <c r="M68" s="192"/>
      <c r="N68" s="193" t="s">
        <v>195</v>
      </c>
      <c r="O68" s="171" t="s">
        <v>1208</v>
      </c>
      <c r="P68" s="193"/>
      <c r="Q68" s="193" t="s">
        <v>364</v>
      </c>
      <c r="R68" s="193" t="s">
        <v>364</v>
      </c>
      <c r="S68" s="193" t="s">
        <v>364</v>
      </c>
      <c r="T68" s="193">
        <v>4</v>
      </c>
      <c r="U68" s="193" t="s">
        <v>984</v>
      </c>
      <c r="V68" s="192"/>
      <c r="W68" s="191" t="s">
        <v>198</v>
      </c>
      <c r="X68" s="202" t="s">
        <v>1173</v>
      </c>
    </row>
    <row r="69" spans="1:24" ht="172.8" x14ac:dyDescent="0.3">
      <c r="A69" s="193">
        <v>66</v>
      </c>
      <c r="B69" s="201"/>
      <c r="C69" s="200" t="s">
        <v>1207</v>
      </c>
      <c r="D69" s="199" t="s">
        <v>1206</v>
      </c>
      <c r="E69" s="198" t="s">
        <v>23</v>
      </c>
      <c r="F69" s="197" t="s">
        <v>982</v>
      </c>
      <c r="G69" s="196" t="s">
        <v>1201</v>
      </c>
      <c r="H69" s="195" t="s">
        <v>1200</v>
      </c>
      <c r="I69" s="194" t="s">
        <v>1205</v>
      </c>
      <c r="J69" s="190" t="s">
        <v>987</v>
      </c>
      <c r="K69" s="193">
        <v>1</v>
      </c>
      <c r="L69" s="193" t="s">
        <v>968</v>
      </c>
      <c r="M69" s="192"/>
      <c r="N69" s="193" t="s">
        <v>195</v>
      </c>
      <c r="O69" s="11" t="s">
        <v>1204</v>
      </c>
      <c r="P69" s="191" t="s">
        <v>994</v>
      </c>
      <c r="Q69" s="193" t="s">
        <v>364</v>
      </c>
      <c r="R69" s="193"/>
      <c r="S69" s="193" t="s">
        <v>364</v>
      </c>
      <c r="T69" s="193">
        <v>2</v>
      </c>
      <c r="U69" s="191" t="s">
        <v>993</v>
      </c>
      <c r="V69" s="192"/>
      <c r="W69" s="191" t="s">
        <v>196</v>
      </c>
      <c r="X69" s="202" t="s">
        <v>1165</v>
      </c>
    </row>
    <row r="70" spans="1:24" ht="129.6" x14ac:dyDescent="0.3">
      <c r="A70" s="193">
        <v>67</v>
      </c>
      <c r="B70" s="201"/>
      <c r="C70" s="200" t="s">
        <v>1203</v>
      </c>
      <c r="D70" s="199" t="s">
        <v>1202</v>
      </c>
      <c r="E70" s="198" t="s">
        <v>23</v>
      </c>
      <c r="F70" s="197" t="s">
        <v>982</v>
      </c>
      <c r="G70" s="196" t="s">
        <v>1201</v>
      </c>
      <c r="H70" s="195" t="s">
        <v>1200</v>
      </c>
      <c r="I70" s="194" t="s">
        <v>1199</v>
      </c>
      <c r="J70" s="190" t="s">
        <v>987</v>
      </c>
      <c r="K70" s="193">
        <v>1</v>
      </c>
      <c r="L70" s="193" t="s">
        <v>968</v>
      </c>
      <c r="M70" s="192"/>
      <c r="N70" s="193" t="s">
        <v>195</v>
      </c>
      <c r="O70" s="11" t="s">
        <v>1198</v>
      </c>
      <c r="P70" s="191" t="s">
        <v>994</v>
      </c>
      <c r="Q70" s="193" t="s">
        <v>364</v>
      </c>
      <c r="R70" s="193" t="s">
        <v>364</v>
      </c>
      <c r="S70" s="193" t="s">
        <v>364</v>
      </c>
      <c r="T70" s="193">
        <v>2</v>
      </c>
      <c r="U70" s="191" t="s">
        <v>993</v>
      </c>
      <c r="V70" s="192"/>
      <c r="W70" s="191" t="s">
        <v>196</v>
      </c>
      <c r="X70" s="202" t="s">
        <v>1165</v>
      </c>
    </row>
    <row r="71" spans="1:24" ht="187.2" x14ac:dyDescent="0.3">
      <c r="A71" s="193">
        <v>68</v>
      </c>
      <c r="B71" s="201"/>
      <c r="C71" s="200" t="s">
        <v>1197</v>
      </c>
      <c r="D71" s="199" t="s">
        <v>1196</v>
      </c>
      <c r="E71" s="198" t="s">
        <v>23</v>
      </c>
      <c r="F71" s="197" t="s">
        <v>982</v>
      </c>
      <c r="G71" s="196" t="s">
        <v>1176</v>
      </c>
      <c r="H71" s="195" t="s">
        <v>1195</v>
      </c>
      <c r="I71" s="194" t="s">
        <v>1194</v>
      </c>
      <c r="J71" s="190" t="s">
        <v>987</v>
      </c>
      <c r="K71" s="193">
        <v>2</v>
      </c>
      <c r="L71" s="193" t="s">
        <v>970</v>
      </c>
      <c r="M71" s="192"/>
      <c r="N71" s="193" t="s">
        <v>195</v>
      </c>
      <c r="O71" s="11" t="s">
        <v>1193</v>
      </c>
      <c r="P71" s="191" t="s">
        <v>994</v>
      </c>
      <c r="Q71" s="193" t="s">
        <v>364</v>
      </c>
      <c r="R71" s="193" t="s">
        <v>364</v>
      </c>
      <c r="S71" s="193" t="s">
        <v>364</v>
      </c>
      <c r="T71" s="193">
        <v>2</v>
      </c>
      <c r="U71" s="191" t="s">
        <v>993</v>
      </c>
      <c r="V71" s="192"/>
      <c r="W71" s="191" t="s">
        <v>196</v>
      </c>
      <c r="X71" s="202" t="s">
        <v>1165</v>
      </c>
    </row>
    <row r="72" spans="1:24" ht="244.8" x14ac:dyDescent="0.3">
      <c r="A72" s="193">
        <v>69</v>
      </c>
      <c r="B72" s="201"/>
      <c r="C72" s="200" t="s">
        <v>1192</v>
      </c>
      <c r="D72" s="199" t="s">
        <v>1191</v>
      </c>
      <c r="E72" s="198" t="s">
        <v>23</v>
      </c>
      <c r="F72" s="197" t="s">
        <v>975</v>
      </c>
      <c r="G72" s="196" t="s">
        <v>1176</v>
      </c>
      <c r="H72" s="195" t="s">
        <v>1168</v>
      </c>
      <c r="I72" s="194" t="s">
        <v>1190</v>
      </c>
      <c r="J72" s="190" t="s">
        <v>987</v>
      </c>
      <c r="K72" s="193">
        <v>2</v>
      </c>
      <c r="L72" s="193" t="s">
        <v>970</v>
      </c>
      <c r="M72" s="192"/>
      <c r="N72" s="193" t="s">
        <v>195</v>
      </c>
      <c r="O72" s="11" t="s">
        <v>1189</v>
      </c>
      <c r="P72" s="191" t="s">
        <v>994</v>
      </c>
      <c r="Q72" s="193" t="s">
        <v>364</v>
      </c>
      <c r="R72" s="193" t="s">
        <v>364</v>
      </c>
      <c r="S72" s="193" t="s">
        <v>364</v>
      </c>
      <c r="T72" s="193">
        <v>2</v>
      </c>
      <c r="U72" s="191" t="s">
        <v>993</v>
      </c>
      <c r="V72" s="192"/>
      <c r="W72" s="191" t="s">
        <v>196</v>
      </c>
      <c r="X72" s="202" t="s">
        <v>1165</v>
      </c>
    </row>
    <row r="73" spans="1:24" ht="316.8" x14ac:dyDescent="0.3">
      <c r="A73" s="193">
        <v>70</v>
      </c>
      <c r="B73" s="201"/>
      <c r="C73" s="200" t="s">
        <v>1188</v>
      </c>
      <c r="D73" s="199" t="s">
        <v>1187</v>
      </c>
      <c r="E73" s="198" t="s">
        <v>23</v>
      </c>
      <c r="F73" s="197" t="s">
        <v>975</v>
      </c>
      <c r="G73" s="196" t="s">
        <v>1176</v>
      </c>
      <c r="H73" s="195" t="s">
        <v>1168</v>
      </c>
      <c r="I73" s="194" t="s">
        <v>1186</v>
      </c>
      <c r="J73" s="190" t="s">
        <v>987</v>
      </c>
      <c r="K73" s="193">
        <v>2</v>
      </c>
      <c r="L73" s="193" t="s">
        <v>970</v>
      </c>
      <c r="M73" s="192"/>
      <c r="N73" s="193" t="s">
        <v>195</v>
      </c>
      <c r="O73" s="11" t="s">
        <v>1185</v>
      </c>
      <c r="P73" s="191" t="s">
        <v>994</v>
      </c>
      <c r="Q73" s="193" t="s">
        <v>364</v>
      </c>
      <c r="R73" s="193" t="s">
        <v>364</v>
      </c>
      <c r="S73" s="193" t="s">
        <v>364</v>
      </c>
      <c r="T73" s="193">
        <v>2</v>
      </c>
      <c r="U73" s="191" t="s">
        <v>993</v>
      </c>
      <c r="V73" s="192"/>
      <c r="W73" s="191" t="s">
        <v>196</v>
      </c>
      <c r="X73" s="202" t="s">
        <v>1165</v>
      </c>
    </row>
    <row r="74" spans="1:24" ht="172.8" x14ac:dyDescent="0.3">
      <c r="A74" s="193">
        <v>71</v>
      </c>
      <c r="B74" s="201"/>
      <c r="C74" s="200" t="s">
        <v>1184</v>
      </c>
      <c r="D74" s="199" t="s">
        <v>1183</v>
      </c>
      <c r="E74" s="198" t="s">
        <v>23</v>
      </c>
      <c r="F74" s="197" t="s">
        <v>975</v>
      </c>
      <c r="G74" s="196" t="s">
        <v>1176</v>
      </c>
      <c r="H74" s="195" t="s">
        <v>1168</v>
      </c>
      <c r="I74" s="194" t="s">
        <v>1182</v>
      </c>
      <c r="J74" s="190" t="s">
        <v>987</v>
      </c>
      <c r="K74" s="193">
        <v>2</v>
      </c>
      <c r="L74" s="193" t="s">
        <v>970</v>
      </c>
      <c r="M74" s="192"/>
      <c r="N74" s="193" t="s">
        <v>195</v>
      </c>
      <c r="O74" s="11" t="s">
        <v>1181</v>
      </c>
      <c r="P74" s="191" t="s">
        <v>1180</v>
      </c>
      <c r="Q74" s="193" t="s">
        <v>364</v>
      </c>
      <c r="R74" s="193" t="s">
        <v>364</v>
      </c>
      <c r="S74" s="193" t="s">
        <v>364</v>
      </c>
      <c r="T74" s="193">
        <v>2</v>
      </c>
      <c r="U74" s="191" t="s">
        <v>993</v>
      </c>
      <c r="V74" s="192"/>
      <c r="W74" s="191" t="s">
        <v>196</v>
      </c>
      <c r="X74" s="190" t="s">
        <v>1179</v>
      </c>
    </row>
    <row r="75" spans="1:24" ht="43.2" x14ac:dyDescent="0.3">
      <c r="A75" s="193">
        <v>72</v>
      </c>
      <c r="B75" s="201"/>
      <c r="C75" s="200" t="s">
        <v>1178</v>
      </c>
      <c r="D75" s="199" t="s">
        <v>1177</v>
      </c>
      <c r="E75" s="198" t="s">
        <v>23</v>
      </c>
      <c r="F75" s="197" t="s">
        <v>975</v>
      </c>
      <c r="G75" s="196" t="s">
        <v>1176</v>
      </c>
      <c r="H75" s="195" t="s">
        <v>1168</v>
      </c>
      <c r="I75" s="194" t="s">
        <v>1175</v>
      </c>
      <c r="J75" s="190" t="s">
        <v>987</v>
      </c>
      <c r="K75" s="193">
        <v>2</v>
      </c>
      <c r="L75" s="193" t="s">
        <v>968</v>
      </c>
      <c r="M75" s="192"/>
      <c r="N75" s="193" t="s">
        <v>196</v>
      </c>
      <c r="O75" s="171" t="s">
        <v>1174</v>
      </c>
      <c r="P75" s="193"/>
      <c r="Q75" s="193" t="s">
        <v>364</v>
      </c>
      <c r="R75" s="193"/>
      <c r="S75" s="193" t="s">
        <v>364</v>
      </c>
      <c r="T75" s="193">
        <v>4</v>
      </c>
      <c r="U75" s="193" t="s">
        <v>984</v>
      </c>
      <c r="V75" s="192"/>
      <c r="W75" s="191" t="s">
        <v>198</v>
      </c>
      <c r="X75" s="190" t="s">
        <v>1173</v>
      </c>
    </row>
    <row r="76" spans="1:24" ht="100.8" x14ac:dyDescent="0.3">
      <c r="A76" s="193">
        <v>73</v>
      </c>
      <c r="B76" s="201"/>
      <c r="C76" s="200" t="s">
        <v>1172</v>
      </c>
      <c r="D76" s="199" t="s">
        <v>1171</v>
      </c>
      <c r="E76" s="198" t="s">
        <v>23</v>
      </c>
      <c r="F76" s="197" t="s">
        <v>1170</v>
      </c>
      <c r="G76" s="196" t="s">
        <v>1169</v>
      </c>
      <c r="H76" s="195" t="s">
        <v>1168</v>
      </c>
      <c r="I76" s="194" t="s">
        <v>1167</v>
      </c>
      <c r="J76" s="190" t="s">
        <v>987</v>
      </c>
      <c r="K76" s="193">
        <v>2</v>
      </c>
      <c r="L76" s="193" t="s">
        <v>970</v>
      </c>
      <c r="M76" s="192"/>
      <c r="N76" s="193" t="s">
        <v>195</v>
      </c>
      <c r="O76" s="11" t="s">
        <v>1166</v>
      </c>
      <c r="P76" s="191" t="s">
        <v>994</v>
      </c>
      <c r="Q76" s="193" t="s">
        <v>364</v>
      </c>
      <c r="R76" s="193" t="s">
        <v>364</v>
      </c>
      <c r="S76" s="193" t="s">
        <v>364</v>
      </c>
      <c r="T76" s="193">
        <v>2</v>
      </c>
      <c r="U76" s="193" t="s">
        <v>984</v>
      </c>
      <c r="V76" s="192"/>
      <c r="W76" s="191" t="s">
        <v>196</v>
      </c>
      <c r="X76" s="202" t="s">
        <v>1165</v>
      </c>
    </row>
    <row r="77" spans="1:24" ht="72" x14ac:dyDescent="0.3">
      <c r="A77" s="193">
        <v>74</v>
      </c>
      <c r="B77" s="201"/>
      <c r="C77" s="200" t="s">
        <v>1164</v>
      </c>
      <c r="D77" s="199" t="s">
        <v>1149</v>
      </c>
      <c r="E77" s="198" t="s">
        <v>23</v>
      </c>
      <c r="F77" s="197" t="s">
        <v>982</v>
      </c>
      <c r="G77" s="196" t="s">
        <v>1148</v>
      </c>
      <c r="H77" s="195" t="s">
        <v>1163</v>
      </c>
      <c r="I77" s="194" t="s">
        <v>1162</v>
      </c>
      <c r="J77" s="190" t="s">
        <v>987</v>
      </c>
      <c r="K77" s="193">
        <v>2</v>
      </c>
      <c r="L77" s="193" t="s">
        <v>970</v>
      </c>
      <c r="M77" s="192"/>
      <c r="N77" s="193" t="s">
        <v>195</v>
      </c>
      <c r="O77" s="11" t="s">
        <v>1161</v>
      </c>
      <c r="P77" s="191" t="s">
        <v>1000</v>
      </c>
      <c r="Q77" s="193" t="s">
        <v>364</v>
      </c>
      <c r="R77" s="193" t="s">
        <v>364</v>
      </c>
      <c r="S77" s="193" t="s">
        <v>364</v>
      </c>
      <c r="T77" s="193">
        <v>2</v>
      </c>
      <c r="U77" s="193" t="s">
        <v>968</v>
      </c>
      <c r="V77" s="192"/>
      <c r="W77" s="191" t="s">
        <v>196</v>
      </c>
      <c r="X77" s="202" t="s">
        <v>1135</v>
      </c>
    </row>
    <row r="78" spans="1:24" ht="115.2" x14ac:dyDescent="0.3">
      <c r="A78" s="193">
        <v>75</v>
      </c>
      <c r="B78" s="201"/>
      <c r="C78" s="200" t="s">
        <v>1160</v>
      </c>
      <c r="D78" s="199" t="s">
        <v>1149</v>
      </c>
      <c r="E78" s="198" t="s">
        <v>23</v>
      </c>
      <c r="F78" s="197" t="s">
        <v>982</v>
      </c>
      <c r="G78" s="196" t="s">
        <v>1148</v>
      </c>
      <c r="H78" s="195" t="s">
        <v>1159</v>
      </c>
      <c r="I78" s="194" t="s">
        <v>1158</v>
      </c>
      <c r="J78" s="190" t="s">
        <v>987</v>
      </c>
      <c r="K78" s="193">
        <v>2</v>
      </c>
      <c r="L78" s="193" t="s">
        <v>970</v>
      </c>
      <c r="M78" s="192"/>
      <c r="N78" s="193" t="s">
        <v>195</v>
      </c>
      <c r="O78" s="11" t="s">
        <v>1157</v>
      </c>
      <c r="P78" s="191" t="s">
        <v>1156</v>
      </c>
      <c r="Q78" s="193" t="s">
        <v>364</v>
      </c>
      <c r="R78" s="193" t="s">
        <v>364</v>
      </c>
      <c r="S78" s="193" t="s">
        <v>364</v>
      </c>
      <c r="T78" s="193">
        <v>2</v>
      </c>
      <c r="U78" s="193" t="s">
        <v>984</v>
      </c>
      <c r="V78" s="192"/>
      <c r="W78" s="191" t="s">
        <v>196</v>
      </c>
      <c r="X78" s="202" t="s">
        <v>1151</v>
      </c>
    </row>
    <row r="79" spans="1:24" ht="144" x14ac:dyDescent="0.3">
      <c r="A79" s="193">
        <v>76</v>
      </c>
      <c r="B79" s="201"/>
      <c r="C79" s="28" t="s">
        <v>1155</v>
      </c>
      <c r="D79" s="199" t="s">
        <v>1149</v>
      </c>
      <c r="E79" s="198" t="s">
        <v>23</v>
      </c>
      <c r="F79" s="197" t="s">
        <v>982</v>
      </c>
      <c r="G79" s="196" t="s">
        <v>1148</v>
      </c>
      <c r="H79" s="195" t="s">
        <v>1154</v>
      </c>
      <c r="I79" s="194" t="s">
        <v>1153</v>
      </c>
      <c r="J79" s="190" t="s">
        <v>987</v>
      </c>
      <c r="K79" s="193">
        <v>2</v>
      </c>
      <c r="L79" s="193" t="s">
        <v>970</v>
      </c>
      <c r="M79" s="192"/>
      <c r="N79" s="193" t="s">
        <v>195</v>
      </c>
      <c r="O79" s="11" t="s">
        <v>1152</v>
      </c>
      <c r="P79" s="191" t="s">
        <v>985</v>
      </c>
      <c r="Q79" s="193" t="s">
        <v>364</v>
      </c>
      <c r="R79" s="193" t="s">
        <v>364</v>
      </c>
      <c r="S79" s="193" t="s">
        <v>364</v>
      </c>
      <c r="T79" s="193">
        <v>2</v>
      </c>
      <c r="U79" s="191" t="s">
        <v>968</v>
      </c>
      <c r="V79" s="192"/>
      <c r="W79" s="191" t="s">
        <v>196</v>
      </c>
      <c r="X79" s="202" t="s">
        <v>1151</v>
      </c>
    </row>
    <row r="80" spans="1:24" ht="43.2" x14ac:dyDescent="0.3">
      <c r="A80" s="193">
        <v>77</v>
      </c>
      <c r="B80" s="201"/>
      <c r="C80" s="200" t="s">
        <v>1150</v>
      </c>
      <c r="D80" s="199" t="s">
        <v>1149</v>
      </c>
      <c r="E80" s="198" t="s">
        <v>23</v>
      </c>
      <c r="F80" s="197" t="s">
        <v>982</v>
      </c>
      <c r="G80" s="196" t="s">
        <v>1148</v>
      </c>
      <c r="H80" s="195" t="s">
        <v>1147</v>
      </c>
      <c r="I80" s="194" t="s">
        <v>1146</v>
      </c>
      <c r="J80" s="190"/>
      <c r="K80" s="193"/>
      <c r="L80" s="193"/>
      <c r="M80" s="192"/>
      <c r="N80" s="193"/>
      <c r="O80" s="171"/>
      <c r="P80" s="193"/>
      <c r="Q80" s="193"/>
      <c r="R80" s="193"/>
      <c r="S80" s="193"/>
      <c r="T80" s="193"/>
      <c r="U80" s="193"/>
      <c r="V80" s="192"/>
      <c r="W80" s="191"/>
      <c r="X80" s="202"/>
    </row>
    <row r="81" spans="1:24" ht="129.6" x14ac:dyDescent="0.3">
      <c r="A81" s="193">
        <v>78</v>
      </c>
      <c r="B81" s="201"/>
      <c r="C81" s="200" t="s">
        <v>1145</v>
      </c>
      <c r="D81" s="199" t="s">
        <v>1125</v>
      </c>
      <c r="E81" s="198" t="s">
        <v>23</v>
      </c>
      <c r="F81" s="197" t="s">
        <v>982</v>
      </c>
      <c r="G81" s="196" t="s">
        <v>1106</v>
      </c>
      <c r="H81" s="195" t="s">
        <v>1144</v>
      </c>
      <c r="I81" s="194" t="s">
        <v>1143</v>
      </c>
      <c r="J81" s="190" t="s">
        <v>1142</v>
      </c>
      <c r="K81" s="193">
        <v>2</v>
      </c>
      <c r="L81" s="193" t="s">
        <v>970</v>
      </c>
      <c r="M81" s="192"/>
      <c r="N81" s="193" t="s">
        <v>195</v>
      </c>
      <c r="O81" s="11" t="s">
        <v>1141</v>
      </c>
      <c r="P81" s="191" t="s">
        <v>994</v>
      </c>
      <c r="Q81" s="193" t="s">
        <v>364</v>
      </c>
      <c r="R81" s="193" t="s">
        <v>364</v>
      </c>
      <c r="S81" s="193" t="s">
        <v>364</v>
      </c>
      <c r="T81" s="193">
        <v>2</v>
      </c>
      <c r="U81" s="191" t="s">
        <v>993</v>
      </c>
      <c r="V81" s="192"/>
      <c r="W81" s="191" t="s">
        <v>196</v>
      </c>
      <c r="X81" s="202" t="s">
        <v>1135</v>
      </c>
    </row>
    <row r="82" spans="1:24" ht="115.2" x14ac:dyDescent="0.3">
      <c r="A82" s="193">
        <v>79</v>
      </c>
      <c r="B82" s="201"/>
      <c r="C82" s="200" t="s">
        <v>1140</v>
      </c>
      <c r="D82" s="199" t="s">
        <v>1125</v>
      </c>
      <c r="E82" s="198" t="s">
        <v>23</v>
      </c>
      <c r="F82" s="197" t="s">
        <v>982</v>
      </c>
      <c r="G82" s="196" t="s">
        <v>1106</v>
      </c>
      <c r="H82" s="195" t="s">
        <v>1139</v>
      </c>
      <c r="I82" s="194" t="s">
        <v>1138</v>
      </c>
      <c r="J82" s="190" t="s">
        <v>987</v>
      </c>
      <c r="K82" s="193">
        <v>2</v>
      </c>
      <c r="L82" s="193" t="s">
        <v>970</v>
      </c>
      <c r="M82" s="192"/>
      <c r="N82" s="193" t="s">
        <v>195</v>
      </c>
      <c r="O82" s="11" t="s">
        <v>1137</v>
      </c>
      <c r="P82" s="191" t="s">
        <v>1136</v>
      </c>
      <c r="Q82" s="193" t="s">
        <v>364</v>
      </c>
      <c r="R82" s="193" t="s">
        <v>364</v>
      </c>
      <c r="S82" s="193" t="s">
        <v>364</v>
      </c>
      <c r="T82" s="193">
        <v>2</v>
      </c>
      <c r="U82" s="193" t="s">
        <v>984</v>
      </c>
      <c r="V82" s="192"/>
      <c r="W82" s="191" t="s">
        <v>196</v>
      </c>
      <c r="X82" s="202" t="s">
        <v>1135</v>
      </c>
    </row>
    <row r="83" spans="1:24" ht="100.8" x14ac:dyDescent="0.3">
      <c r="A83" s="193">
        <v>80</v>
      </c>
      <c r="B83" s="201"/>
      <c r="C83" s="200" t="s">
        <v>1134</v>
      </c>
      <c r="D83" s="199" t="s">
        <v>1125</v>
      </c>
      <c r="E83" s="198" t="s">
        <v>23</v>
      </c>
      <c r="F83" s="197" t="s">
        <v>982</v>
      </c>
      <c r="G83" s="196" t="s">
        <v>1106</v>
      </c>
      <c r="H83" s="195" t="s">
        <v>1133</v>
      </c>
      <c r="I83" s="194" t="s">
        <v>1132</v>
      </c>
      <c r="J83" s="190" t="s">
        <v>987</v>
      </c>
      <c r="K83" s="193">
        <v>2</v>
      </c>
      <c r="L83" s="193" t="s">
        <v>970</v>
      </c>
      <c r="M83" s="192"/>
      <c r="N83" s="193" t="s">
        <v>195</v>
      </c>
      <c r="O83" s="11" t="s">
        <v>1131</v>
      </c>
      <c r="P83" s="191" t="s">
        <v>994</v>
      </c>
      <c r="Q83" s="193" t="s">
        <v>364</v>
      </c>
      <c r="R83" s="193" t="s">
        <v>364</v>
      </c>
      <c r="S83" s="193" t="s">
        <v>364</v>
      </c>
      <c r="T83" s="193">
        <v>2</v>
      </c>
      <c r="U83" s="193" t="s">
        <v>984</v>
      </c>
      <c r="V83" s="192"/>
      <c r="W83" s="191" t="s">
        <v>196</v>
      </c>
      <c r="X83" s="190" t="s">
        <v>967</v>
      </c>
    </row>
    <row r="84" spans="1:24" ht="172.8" x14ac:dyDescent="0.3">
      <c r="A84" s="193">
        <v>81</v>
      </c>
      <c r="B84" s="201"/>
      <c r="C84" s="200" t="s">
        <v>1130</v>
      </c>
      <c r="D84" s="199" t="s">
        <v>1125</v>
      </c>
      <c r="E84" s="198" t="s">
        <v>23</v>
      </c>
      <c r="F84" s="197" t="s">
        <v>982</v>
      </c>
      <c r="G84" s="196" t="s">
        <v>1106</v>
      </c>
      <c r="H84" s="195" t="s">
        <v>1129</v>
      </c>
      <c r="I84" s="194" t="s">
        <v>1128</v>
      </c>
      <c r="J84" s="190" t="s">
        <v>987</v>
      </c>
      <c r="K84" s="193">
        <v>2</v>
      </c>
      <c r="L84" s="193" t="s">
        <v>970</v>
      </c>
      <c r="M84" s="192"/>
      <c r="N84" s="193" t="s">
        <v>195</v>
      </c>
      <c r="O84" s="11" t="s">
        <v>1127</v>
      </c>
      <c r="P84" s="191" t="s">
        <v>994</v>
      </c>
      <c r="Q84" s="193" t="s">
        <v>364</v>
      </c>
      <c r="R84" s="193" t="s">
        <v>364</v>
      </c>
      <c r="S84" s="193" t="s">
        <v>364</v>
      </c>
      <c r="T84" s="193">
        <v>2</v>
      </c>
      <c r="U84" s="191" t="s">
        <v>968</v>
      </c>
      <c r="V84" s="192"/>
      <c r="W84" s="191" t="s">
        <v>196</v>
      </c>
      <c r="X84" s="190" t="s">
        <v>967</v>
      </c>
    </row>
    <row r="85" spans="1:24" ht="129.6" x14ac:dyDescent="0.3">
      <c r="A85" s="193">
        <v>82</v>
      </c>
      <c r="B85" s="201"/>
      <c r="C85" s="200" t="s">
        <v>1126</v>
      </c>
      <c r="D85" s="199" t="s">
        <v>1125</v>
      </c>
      <c r="E85" s="198" t="s">
        <v>23</v>
      </c>
      <c r="F85" s="197" t="s">
        <v>982</v>
      </c>
      <c r="G85" s="196" t="s">
        <v>1106</v>
      </c>
      <c r="H85" s="195" t="s">
        <v>1124</v>
      </c>
      <c r="I85" s="194" t="s">
        <v>1123</v>
      </c>
      <c r="J85" s="190" t="s">
        <v>987</v>
      </c>
      <c r="K85" s="193">
        <v>2</v>
      </c>
      <c r="L85" s="193" t="s">
        <v>970</v>
      </c>
      <c r="M85" s="192"/>
      <c r="N85" s="193" t="s">
        <v>195</v>
      </c>
      <c r="O85" s="11" t="s">
        <v>1122</v>
      </c>
      <c r="P85" s="191" t="s">
        <v>994</v>
      </c>
      <c r="Q85" s="193" t="s">
        <v>364</v>
      </c>
      <c r="R85" s="193" t="s">
        <v>364</v>
      </c>
      <c r="S85" s="193" t="s">
        <v>364</v>
      </c>
      <c r="T85" s="193">
        <v>2</v>
      </c>
      <c r="U85" s="193" t="s">
        <v>984</v>
      </c>
      <c r="V85" s="192"/>
      <c r="W85" s="191" t="s">
        <v>196</v>
      </c>
      <c r="X85" s="190" t="s">
        <v>967</v>
      </c>
    </row>
    <row r="86" spans="1:24" ht="216" x14ac:dyDescent="0.3">
      <c r="A86" s="193">
        <v>83</v>
      </c>
      <c r="B86" s="201"/>
      <c r="C86" s="200" t="s">
        <v>1121</v>
      </c>
      <c r="D86" s="199" t="s">
        <v>1120</v>
      </c>
      <c r="E86" s="198" t="s">
        <v>23</v>
      </c>
      <c r="F86" s="197" t="s">
        <v>982</v>
      </c>
      <c r="G86" s="196" t="s">
        <v>1106</v>
      </c>
      <c r="H86" s="195" t="s">
        <v>1119</v>
      </c>
      <c r="I86" s="194" t="s">
        <v>1118</v>
      </c>
      <c r="J86" s="190" t="s">
        <v>987</v>
      </c>
      <c r="K86" s="193">
        <v>2</v>
      </c>
      <c r="L86" s="193" t="s">
        <v>970</v>
      </c>
      <c r="M86" s="192"/>
      <c r="N86" s="193" t="s">
        <v>195</v>
      </c>
      <c r="O86" s="11" t="s">
        <v>1117</v>
      </c>
      <c r="P86" s="191" t="s">
        <v>994</v>
      </c>
      <c r="Q86" s="193" t="s">
        <v>364</v>
      </c>
      <c r="R86" s="193" t="s">
        <v>364</v>
      </c>
      <c r="S86" s="193" t="s">
        <v>364</v>
      </c>
      <c r="T86" s="193">
        <v>2</v>
      </c>
      <c r="U86" s="193" t="s">
        <v>984</v>
      </c>
      <c r="V86" s="192"/>
      <c r="W86" s="191" t="s">
        <v>196</v>
      </c>
      <c r="X86" s="190" t="s">
        <v>967</v>
      </c>
    </row>
    <row r="87" spans="1:24" ht="216" x14ac:dyDescent="0.3">
      <c r="A87" s="193">
        <v>84</v>
      </c>
      <c r="B87" s="201"/>
      <c r="C87" s="200" t="s">
        <v>1116</v>
      </c>
      <c r="D87" s="199" t="s">
        <v>1115</v>
      </c>
      <c r="E87" s="198" t="s">
        <v>23</v>
      </c>
      <c r="F87" s="197" t="s">
        <v>1114</v>
      </c>
      <c r="G87" s="196" t="s">
        <v>1106</v>
      </c>
      <c r="H87" s="195" t="s">
        <v>1113</v>
      </c>
      <c r="I87" s="194" t="s">
        <v>1112</v>
      </c>
      <c r="J87" s="190" t="s">
        <v>987</v>
      </c>
      <c r="K87" s="193">
        <v>2</v>
      </c>
      <c r="L87" s="193" t="s">
        <v>970</v>
      </c>
      <c r="M87" s="192"/>
      <c r="N87" s="193" t="s">
        <v>195</v>
      </c>
      <c r="O87" s="11" t="s">
        <v>1111</v>
      </c>
      <c r="P87" s="191" t="s">
        <v>994</v>
      </c>
      <c r="Q87" s="193" t="s">
        <v>364</v>
      </c>
      <c r="R87" s="193" t="s">
        <v>364</v>
      </c>
      <c r="S87" s="193" t="s">
        <v>364</v>
      </c>
      <c r="T87" s="193">
        <v>2</v>
      </c>
      <c r="U87" s="191" t="s">
        <v>993</v>
      </c>
      <c r="V87" s="192"/>
      <c r="W87" s="191" t="s">
        <v>196</v>
      </c>
      <c r="X87" s="190" t="s">
        <v>1110</v>
      </c>
    </row>
    <row r="88" spans="1:24" ht="187.2" x14ac:dyDescent="0.3">
      <c r="A88" s="193">
        <v>85</v>
      </c>
      <c r="B88" s="201"/>
      <c r="C88" s="200" t="s">
        <v>1109</v>
      </c>
      <c r="D88" s="199" t="s">
        <v>1108</v>
      </c>
      <c r="E88" s="198" t="s">
        <v>23</v>
      </c>
      <c r="F88" s="197" t="s">
        <v>1107</v>
      </c>
      <c r="G88" s="196" t="s">
        <v>1106</v>
      </c>
      <c r="H88" s="195" t="s">
        <v>1105</v>
      </c>
      <c r="I88" s="194" t="s">
        <v>1104</v>
      </c>
      <c r="J88" s="190" t="s">
        <v>987</v>
      </c>
      <c r="K88" s="193"/>
      <c r="L88" s="193"/>
      <c r="M88" s="192"/>
      <c r="N88" s="193"/>
      <c r="O88" s="171"/>
      <c r="P88" s="193"/>
      <c r="Q88" s="193"/>
      <c r="R88" s="193"/>
      <c r="S88" s="193"/>
      <c r="T88" s="193"/>
      <c r="U88" s="193"/>
      <c r="V88" s="192"/>
      <c r="W88" s="191"/>
      <c r="X88" s="190"/>
    </row>
    <row r="89" spans="1:24" ht="72" x14ac:dyDescent="0.3">
      <c r="A89" s="193">
        <v>86</v>
      </c>
      <c r="B89" s="201"/>
      <c r="C89" s="200" t="s">
        <v>1103</v>
      </c>
      <c r="D89" s="199" t="s">
        <v>1098</v>
      </c>
      <c r="E89" s="198" t="s">
        <v>23</v>
      </c>
      <c r="F89" s="197" t="s">
        <v>982</v>
      </c>
      <c r="G89" s="196" t="s">
        <v>1097</v>
      </c>
      <c r="H89" s="195" t="s">
        <v>1102</v>
      </c>
      <c r="I89" s="194" t="s">
        <v>1101</v>
      </c>
      <c r="J89" s="190" t="s">
        <v>987</v>
      </c>
      <c r="K89" s="193">
        <v>1</v>
      </c>
      <c r="L89" s="193" t="s">
        <v>1036</v>
      </c>
      <c r="M89" s="192"/>
      <c r="N89" s="193" t="s">
        <v>194</v>
      </c>
      <c r="O89" s="171" t="s">
        <v>1100</v>
      </c>
      <c r="P89" s="193"/>
      <c r="Q89" s="193" t="s">
        <v>364</v>
      </c>
      <c r="R89" s="193" t="s">
        <v>364</v>
      </c>
      <c r="S89" s="193" t="s">
        <v>364</v>
      </c>
      <c r="T89" s="193">
        <v>2</v>
      </c>
      <c r="U89" s="193" t="s">
        <v>968</v>
      </c>
      <c r="V89" s="192"/>
      <c r="W89" s="191" t="s">
        <v>196</v>
      </c>
      <c r="X89" s="190" t="s">
        <v>1093</v>
      </c>
    </row>
    <row r="90" spans="1:24" ht="158.4" x14ac:dyDescent="0.3">
      <c r="A90" s="193">
        <v>87</v>
      </c>
      <c r="B90" s="201"/>
      <c r="C90" s="200" t="s">
        <v>1099</v>
      </c>
      <c r="D90" s="199" t="s">
        <v>1098</v>
      </c>
      <c r="E90" s="198" t="s">
        <v>23</v>
      </c>
      <c r="F90" s="197" t="s">
        <v>982</v>
      </c>
      <c r="G90" s="196" t="s">
        <v>1097</v>
      </c>
      <c r="H90" s="195" t="s">
        <v>1096</v>
      </c>
      <c r="I90" s="194" t="s">
        <v>1095</v>
      </c>
      <c r="J90" s="190" t="s">
        <v>987</v>
      </c>
      <c r="K90" s="193">
        <v>1</v>
      </c>
      <c r="L90" s="193" t="s">
        <v>970</v>
      </c>
      <c r="M90" s="192"/>
      <c r="N90" s="193" t="s">
        <v>194</v>
      </c>
      <c r="O90" s="171" t="s">
        <v>1094</v>
      </c>
      <c r="P90" s="193"/>
      <c r="Q90" s="193" t="s">
        <v>364</v>
      </c>
      <c r="R90" s="193" t="s">
        <v>364</v>
      </c>
      <c r="S90" s="193" t="s">
        <v>364</v>
      </c>
      <c r="T90" s="193">
        <v>2</v>
      </c>
      <c r="U90" s="193" t="s">
        <v>968</v>
      </c>
      <c r="V90" s="192"/>
      <c r="W90" s="191" t="s">
        <v>196</v>
      </c>
      <c r="X90" s="190" t="s">
        <v>1093</v>
      </c>
    </row>
    <row r="91" spans="1:24" ht="115.2" x14ac:dyDescent="0.3">
      <c r="A91" s="193">
        <v>88</v>
      </c>
      <c r="B91" s="201"/>
      <c r="C91" s="200" t="s">
        <v>1092</v>
      </c>
      <c r="D91" s="199" t="s">
        <v>1091</v>
      </c>
      <c r="E91" s="198" t="s">
        <v>23</v>
      </c>
      <c r="F91" s="197" t="s">
        <v>982</v>
      </c>
      <c r="G91" s="196" t="s">
        <v>1078</v>
      </c>
      <c r="H91" s="195" t="s">
        <v>1090</v>
      </c>
      <c r="I91" s="194" t="s">
        <v>1089</v>
      </c>
      <c r="J91" s="190" t="s">
        <v>987</v>
      </c>
      <c r="K91" s="193">
        <v>2</v>
      </c>
      <c r="L91" s="193" t="s">
        <v>970</v>
      </c>
      <c r="M91" s="192"/>
      <c r="N91" s="193" t="s">
        <v>195</v>
      </c>
      <c r="O91" s="11" t="s">
        <v>1088</v>
      </c>
      <c r="P91" s="191" t="s">
        <v>1087</v>
      </c>
      <c r="Q91" s="193" t="s">
        <v>364</v>
      </c>
      <c r="R91" s="193" t="s">
        <v>364</v>
      </c>
      <c r="S91" s="193" t="s">
        <v>364</v>
      </c>
      <c r="T91" s="193">
        <v>2</v>
      </c>
      <c r="U91" s="193" t="s">
        <v>984</v>
      </c>
      <c r="V91" s="192"/>
      <c r="W91" s="191" t="s">
        <v>196</v>
      </c>
      <c r="X91" s="190" t="s">
        <v>1086</v>
      </c>
    </row>
    <row r="92" spans="1:24" ht="216" x14ac:dyDescent="0.3">
      <c r="A92" s="193">
        <v>89</v>
      </c>
      <c r="B92" s="201"/>
      <c r="C92" s="200" t="s">
        <v>1085</v>
      </c>
      <c r="D92" s="199" t="s">
        <v>1084</v>
      </c>
      <c r="E92" s="198" t="s">
        <v>23</v>
      </c>
      <c r="F92" s="197" t="s">
        <v>982</v>
      </c>
      <c r="G92" s="196" t="s">
        <v>1078</v>
      </c>
      <c r="H92" s="195" t="s">
        <v>1083</v>
      </c>
      <c r="I92" s="194" t="s">
        <v>1082</v>
      </c>
      <c r="J92" s="190" t="s">
        <v>987</v>
      </c>
      <c r="K92" s="193">
        <v>2</v>
      </c>
      <c r="L92" s="193" t="s">
        <v>970</v>
      </c>
      <c r="M92" s="192"/>
      <c r="N92" s="193" t="s">
        <v>195</v>
      </c>
      <c r="O92" s="11" t="s">
        <v>1081</v>
      </c>
      <c r="P92" s="191" t="s">
        <v>994</v>
      </c>
      <c r="Q92" s="193" t="s">
        <v>364</v>
      </c>
      <c r="R92" s="193" t="s">
        <v>364</v>
      </c>
      <c r="S92" s="193" t="s">
        <v>364</v>
      </c>
      <c r="T92" s="193">
        <v>2</v>
      </c>
      <c r="U92" s="191" t="s">
        <v>993</v>
      </c>
      <c r="V92" s="192"/>
      <c r="W92" s="191" t="s">
        <v>196</v>
      </c>
      <c r="X92" s="190" t="s">
        <v>1074</v>
      </c>
    </row>
    <row r="93" spans="1:24" ht="158.4" x14ac:dyDescent="0.3">
      <c r="A93" s="193">
        <v>90</v>
      </c>
      <c r="B93" s="201"/>
      <c r="C93" s="200" t="s">
        <v>1080</v>
      </c>
      <c r="D93" s="199" t="s">
        <v>1079</v>
      </c>
      <c r="E93" s="198" t="s">
        <v>23</v>
      </c>
      <c r="F93" s="197" t="s">
        <v>982</v>
      </c>
      <c r="G93" s="196" t="s">
        <v>1078</v>
      </c>
      <c r="H93" s="195" t="s">
        <v>1077</v>
      </c>
      <c r="I93" s="194" t="s">
        <v>1076</v>
      </c>
      <c r="J93" s="190" t="s">
        <v>987</v>
      </c>
      <c r="K93" s="193">
        <v>2</v>
      </c>
      <c r="L93" s="193" t="s">
        <v>970</v>
      </c>
      <c r="M93" s="192"/>
      <c r="N93" s="193" t="s">
        <v>195</v>
      </c>
      <c r="O93" s="11" t="s">
        <v>1075</v>
      </c>
      <c r="P93" s="191" t="s">
        <v>994</v>
      </c>
      <c r="Q93" s="193" t="s">
        <v>364</v>
      </c>
      <c r="R93" s="193" t="s">
        <v>364</v>
      </c>
      <c r="S93" s="193" t="s">
        <v>364</v>
      </c>
      <c r="T93" s="193">
        <v>2</v>
      </c>
      <c r="U93" s="191" t="s">
        <v>993</v>
      </c>
      <c r="V93" s="192"/>
      <c r="W93" s="191" t="s">
        <v>196</v>
      </c>
      <c r="X93" s="190" t="s">
        <v>1074</v>
      </c>
    </row>
    <row r="94" spans="1:24" ht="72" x14ac:dyDescent="0.3">
      <c r="A94" s="193">
        <v>91</v>
      </c>
      <c r="B94" s="201"/>
      <c r="C94" s="200" t="s">
        <v>1073</v>
      </c>
      <c r="D94" s="199" t="s">
        <v>1069</v>
      </c>
      <c r="E94" s="198" t="s">
        <v>23</v>
      </c>
      <c r="F94" s="197" t="s">
        <v>982</v>
      </c>
      <c r="G94" s="196" t="s">
        <v>1063</v>
      </c>
      <c r="H94" s="195" t="s">
        <v>1072</v>
      </c>
      <c r="I94" s="194" t="s">
        <v>1071</v>
      </c>
      <c r="J94" s="190" t="s">
        <v>987</v>
      </c>
      <c r="K94" s="193">
        <v>1</v>
      </c>
      <c r="L94" s="193" t="s">
        <v>1036</v>
      </c>
      <c r="M94" s="192"/>
      <c r="N94" s="193" t="s">
        <v>194</v>
      </c>
      <c r="O94" s="171" t="s">
        <v>1066</v>
      </c>
      <c r="P94" s="193"/>
      <c r="Q94" s="193" t="s">
        <v>364</v>
      </c>
      <c r="R94" s="193" t="s">
        <v>364</v>
      </c>
      <c r="S94" s="193" t="s">
        <v>364</v>
      </c>
      <c r="T94" s="193">
        <v>2</v>
      </c>
      <c r="U94" s="193" t="s">
        <v>984</v>
      </c>
      <c r="V94" s="192"/>
      <c r="W94" s="191" t="s">
        <v>196</v>
      </c>
      <c r="X94" s="190" t="s">
        <v>1051</v>
      </c>
    </row>
    <row r="95" spans="1:24" ht="100.8" x14ac:dyDescent="0.3">
      <c r="A95" s="193">
        <v>92</v>
      </c>
      <c r="B95" s="201"/>
      <c r="C95" s="200" t="s">
        <v>1070</v>
      </c>
      <c r="D95" s="199" t="s">
        <v>1069</v>
      </c>
      <c r="E95" s="198" t="s">
        <v>23</v>
      </c>
      <c r="F95" s="197" t="s">
        <v>982</v>
      </c>
      <c r="G95" s="196" t="s">
        <v>1063</v>
      </c>
      <c r="H95" s="195" t="s">
        <v>1068</v>
      </c>
      <c r="I95" s="194" t="s">
        <v>1067</v>
      </c>
      <c r="J95" s="190" t="s">
        <v>987</v>
      </c>
      <c r="K95" s="193">
        <v>1</v>
      </c>
      <c r="L95" s="193" t="s">
        <v>1036</v>
      </c>
      <c r="M95" s="192"/>
      <c r="N95" s="193" t="s">
        <v>194</v>
      </c>
      <c r="O95" s="171" t="s">
        <v>1066</v>
      </c>
      <c r="P95" s="193"/>
      <c r="Q95" s="193" t="s">
        <v>364</v>
      </c>
      <c r="R95" s="193" t="s">
        <v>364</v>
      </c>
      <c r="S95" s="193" t="s">
        <v>364</v>
      </c>
      <c r="T95" s="193">
        <v>2</v>
      </c>
      <c r="U95" s="193" t="s">
        <v>984</v>
      </c>
      <c r="V95" s="192"/>
      <c r="W95" s="191" t="s">
        <v>196</v>
      </c>
      <c r="X95" s="190" t="s">
        <v>1051</v>
      </c>
    </row>
    <row r="96" spans="1:24" ht="28.8" x14ac:dyDescent="0.3">
      <c r="A96" s="193">
        <v>93</v>
      </c>
      <c r="B96" s="201"/>
      <c r="C96" s="200" t="s">
        <v>1065</v>
      </c>
      <c r="D96" s="199" t="s">
        <v>1028</v>
      </c>
      <c r="E96" s="198" t="s">
        <v>23</v>
      </c>
      <c r="F96" s="197" t="s">
        <v>1064</v>
      </c>
      <c r="G96" s="196" t="s">
        <v>1063</v>
      </c>
      <c r="H96" s="195" t="s">
        <v>1062</v>
      </c>
      <c r="I96" s="194" t="s">
        <v>1061</v>
      </c>
      <c r="J96" s="190"/>
      <c r="K96" s="193"/>
      <c r="L96" s="193"/>
      <c r="M96" s="192"/>
      <c r="N96" s="193"/>
      <c r="O96" s="171"/>
      <c r="P96" s="193"/>
      <c r="Q96" s="193"/>
      <c r="R96" s="193"/>
      <c r="S96" s="193"/>
      <c r="T96" s="193"/>
      <c r="U96" s="193"/>
      <c r="V96" s="192"/>
      <c r="W96" s="191"/>
      <c r="X96" s="202"/>
    </row>
    <row r="97" spans="1:24" ht="82.5" customHeight="1" x14ac:dyDescent="0.3">
      <c r="A97" s="193">
        <v>94</v>
      </c>
      <c r="B97" s="201"/>
      <c r="C97" s="200" t="s">
        <v>1060</v>
      </c>
      <c r="D97" s="199" t="s">
        <v>1059</v>
      </c>
      <c r="E97" s="198" t="s">
        <v>23</v>
      </c>
      <c r="F97" s="197" t="s">
        <v>975</v>
      </c>
      <c r="G97" s="196" t="s">
        <v>1054</v>
      </c>
      <c r="H97" s="195" t="s">
        <v>1058</v>
      </c>
      <c r="I97" s="194" t="s">
        <v>1057</v>
      </c>
      <c r="J97" s="190" t="s">
        <v>987</v>
      </c>
      <c r="K97" s="193">
        <v>2</v>
      </c>
      <c r="L97" s="193" t="s">
        <v>970</v>
      </c>
      <c r="M97" s="192"/>
      <c r="N97" s="193" t="s">
        <v>195</v>
      </c>
      <c r="O97" s="11" t="s">
        <v>1056</v>
      </c>
      <c r="P97" s="191" t="s">
        <v>994</v>
      </c>
      <c r="Q97" s="193" t="s">
        <v>364</v>
      </c>
      <c r="R97" s="193" t="s">
        <v>364</v>
      </c>
      <c r="S97" s="193" t="s">
        <v>364</v>
      </c>
      <c r="T97" s="193">
        <v>2</v>
      </c>
      <c r="U97" s="193" t="s">
        <v>984</v>
      </c>
      <c r="V97" s="192"/>
      <c r="W97" s="191" t="s">
        <v>196</v>
      </c>
      <c r="X97" s="190" t="s">
        <v>1051</v>
      </c>
    </row>
    <row r="98" spans="1:24" ht="115.2" x14ac:dyDescent="0.3">
      <c r="A98" s="193">
        <v>95</v>
      </c>
      <c r="B98" s="201"/>
      <c r="C98" s="200" t="s">
        <v>1055</v>
      </c>
      <c r="D98" s="199" t="s">
        <v>1049</v>
      </c>
      <c r="E98" s="198" t="s">
        <v>23</v>
      </c>
      <c r="F98" s="197" t="s">
        <v>975</v>
      </c>
      <c r="G98" s="196" t="s">
        <v>1054</v>
      </c>
      <c r="H98" s="195" t="s">
        <v>1053</v>
      </c>
      <c r="I98" s="194" t="s">
        <v>1047</v>
      </c>
      <c r="J98" s="190" t="s">
        <v>987</v>
      </c>
      <c r="K98" s="193">
        <v>2</v>
      </c>
      <c r="L98" s="193" t="s">
        <v>970</v>
      </c>
      <c r="M98" s="192"/>
      <c r="N98" s="193" t="s">
        <v>195</v>
      </c>
      <c r="O98" s="11" t="s">
        <v>1052</v>
      </c>
      <c r="P98" s="191" t="s">
        <v>985</v>
      </c>
      <c r="Q98" s="193" t="s">
        <v>364</v>
      </c>
      <c r="R98" s="193" t="s">
        <v>364</v>
      </c>
      <c r="S98" s="193" t="s">
        <v>364</v>
      </c>
      <c r="T98" s="193">
        <v>2</v>
      </c>
      <c r="U98" s="191" t="s">
        <v>984</v>
      </c>
      <c r="V98" s="192"/>
      <c r="W98" s="191" t="s">
        <v>196</v>
      </c>
      <c r="X98" s="190" t="s">
        <v>1051</v>
      </c>
    </row>
    <row r="99" spans="1:24" ht="100.8" x14ac:dyDescent="0.3">
      <c r="A99" s="193">
        <v>96</v>
      </c>
      <c r="B99" s="201"/>
      <c r="C99" s="200" t="s">
        <v>1050</v>
      </c>
      <c r="D99" s="199" t="s">
        <v>1049</v>
      </c>
      <c r="E99" s="198" t="s">
        <v>23</v>
      </c>
      <c r="F99" s="197" t="s">
        <v>975</v>
      </c>
      <c r="G99" s="196" t="s">
        <v>1027</v>
      </c>
      <c r="H99" s="195" t="s">
        <v>1048</v>
      </c>
      <c r="I99" s="194" t="s">
        <v>1047</v>
      </c>
      <c r="J99" s="190" t="s">
        <v>987</v>
      </c>
      <c r="K99" s="203">
        <v>1</v>
      </c>
      <c r="L99" s="193" t="s">
        <v>970</v>
      </c>
      <c r="M99" s="192"/>
      <c r="N99" s="193" t="s">
        <v>194</v>
      </c>
      <c r="O99" s="11" t="s">
        <v>1046</v>
      </c>
      <c r="P99" s="191" t="s">
        <v>985</v>
      </c>
      <c r="Q99" s="193" t="s">
        <v>364</v>
      </c>
      <c r="R99" s="193" t="s">
        <v>364</v>
      </c>
      <c r="S99" s="193" t="s">
        <v>364</v>
      </c>
      <c r="T99" s="193">
        <v>2</v>
      </c>
      <c r="U99" s="193" t="s">
        <v>984</v>
      </c>
      <c r="V99" s="192"/>
      <c r="W99" s="191" t="s">
        <v>196</v>
      </c>
      <c r="X99" s="190" t="s">
        <v>1034</v>
      </c>
    </row>
    <row r="100" spans="1:24" ht="43.2" x14ac:dyDescent="0.3">
      <c r="A100" s="193">
        <v>97</v>
      </c>
      <c r="B100" s="201"/>
      <c r="C100" s="200" t="s">
        <v>1045</v>
      </c>
      <c r="D100" s="199" t="s">
        <v>1044</v>
      </c>
      <c r="E100" s="198" t="s">
        <v>23</v>
      </c>
      <c r="F100" s="197" t="s">
        <v>975</v>
      </c>
      <c r="G100" s="196" t="s">
        <v>1027</v>
      </c>
      <c r="H100" s="195" t="s">
        <v>1043</v>
      </c>
      <c r="I100" s="194" t="s">
        <v>1042</v>
      </c>
      <c r="J100" s="190" t="s">
        <v>987</v>
      </c>
      <c r="K100" s="203">
        <v>1</v>
      </c>
      <c r="L100" s="193" t="s">
        <v>970</v>
      </c>
      <c r="M100" s="192"/>
      <c r="N100" s="193" t="s">
        <v>194</v>
      </c>
      <c r="O100" s="171" t="s">
        <v>1041</v>
      </c>
      <c r="P100" s="191"/>
      <c r="Q100" s="193" t="s">
        <v>364</v>
      </c>
      <c r="R100" s="193" t="s">
        <v>364</v>
      </c>
      <c r="S100" s="193" t="s">
        <v>364</v>
      </c>
      <c r="T100" s="193">
        <v>1</v>
      </c>
      <c r="U100" s="193" t="s">
        <v>984</v>
      </c>
      <c r="V100" s="192"/>
      <c r="W100" s="191" t="s">
        <v>196</v>
      </c>
      <c r="X100" s="190" t="s">
        <v>1034</v>
      </c>
    </row>
    <row r="101" spans="1:24" ht="129.6" x14ac:dyDescent="0.3">
      <c r="A101" s="193">
        <v>98</v>
      </c>
      <c r="B101" s="201"/>
      <c r="C101" s="200" t="s">
        <v>1040</v>
      </c>
      <c r="D101" s="199" t="s">
        <v>1039</v>
      </c>
      <c r="E101" s="198" t="s">
        <v>23</v>
      </c>
      <c r="F101" s="197" t="s">
        <v>975</v>
      </c>
      <c r="G101" s="196" t="s">
        <v>1027</v>
      </c>
      <c r="H101" s="195" t="s">
        <v>1038</v>
      </c>
      <c r="I101" s="194" t="s">
        <v>1037</v>
      </c>
      <c r="J101" s="190" t="s">
        <v>987</v>
      </c>
      <c r="K101" s="203">
        <v>1</v>
      </c>
      <c r="L101" s="193" t="s">
        <v>1036</v>
      </c>
      <c r="M101" s="192"/>
      <c r="N101" s="193" t="s">
        <v>194</v>
      </c>
      <c r="O101" s="11" t="s">
        <v>1035</v>
      </c>
      <c r="P101" s="191" t="s">
        <v>985</v>
      </c>
      <c r="Q101" s="193" t="s">
        <v>364</v>
      </c>
      <c r="R101" s="193" t="s">
        <v>364</v>
      </c>
      <c r="S101" s="193" t="s">
        <v>364</v>
      </c>
      <c r="T101" s="193">
        <v>2</v>
      </c>
      <c r="U101" s="193" t="s">
        <v>968</v>
      </c>
      <c r="V101" s="192"/>
      <c r="W101" s="191" t="s">
        <v>196</v>
      </c>
      <c r="X101" s="190" t="s">
        <v>1034</v>
      </c>
    </row>
    <row r="102" spans="1:24" ht="43.2" x14ac:dyDescent="0.3">
      <c r="A102" s="193">
        <v>99</v>
      </c>
      <c r="B102" s="201"/>
      <c r="C102" s="200" t="s">
        <v>1033</v>
      </c>
      <c r="D102" s="199" t="s">
        <v>1032</v>
      </c>
      <c r="E102" s="198" t="s">
        <v>23</v>
      </c>
      <c r="F102" s="197" t="s">
        <v>975</v>
      </c>
      <c r="G102" s="196" t="s">
        <v>1027</v>
      </c>
      <c r="H102" s="195" t="s">
        <v>1031</v>
      </c>
      <c r="I102" s="194" t="s">
        <v>1030</v>
      </c>
      <c r="J102" s="190"/>
      <c r="K102" s="203"/>
      <c r="L102" s="193"/>
      <c r="M102" s="192"/>
      <c r="N102" s="193"/>
      <c r="O102" s="171"/>
      <c r="P102" s="193"/>
      <c r="Q102" s="193"/>
      <c r="R102" s="193"/>
      <c r="S102" s="193"/>
      <c r="T102" s="193"/>
      <c r="U102" s="193"/>
      <c r="V102" s="192"/>
      <c r="W102" s="191"/>
      <c r="X102" s="202"/>
    </row>
    <row r="103" spans="1:24" ht="43.2" x14ac:dyDescent="0.3">
      <c r="A103" s="193">
        <v>100</v>
      </c>
      <c r="B103" s="201"/>
      <c r="C103" s="200" t="s">
        <v>1029</v>
      </c>
      <c r="D103" s="199" t="s">
        <v>1028</v>
      </c>
      <c r="E103" s="198"/>
      <c r="F103" s="197" t="s">
        <v>975</v>
      </c>
      <c r="G103" s="196" t="s">
        <v>1027</v>
      </c>
      <c r="H103" s="195" t="s">
        <v>1026</v>
      </c>
      <c r="I103" s="194" t="s">
        <v>1025</v>
      </c>
      <c r="J103" s="190"/>
      <c r="K103" s="203"/>
      <c r="L103" s="193"/>
      <c r="M103" s="192"/>
      <c r="N103" s="193"/>
      <c r="O103" s="171"/>
      <c r="P103" s="193"/>
      <c r="Q103" s="193"/>
      <c r="R103" s="193"/>
      <c r="S103" s="193"/>
      <c r="T103" s="193"/>
      <c r="U103" s="193"/>
      <c r="V103" s="192"/>
      <c r="W103" s="191"/>
      <c r="X103" s="202"/>
    </row>
    <row r="104" spans="1:24" ht="72" x14ac:dyDescent="0.3">
      <c r="A104" s="193">
        <v>101</v>
      </c>
      <c r="B104" s="201"/>
      <c r="C104" s="200" t="s">
        <v>1024</v>
      </c>
      <c r="D104" s="199" t="s">
        <v>1023</v>
      </c>
      <c r="E104" s="198" t="s">
        <v>23</v>
      </c>
      <c r="F104" s="197" t="s">
        <v>975</v>
      </c>
      <c r="G104" s="196" t="s">
        <v>1008</v>
      </c>
      <c r="H104" s="195" t="s">
        <v>1022</v>
      </c>
      <c r="I104" s="194" t="s">
        <v>1021</v>
      </c>
      <c r="J104" s="190" t="s">
        <v>987</v>
      </c>
      <c r="K104" s="203">
        <v>2</v>
      </c>
      <c r="L104" s="193" t="s">
        <v>970</v>
      </c>
      <c r="M104" s="192"/>
      <c r="N104" s="193" t="s">
        <v>195</v>
      </c>
      <c r="O104" s="171" t="s">
        <v>1020</v>
      </c>
      <c r="P104" s="191"/>
      <c r="Q104" s="193" t="s">
        <v>364</v>
      </c>
      <c r="R104" s="193" t="s">
        <v>364</v>
      </c>
      <c r="S104" s="193" t="s">
        <v>364</v>
      </c>
      <c r="T104" s="193">
        <v>2</v>
      </c>
      <c r="U104" s="193" t="s">
        <v>984</v>
      </c>
      <c r="V104" s="192"/>
      <c r="W104" s="191" t="s">
        <v>196</v>
      </c>
      <c r="X104" s="190" t="s">
        <v>1019</v>
      </c>
    </row>
    <row r="105" spans="1:24" ht="57.6" x14ac:dyDescent="0.3">
      <c r="A105" s="193">
        <v>102</v>
      </c>
      <c r="B105" s="201"/>
      <c r="C105" s="200" t="s">
        <v>1018</v>
      </c>
      <c r="D105" s="199" t="s">
        <v>1012</v>
      </c>
      <c r="E105" s="198" t="s">
        <v>23</v>
      </c>
      <c r="F105" s="197" t="s">
        <v>975</v>
      </c>
      <c r="G105" s="196" t="s">
        <v>1008</v>
      </c>
      <c r="H105" s="195" t="s">
        <v>1017</v>
      </c>
      <c r="I105" s="194"/>
      <c r="J105" s="190"/>
      <c r="K105" s="193"/>
      <c r="L105" s="193"/>
      <c r="M105" s="192"/>
      <c r="N105" s="193"/>
      <c r="O105" s="171"/>
      <c r="P105" s="193"/>
      <c r="Q105" s="193"/>
      <c r="R105" s="193"/>
      <c r="S105" s="193"/>
      <c r="T105" s="193"/>
      <c r="U105" s="193"/>
      <c r="V105" s="192"/>
      <c r="W105" s="191"/>
      <c r="X105" s="202"/>
    </row>
    <row r="106" spans="1:24" ht="100.8" x14ac:dyDescent="0.3">
      <c r="A106" s="193">
        <v>103</v>
      </c>
      <c r="B106" s="201"/>
      <c r="C106" s="200" t="s">
        <v>1016</v>
      </c>
      <c r="D106" s="199" t="s">
        <v>1015</v>
      </c>
      <c r="E106" s="198" t="s">
        <v>23</v>
      </c>
      <c r="F106" s="197" t="s">
        <v>975</v>
      </c>
      <c r="G106" s="196" t="s">
        <v>1008</v>
      </c>
      <c r="H106" s="195" t="s">
        <v>1014</v>
      </c>
      <c r="I106" s="194"/>
      <c r="J106" s="190"/>
      <c r="K106" s="193"/>
      <c r="L106" s="193"/>
      <c r="M106" s="192"/>
      <c r="N106" s="193"/>
      <c r="O106" s="171"/>
      <c r="P106" s="193"/>
      <c r="Q106" s="193"/>
      <c r="R106" s="193"/>
      <c r="S106" s="193"/>
      <c r="T106" s="193"/>
      <c r="U106" s="193"/>
      <c r="V106" s="192"/>
      <c r="W106" s="191"/>
      <c r="X106" s="202"/>
    </row>
    <row r="107" spans="1:24" ht="57.6" x14ac:dyDescent="0.3">
      <c r="A107" s="193">
        <v>104</v>
      </c>
      <c r="B107" s="201"/>
      <c r="C107" s="200" t="s">
        <v>1013</v>
      </c>
      <c r="D107" s="199" t="s">
        <v>1012</v>
      </c>
      <c r="E107" s="198" t="s">
        <v>23</v>
      </c>
      <c r="F107" s="197" t="s">
        <v>975</v>
      </c>
      <c r="G107" s="196" t="s">
        <v>1008</v>
      </c>
      <c r="H107" s="195" t="s">
        <v>1011</v>
      </c>
      <c r="I107" s="194"/>
      <c r="J107" s="190"/>
      <c r="K107" s="193"/>
      <c r="L107" s="193"/>
      <c r="M107" s="192"/>
      <c r="N107" s="193"/>
      <c r="O107" s="171"/>
      <c r="P107" s="193"/>
      <c r="Q107" s="193"/>
      <c r="R107" s="193"/>
      <c r="S107" s="193"/>
      <c r="T107" s="193"/>
      <c r="U107" s="193"/>
      <c r="V107" s="192"/>
      <c r="W107" s="191"/>
      <c r="X107" s="202"/>
    </row>
    <row r="108" spans="1:24" ht="100.8" x14ac:dyDescent="0.3">
      <c r="A108" s="193">
        <v>105</v>
      </c>
      <c r="B108" s="201"/>
      <c r="C108" s="200" t="s">
        <v>1010</v>
      </c>
      <c r="D108" s="199" t="s">
        <v>1009</v>
      </c>
      <c r="E108" s="198" t="s">
        <v>23</v>
      </c>
      <c r="F108" s="197" t="s">
        <v>975</v>
      </c>
      <c r="G108" s="196" t="s">
        <v>1008</v>
      </c>
      <c r="H108" s="195" t="s">
        <v>1007</v>
      </c>
      <c r="I108" s="194" t="s">
        <v>1006</v>
      </c>
      <c r="J108" s="190"/>
      <c r="K108" s="193"/>
      <c r="L108" s="193"/>
      <c r="M108" s="192"/>
      <c r="N108" s="193"/>
      <c r="O108" s="171"/>
      <c r="P108" s="193"/>
      <c r="Q108" s="193"/>
      <c r="R108" s="193"/>
      <c r="S108" s="193"/>
      <c r="T108" s="193"/>
      <c r="U108" s="193"/>
      <c r="V108" s="192"/>
      <c r="W108" s="191"/>
      <c r="X108" s="202"/>
    </row>
    <row r="109" spans="1:24" ht="57.6" x14ac:dyDescent="0.3">
      <c r="A109" s="193">
        <v>106</v>
      </c>
      <c r="B109" s="201"/>
      <c r="C109" s="200" t="s">
        <v>1005</v>
      </c>
      <c r="D109" s="199" t="s">
        <v>1004</v>
      </c>
      <c r="E109" s="198" t="s">
        <v>23</v>
      </c>
      <c r="F109" s="197" t="s">
        <v>975</v>
      </c>
      <c r="G109" s="196" t="s">
        <v>974</v>
      </c>
      <c r="H109" s="195" t="s">
        <v>1003</v>
      </c>
      <c r="I109" s="194" t="s">
        <v>1002</v>
      </c>
      <c r="J109" s="190" t="s">
        <v>987</v>
      </c>
      <c r="K109" s="193">
        <v>1</v>
      </c>
      <c r="L109" s="193" t="s">
        <v>970</v>
      </c>
      <c r="M109" s="192"/>
      <c r="N109" s="193" t="s">
        <v>194</v>
      </c>
      <c r="O109" s="87" t="s">
        <v>1001</v>
      </c>
      <c r="P109" s="191" t="s">
        <v>1000</v>
      </c>
      <c r="Q109" s="193" t="s">
        <v>364</v>
      </c>
      <c r="R109" s="193" t="s">
        <v>364</v>
      </c>
      <c r="S109" s="193" t="s">
        <v>364</v>
      </c>
      <c r="T109" s="193">
        <v>1</v>
      </c>
      <c r="U109" s="193" t="s">
        <v>984</v>
      </c>
      <c r="V109" s="192"/>
      <c r="W109" s="191" t="s">
        <v>196</v>
      </c>
      <c r="X109" s="190" t="s">
        <v>992</v>
      </c>
    </row>
    <row r="110" spans="1:24" ht="72" x14ac:dyDescent="0.3">
      <c r="A110" s="193">
        <v>107</v>
      </c>
      <c r="B110" s="201"/>
      <c r="C110" s="200" t="s">
        <v>999</v>
      </c>
      <c r="D110" s="199" t="s">
        <v>998</v>
      </c>
      <c r="E110" s="198" t="s">
        <v>23</v>
      </c>
      <c r="F110" s="197" t="s">
        <v>975</v>
      </c>
      <c r="G110" s="196" t="s">
        <v>974</v>
      </c>
      <c r="H110" s="195" t="s">
        <v>997</v>
      </c>
      <c r="I110" s="194" t="s">
        <v>996</v>
      </c>
      <c r="J110" s="190" t="s">
        <v>987</v>
      </c>
      <c r="K110" s="193">
        <v>2</v>
      </c>
      <c r="L110" s="193" t="s">
        <v>970</v>
      </c>
      <c r="M110" s="192"/>
      <c r="N110" s="193" t="s">
        <v>195</v>
      </c>
      <c r="O110" s="11" t="s">
        <v>995</v>
      </c>
      <c r="P110" s="191" t="s">
        <v>994</v>
      </c>
      <c r="Q110" s="193" t="s">
        <v>364</v>
      </c>
      <c r="R110" s="193" t="s">
        <v>364</v>
      </c>
      <c r="S110" s="193" t="s">
        <v>364</v>
      </c>
      <c r="T110" s="193">
        <v>2</v>
      </c>
      <c r="U110" s="191" t="s">
        <v>993</v>
      </c>
      <c r="V110" s="192"/>
      <c r="W110" s="191" t="s">
        <v>196</v>
      </c>
      <c r="X110" s="190" t="s">
        <v>992</v>
      </c>
    </row>
    <row r="111" spans="1:24" ht="72" x14ac:dyDescent="0.3">
      <c r="A111" s="193">
        <v>108</v>
      </c>
      <c r="B111" s="201"/>
      <c r="C111" s="200" t="s">
        <v>991</v>
      </c>
      <c r="D111" s="199" t="s">
        <v>990</v>
      </c>
      <c r="E111" s="198" t="s">
        <v>23</v>
      </c>
      <c r="F111" s="197" t="s">
        <v>975</v>
      </c>
      <c r="G111" s="196" t="s">
        <v>974</v>
      </c>
      <c r="H111" s="195" t="s">
        <v>989</v>
      </c>
      <c r="I111" s="194" t="s">
        <v>988</v>
      </c>
      <c r="J111" s="190" t="s">
        <v>987</v>
      </c>
      <c r="K111" s="193">
        <v>2</v>
      </c>
      <c r="L111" s="193" t="s">
        <v>970</v>
      </c>
      <c r="M111" s="192"/>
      <c r="N111" s="193" t="s">
        <v>195</v>
      </c>
      <c r="O111" s="11" t="s">
        <v>986</v>
      </c>
      <c r="P111" s="191" t="s">
        <v>985</v>
      </c>
      <c r="Q111" s="193" t="s">
        <v>364</v>
      </c>
      <c r="R111" s="193" t="s">
        <v>364</v>
      </c>
      <c r="S111" s="193" t="s">
        <v>364</v>
      </c>
      <c r="T111" s="193">
        <v>2</v>
      </c>
      <c r="U111" s="193" t="s">
        <v>984</v>
      </c>
      <c r="V111" s="192"/>
      <c r="W111" s="191" t="s">
        <v>196</v>
      </c>
      <c r="X111" s="190" t="s">
        <v>967</v>
      </c>
    </row>
    <row r="112" spans="1:24" ht="57.6" x14ac:dyDescent="0.3">
      <c r="A112" s="193">
        <v>109</v>
      </c>
      <c r="B112" s="201"/>
      <c r="C112" s="200" t="s">
        <v>983</v>
      </c>
      <c r="D112" s="199" t="s">
        <v>976</v>
      </c>
      <c r="E112" s="198" t="s">
        <v>23</v>
      </c>
      <c r="F112" s="197" t="s">
        <v>982</v>
      </c>
      <c r="G112" s="196" t="s">
        <v>974</v>
      </c>
      <c r="H112" s="195" t="s">
        <v>981</v>
      </c>
      <c r="I112" s="194" t="s">
        <v>980</v>
      </c>
      <c r="J112" s="190" t="s">
        <v>979</v>
      </c>
      <c r="K112" s="193">
        <v>2</v>
      </c>
      <c r="L112" s="193" t="s">
        <v>970</v>
      </c>
      <c r="M112" s="192"/>
      <c r="N112" s="193" t="s">
        <v>195</v>
      </c>
      <c r="O112" s="171" t="s">
        <v>978</v>
      </c>
      <c r="P112" s="193"/>
      <c r="Q112" s="193"/>
      <c r="R112" s="193" t="s">
        <v>364</v>
      </c>
      <c r="S112" s="193" t="s">
        <v>364</v>
      </c>
      <c r="T112" s="193">
        <v>4</v>
      </c>
      <c r="U112" s="193" t="s">
        <v>968</v>
      </c>
      <c r="V112" s="192"/>
      <c r="W112" s="191" t="s">
        <v>198</v>
      </c>
      <c r="X112" s="190" t="s">
        <v>967</v>
      </c>
    </row>
    <row r="113" spans="1:24" ht="72" x14ac:dyDescent="0.3">
      <c r="A113" s="193">
        <v>110</v>
      </c>
      <c r="B113" s="201"/>
      <c r="C113" s="200" t="s">
        <v>977</v>
      </c>
      <c r="D113" s="199" t="s">
        <v>976</v>
      </c>
      <c r="E113" s="198" t="s">
        <v>23</v>
      </c>
      <c r="F113" s="197" t="s">
        <v>975</v>
      </c>
      <c r="G113" s="196" t="s">
        <v>974</v>
      </c>
      <c r="H113" s="195" t="s">
        <v>973</v>
      </c>
      <c r="I113" s="194" t="s">
        <v>972</v>
      </c>
      <c r="J113" s="190" t="s">
        <v>971</v>
      </c>
      <c r="K113" s="193">
        <v>2</v>
      </c>
      <c r="L113" s="193" t="s">
        <v>970</v>
      </c>
      <c r="M113" s="192"/>
      <c r="N113" s="193" t="s">
        <v>195</v>
      </c>
      <c r="O113" s="171" t="s">
        <v>969</v>
      </c>
      <c r="P113" s="193"/>
      <c r="Q113" s="193"/>
      <c r="R113" s="193" t="s">
        <v>364</v>
      </c>
      <c r="S113" s="193" t="s">
        <v>364</v>
      </c>
      <c r="T113" s="193">
        <v>4</v>
      </c>
      <c r="U113" s="193" t="s">
        <v>968</v>
      </c>
      <c r="V113" s="192"/>
      <c r="W113" s="191" t="s">
        <v>198</v>
      </c>
      <c r="X113" s="190" t="s">
        <v>967</v>
      </c>
    </row>
  </sheetData>
  <mergeCells count="14">
    <mergeCell ref="P1:S1"/>
    <mergeCell ref="T1:W1"/>
    <mergeCell ref="G1:G3"/>
    <mergeCell ref="H1:H3"/>
    <mergeCell ref="I1:I3"/>
    <mergeCell ref="J1:J3"/>
    <mergeCell ref="K1:N1"/>
    <mergeCell ref="O1:O3"/>
    <mergeCell ref="F1:F3"/>
    <mergeCell ref="A1:A3"/>
    <mergeCell ref="B1:B3"/>
    <mergeCell ref="C1:C3"/>
    <mergeCell ref="D1:D3"/>
    <mergeCell ref="E1:E3"/>
  </mergeCells>
  <pageMargins left="0.70866141732283472" right="0.70866141732283472" top="0.74803149606299213" bottom="0.74803149606299213" header="0.31496062992125984" footer="0.31496062992125984"/>
  <pageSetup paperSize="8" scale="60" orientation="landscape" verticalDpi="0" r:id="rId1"/>
  <pictur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topLeftCell="A7" workbookViewId="0">
      <selection activeCell="D30" sqref="D30"/>
    </sheetView>
  </sheetViews>
  <sheetFormatPr defaultRowHeight="14.4" x14ac:dyDescent="0.3"/>
  <cols>
    <col min="1" max="1" width="7.5546875" style="8" bestFit="1" customWidth="1"/>
    <col min="2" max="2" width="25.5546875" style="8" bestFit="1" customWidth="1"/>
    <col min="3" max="3" width="12.88671875" style="8" bestFit="1" customWidth="1"/>
    <col min="4" max="4" width="41.44140625" style="8" customWidth="1"/>
    <col min="5" max="5" width="20.5546875" style="8" customWidth="1"/>
    <col min="6" max="6" width="26.109375" style="8" customWidth="1"/>
    <col min="7" max="7" width="71.44140625" style="8" bestFit="1" customWidth="1"/>
    <col min="8" max="8" width="8.5546875" style="8" bestFit="1" customWidth="1"/>
    <col min="9" max="9" width="12" style="8" customWidth="1"/>
    <col min="10" max="10" width="11.44140625" style="8" customWidth="1"/>
    <col min="11" max="11" width="6.5546875" style="8" bestFit="1" customWidth="1"/>
    <col min="12" max="12" width="10.5546875" style="8" bestFit="1" customWidth="1"/>
    <col min="13" max="13" width="102" style="8" bestFit="1" customWidth="1"/>
    <col min="14" max="14" width="11" style="8" bestFit="1" customWidth="1"/>
    <col min="15" max="15" width="9.5546875" style="8" bestFit="1" customWidth="1"/>
    <col min="16" max="16" width="6.5546875" style="8" bestFit="1" customWidth="1"/>
    <col min="17" max="17" width="10.5546875" style="8" bestFit="1" customWidth="1"/>
    <col min="18" max="18" width="14.109375" style="8" customWidth="1"/>
    <col min="19" max="19" width="7.5546875" style="8" bestFit="1" customWidth="1"/>
    <col min="20" max="20" width="11.5546875" style="8" bestFit="1" customWidth="1"/>
    <col min="21" max="21" width="10.88671875" style="8" bestFit="1" customWidth="1"/>
    <col min="22" max="256" width="9.109375" style="8"/>
    <col min="257" max="257" width="7.5546875" style="8" bestFit="1" customWidth="1"/>
    <col min="258" max="258" width="25.5546875" style="8" bestFit="1" customWidth="1"/>
    <col min="259" max="259" width="12.88671875" style="8" bestFit="1" customWidth="1"/>
    <col min="260" max="260" width="26.88671875" style="8" customWidth="1"/>
    <col min="261" max="261" width="18.5546875" style="8" bestFit="1" customWidth="1"/>
    <col min="262" max="262" width="26.109375" style="8" customWidth="1"/>
    <col min="263" max="263" width="71.44140625" style="8" bestFit="1" customWidth="1"/>
    <col min="264" max="264" width="8.5546875" style="8" bestFit="1" customWidth="1"/>
    <col min="265" max="265" width="12" style="8" customWidth="1"/>
    <col min="266" max="266" width="11.44140625" style="8" customWidth="1"/>
    <col min="267" max="267" width="6.5546875" style="8" bestFit="1" customWidth="1"/>
    <col min="268" max="268" width="10.5546875" style="8" bestFit="1" customWidth="1"/>
    <col min="269" max="269" width="102" style="8" bestFit="1" customWidth="1"/>
    <col min="270" max="270" width="11" style="8" bestFit="1" customWidth="1"/>
    <col min="271" max="271" width="9.5546875" style="8" bestFit="1" customWidth="1"/>
    <col min="272" max="272" width="6.5546875" style="8" bestFit="1" customWidth="1"/>
    <col min="273" max="273" width="10.5546875" style="8" bestFit="1" customWidth="1"/>
    <col min="274" max="274" width="14.109375" style="8" customWidth="1"/>
    <col min="275" max="275" width="7.5546875" style="8" bestFit="1" customWidth="1"/>
    <col min="276" max="276" width="11.5546875" style="8" bestFit="1" customWidth="1"/>
    <col min="277" max="277" width="10.88671875" style="8" bestFit="1" customWidth="1"/>
    <col min="278" max="512" width="9.109375" style="8"/>
    <col min="513" max="513" width="7.5546875" style="8" bestFit="1" customWidth="1"/>
    <col min="514" max="514" width="25.5546875" style="8" bestFit="1" customWidth="1"/>
    <col min="515" max="515" width="12.88671875" style="8" bestFit="1" customWidth="1"/>
    <col min="516" max="516" width="26.88671875" style="8" customWidth="1"/>
    <col min="517" max="517" width="18.5546875" style="8" bestFit="1" customWidth="1"/>
    <col min="518" max="518" width="26.109375" style="8" customWidth="1"/>
    <col min="519" max="519" width="71.44140625" style="8" bestFit="1" customWidth="1"/>
    <col min="520" max="520" width="8.5546875" style="8" bestFit="1" customWidth="1"/>
    <col min="521" max="521" width="12" style="8" customWidth="1"/>
    <col min="522" max="522" width="11.44140625" style="8" customWidth="1"/>
    <col min="523" max="523" width="6.5546875" style="8" bestFit="1" customWidth="1"/>
    <col min="524" max="524" width="10.5546875" style="8" bestFit="1" customWidth="1"/>
    <col min="525" max="525" width="102" style="8" bestFit="1" customWidth="1"/>
    <col min="526" max="526" width="11" style="8" bestFit="1" customWidth="1"/>
    <col min="527" max="527" width="9.5546875" style="8" bestFit="1" customWidth="1"/>
    <col min="528" max="528" width="6.5546875" style="8" bestFit="1" customWidth="1"/>
    <col min="529" max="529" width="10.5546875" style="8" bestFit="1" customWidth="1"/>
    <col min="530" max="530" width="14.109375" style="8" customWidth="1"/>
    <col min="531" max="531" width="7.5546875" style="8" bestFit="1" customWidth="1"/>
    <col min="532" max="532" width="11.5546875" style="8" bestFit="1" customWidth="1"/>
    <col min="533" max="533" width="10.88671875" style="8" bestFit="1" customWidth="1"/>
    <col min="534" max="768" width="9.109375" style="8"/>
    <col min="769" max="769" width="7.5546875" style="8" bestFit="1" customWidth="1"/>
    <col min="770" max="770" width="25.5546875" style="8" bestFit="1" customWidth="1"/>
    <col min="771" max="771" width="12.88671875" style="8" bestFit="1" customWidth="1"/>
    <col min="772" max="772" width="26.88671875" style="8" customWidth="1"/>
    <col min="773" max="773" width="18.5546875" style="8" bestFit="1" customWidth="1"/>
    <col min="774" max="774" width="26.109375" style="8" customWidth="1"/>
    <col min="775" max="775" width="71.44140625" style="8" bestFit="1" customWidth="1"/>
    <col min="776" max="776" width="8.5546875" style="8" bestFit="1" customWidth="1"/>
    <col min="777" max="777" width="12" style="8" customWidth="1"/>
    <col min="778" max="778" width="11.44140625" style="8" customWidth="1"/>
    <col min="779" max="779" width="6.5546875" style="8" bestFit="1" customWidth="1"/>
    <col min="780" max="780" width="10.5546875" style="8" bestFit="1" customWidth="1"/>
    <col min="781" max="781" width="102" style="8" bestFit="1" customWidth="1"/>
    <col min="782" max="782" width="11" style="8" bestFit="1" customWidth="1"/>
    <col min="783" max="783" width="9.5546875" style="8" bestFit="1" customWidth="1"/>
    <col min="784" max="784" width="6.5546875" style="8" bestFit="1" customWidth="1"/>
    <col min="785" max="785" width="10.5546875" style="8" bestFit="1" customWidth="1"/>
    <col min="786" max="786" width="14.109375" style="8" customWidth="1"/>
    <col min="787" max="787" width="7.5546875" style="8" bestFit="1" customWidth="1"/>
    <col min="788" max="788" width="11.5546875" style="8" bestFit="1" customWidth="1"/>
    <col min="789" max="789" width="10.88671875" style="8" bestFit="1" customWidth="1"/>
    <col min="790" max="1024" width="9.109375" style="8"/>
    <col min="1025" max="1025" width="7.5546875" style="8" bestFit="1" customWidth="1"/>
    <col min="1026" max="1026" width="25.5546875" style="8" bestFit="1" customWidth="1"/>
    <col min="1027" max="1027" width="12.88671875" style="8" bestFit="1" customWidth="1"/>
    <col min="1028" max="1028" width="26.88671875" style="8" customWidth="1"/>
    <col min="1029" max="1029" width="18.5546875" style="8" bestFit="1" customWidth="1"/>
    <col min="1030" max="1030" width="26.109375" style="8" customWidth="1"/>
    <col min="1031" max="1031" width="71.44140625" style="8" bestFit="1" customWidth="1"/>
    <col min="1032" max="1032" width="8.5546875" style="8" bestFit="1" customWidth="1"/>
    <col min="1033" max="1033" width="12" style="8" customWidth="1"/>
    <col min="1034" max="1034" width="11.44140625" style="8" customWidth="1"/>
    <col min="1035" max="1035" width="6.5546875" style="8" bestFit="1" customWidth="1"/>
    <col min="1036" max="1036" width="10.5546875" style="8" bestFit="1" customWidth="1"/>
    <col min="1037" max="1037" width="102" style="8" bestFit="1" customWidth="1"/>
    <col min="1038" max="1038" width="11" style="8" bestFit="1" customWidth="1"/>
    <col min="1039" max="1039" width="9.5546875" style="8" bestFit="1" customWidth="1"/>
    <col min="1040" max="1040" width="6.5546875" style="8" bestFit="1" customWidth="1"/>
    <col min="1041" max="1041" width="10.5546875" style="8" bestFit="1" customWidth="1"/>
    <col min="1042" max="1042" width="14.109375" style="8" customWidth="1"/>
    <col min="1043" max="1043" width="7.5546875" style="8" bestFit="1" customWidth="1"/>
    <col min="1044" max="1044" width="11.5546875" style="8" bestFit="1" customWidth="1"/>
    <col min="1045" max="1045" width="10.88671875" style="8" bestFit="1" customWidth="1"/>
    <col min="1046" max="1280" width="9.109375" style="8"/>
    <col min="1281" max="1281" width="7.5546875" style="8" bestFit="1" customWidth="1"/>
    <col min="1282" max="1282" width="25.5546875" style="8" bestFit="1" customWidth="1"/>
    <col min="1283" max="1283" width="12.88671875" style="8" bestFit="1" customWidth="1"/>
    <col min="1284" max="1284" width="26.88671875" style="8" customWidth="1"/>
    <col min="1285" max="1285" width="18.5546875" style="8" bestFit="1" customWidth="1"/>
    <col min="1286" max="1286" width="26.109375" style="8" customWidth="1"/>
    <col min="1287" max="1287" width="71.44140625" style="8" bestFit="1" customWidth="1"/>
    <col min="1288" max="1288" width="8.5546875" style="8" bestFit="1" customWidth="1"/>
    <col min="1289" max="1289" width="12" style="8" customWidth="1"/>
    <col min="1290" max="1290" width="11.44140625" style="8" customWidth="1"/>
    <col min="1291" max="1291" width="6.5546875" style="8" bestFit="1" customWidth="1"/>
    <col min="1292" max="1292" width="10.5546875" style="8" bestFit="1" customWidth="1"/>
    <col min="1293" max="1293" width="102" style="8" bestFit="1" customWidth="1"/>
    <col min="1294" max="1294" width="11" style="8" bestFit="1" customWidth="1"/>
    <col min="1295" max="1295" width="9.5546875" style="8" bestFit="1" customWidth="1"/>
    <col min="1296" max="1296" width="6.5546875" style="8" bestFit="1" customWidth="1"/>
    <col min="1297" max="1297" width="10.5546875" style="8" bestFit="1" customWidth="1"/>
    <col min="1298" max="1298" width="14.109375" style="8" customWidth="1"/>
    <col min="1299" max="1299" width="7.5546875" style="8" bestFit="1" customWidth="1"/>
    <col min="1300" max="1300" width="11.5546875" style="8" bestFit="1" customWidth="1"/>
    <col min="1301" max="1301" width="10.88671875" style="8" bestFit="1" customWidth="1"/>
    <col min="1302" max="1536" width="9.109375" style="8"/>
    <col min="1537" max="1537" width="7.5546875" style="8" bestFit="1" customWidth="1"/>
    <col min="1538" max="1538" width="25.5546875" style="8" bestFit="1" customWidth="1"/>
    <col min="1539" max="1539" width="12.88671875" style="8" bestFit="1" customWidth="1"/>
    <col min="1540" max="1540" width="26.88671875" style="8" customWidth="1"/>
    <col min="1541" max="1541" width="18.5546875" style="8" bestFit="1" customWidth="1"/>
    <col min="1542" max="1542" width="26.109375" style="8" customWidth="1"/>
    <col min="1543" max="1543" width="71.44140625" style="8" bestFit="1" customWidth="1"/>
    <col min="1544" max="1544" width="8.5546875" style="8" bestFit="1" customWidth="1"/>
    <col min="1545" max="1545" width="12" style="8" customWidth="1"/>
    <col min="1546" max="1546" width="11.44140625" style="8" customWidth="1"/>
    <col min="1547" max="1547" width="6.5546875" style="8" bestFit="1" customWidth="1"/>
    <col min="1548" max="1548" width="10.5546875" style="8" bestFit="1" customWidth="1"/>
    <col min="1549" max="1549" width="102" style="8" bestFit="1" customWidth="1"/>
    <col min="1550" max="1550" width="11" style="8" bestFit="1" customWidth="1"/>
    <col min="1551" max="1551" width="9.5546875" style="8" bestFit="1" customWidth="1"/>
    <col min="1552" max="1552" width="6.5546875" style="8" bestFit="1" customWidth="1"/>
    <col min="1553" max="1553" width="10.5546875" style="8" bestFit="1" customWidth="1"/>
    <col min="1554" max="1554" width="14.109375" style="8" customWidth="1"/>
    <col min="1555" max="1555" width="7.5546875" style="8" bestFit="1" customWidth="1"/>
    <col min="1556" max="1556" width="11.5546875" style="8" bestFit="1" customWidth="1"/>
    <col min="1557" max="1557" width="10.88671875" style="8" bestFit="1" customWidth="1"/>
    <col min="1558" max="1792" width="9.109375" style="8"/>
    <col min="1793" max="1793" width="7.5546875" style="8" bestFit="1" customWidth="1"/>
    <col min="1794" max="1794" width="25.5546875" style="8" bestFit="1" customWidth="1"/>
    <col min="1795" max="1795" width="12.88671875" style="8" bestFit="1" customWidth="1"/>
    <col min="1796" max="1796" width="26.88671875" style="8" customWidth="1"/>
    <col min="1797" max="1797" width="18.5546875" style="8" bestFit="1" customWidth="1"/>
    <col min="1798" max="1798" width="26.109375" style="8" customWidth="1"/>
    <col min="1799" max="1799" width="71.44140625" style="8" bestFit="1" customWidth="1"/>
    <col min="1800" max="1800" width="8.5546875" style="8" bestFit="1" customWidth="1"/>
    <col min="1801" max="1801" width="12" style="8" customWidth="1"/>
    <col min="1802" max="1802" width="11.44140625" style="8" customWidth="1"/>
    <col min="1803" max="1803" width="6.5546875" style="8" bestFit="1" customWidth="1"/>
    <col min="1804" max="1804" width="10.5546875" style="8" bestFit="1" customWidth="1"/>
    <col min="1805" max="1805" width="102" style="8" bestFit="1" customWidth="1"/>
    <col min="1806" max="1806" width="11" style="8" bestFit="1" customWidth="1"/>
    <col min="1807" max="1807" width="9.5546875" style="8" bestFit="1" customWidth="1"/>
    <col min="1808" max="1808" width="6.5546875" style="8" bestFit="1" customWidth="1"/>
    <col min="1809" max="1809" width="10.5546875" style="8" bestFit="1" customWidth="1"/>
    <col min="1810" max="1810" width="14.109375" style="8" customWidth="1"/>
    <col min="1811" max="1811" width="7.5546875" style="8" bestFit="1" customWidth="1"/>
    <col min="1812" max="1812" width="11.5546875" style="8" bestFit="1" customWidth="1"/>
    <col min="1813" max="1813" width="10.88671875" style="8" bestFit="1" customWidth="1"/>
    <col min="1814" max="2048" width="9.109375" style="8"/>
    <col min="2049" max="2049" width="7.5546875" style="8" bestFit="1" customWidth="1"/>
    <col min="2050" max="2050" width="25.5546875" style="8" bestFit="1" customWidth="1"/>
    <col min="2051" max="2051" width="12.88671875" style="8" bestFit="1" customWidth="1"/>
    <col min="2052" max="2052" width="26.88671875" style="8" customWidth="1"/>
    <col min="2053" max="2053" width="18.5546875" style="8" bestFit="1" customWidth="1"/>
    <col min="2054" max="2054" width="26.109375" style="8" customWidth="1"/>
    <col min="2055" max="2055" width="71.44140625" style="8" bestFit="1" customWidth="1"/>
    <col min="2056" max="2056" width="8.5546875" style="8" bestFit="1" customWidth="1"/>
    <col min="2057" max="2057" width="12" style="8" customWidth="1"/>
    <col min="2058" max="2058" width="11.44140625" style="8" customWidth="1"/>
    <col min="2059" max="2059" width="6.5546875" style="8" bestFit="1" customWidth="1"/>
    <col min="2060" max="2060" width="10.5546875" style="8" bestFit="1" customWidth="1"/>
    <col min="2061" max="2061" width="102" style="8" bestFit="1" customWidth="1"/>
    <col min="2062" max="2062" width="11" style="8" bestFit="1" customWidth="1"/>
    <col min="2063" max="2063" width="9.5546875" style="8" bestFit="1" customWidth="1"/>
    <col min="2064" max="2064" width="6.5546875" style="8" bestFit="1" customWidth="1"/>
    <col min="2065" max="2065" width="10.5546875" style="8" bestFit="1" customWidth="1"/>
    <col min="2066" max="2066" width="14.109375" style="8" customWidth="1"/>
    <col min="2067" max="2067" width="7.5546875" style="8" bestFit="1" customWidth="1"/>
    <col min="2068" max="2068" width="11.5546875" style="8" bestFit="1" customWidth="1"/>
    <col min="2069" max="2069" width="10.88671875" style="8" bestFit="1" customWidth="1"/>
    <col min="2070" max="2304" width="9.109375" style="8"/>
    <col min="2305" max="2305" width="7.5546875" style="8" bestFit="1" customWidth="1"/>
    <col min="2306" max="2306" width="25.5546875" style="8" bestFit="1" customWidth="1"/>
    <col min="2307" max="2307" width="12.88671875" style="8" bestFit="1" customWidth="1"/>
    <col min="2308" max="2308" width="26.88671875" style="8" customWidth="1"/>
    <col min="2309" max="2309" width="18.5546875" style="8" bestFit="1" customWidth="1"/>
    <col min="2310" max="2310" width="26.109375" style="8" customWidth="1"/>
    <col min="2311" max="2311" width="71.44140625" style="8" bestFit="1" customWidth="1"/>
    <col min="2312" max="2312" width="8.5546875" style="8" bestFit="1" customWidth="1"/>
    <col min="2313" max="2313" width="12" style="8" customWidth="1"/>
    <col min="2314" max="2314" width="11.44140625" style="8" customWidth="1"/>
    <col min="2315" max="2315" width="6.5546875" style="8" bestFit="1" customWidth="1"/>
    <col min="2316" max="2316" width="10.5546875" style="8" bestFit="1" customWidth="1"/>
    <col min="2317" max="2317" width="102" style="8" bestFit="1" customWidth="1"/>
    <col min="2318" max="2318" width="11" style="8" bestFit="1" customWidth="1"/>
    <col min="2319" max="2319" width="9.5546875" style="8" bestFit="1" customWidth="1"/>
    <col min="2320" max="2320" width="6.5546875" style="8" bestFit="1" customWidth="1"/>
    <col min="2321" max="2321" width="10.5546875" style="8" bestFit="1" customWidth="1"/>
    <col min="2322" max="2322" width="14.109375" style="8" customWidth="1"/>
    <col min="2323" max="2323" width="7.5546875" style="8" bestFit="1" customWidth="1"/>
    <col min="2324" max="2324" width="11.5546875" style="8" bestFit="1" customWidth="1"/>
    <col min="2325" max="2325" width="10.88671875" style="8" bestFit="1" customWidth="1"/>
    <col min="2326" max="2560" width="9.109375" style="8"/>
    <col min="2561" max="2561" width="7.5546875" style="8" bestFit="1" customWidth="1"/>
    <col min="2562" max="2562" width="25.5546875" style="8" bestFit="1" customWidth="1"/>
    <col min="2563" max="2563" width="12.88671875" style="8" bestFit="1" customWidth="1"/>
    <col min="2564" max="2564" width="26.88671875" style="8" customWidth="1"/>
    <col min="2565" max="2565" width="18.5546875" style="8" bestFit="1" customWidth="1"/>
    <col min="2566" max="2566" width="26.109375" style="8" customWidth="1"/>
    <col min="2567" max="2567" width="71.44140625" style="8" bestFit="1" customWidth="1"/>
    <col min="2568" max="2568" width="8.5546875" style="8" bestFit="1" customWidth="1"/>
    <col min="2569" max="2569" width="12" style="8" customWidth="1"/>
    <col min="2570" max="2570" width="11.44140625" style="8" customWidth="1"/>
    <col min="2571" max="2571" width="6.5546875" style="8" bestFit="1" customWidth="1"/>
    <col min="2572" max="2572" width="10.5546875" style="8" bestFit="1" customWidth="1"/>
    <col min="2573" max="2573" width="102" style="8" bestFit="1" customWidth="1"/>
    <col min="2574" max="2574" width="11" style="8" bestFit="1" customWidth="1"/>
    <col min="2575" max="2575" width="9.5546875" style="8" bestFit="1" customWidth="1"/>
    <col min="2576" max="2576" width="6.5546875" style="8" bestFit="1" customWidth="1"/>
    <col min="2577" max="2577" width="10.5546875" style="8" bestFit="1" customWidth="1"/>
    <col min="2578" max="2578" width="14.109375" style="8" customWidth="1"/>
    <col min="2579" max="2579" width="7.5546875" style="8" bestFit="1" customWidth="1"/>
    <col min="2580" max="2580" width="11.5546875" style="8" bestFit="1" customWidth="1"/>
    <col min="2581" max="2581" width="10.88671875" style="8" bestFit="1" customWidth="1"/>
    <col min="2582" max="2816" width="9.109375" style="8"/>
    <col min="2817" max="2817" width="7.5546875" style="8" bestFit="1" customWidth="1"/>
    <col min="2818" max="2818" width="25.5546875" style="8" bestFit="1" customWidth="1"/>
    <col min="2819" max="2819" width="12.88671875" style="8" bestFit="1" customWidth="1"/>
    <col min="2820" max="2820" width="26.88671875" style="8" customWidth="1"/>
    <col min="2821" max="2821" width="18.5546875" style="8" bestFit="1" customWidth="1"/>
    <col min="2822" max="2822" width="26.109375" style="8" customWidth="1"/>
    <col min="2823" max="2823" width="71.44140625" style="8" bestFit="1" customWidth="1"/>
    <col min="2824" max="2824" width="8.5546875" style="8" bestFit="1" customWidth="1"/>
    <col min="2825" max="2825" width="12" style="8" customWidth="1"/>
    <col min="2826" max="2826" width="11.44140625" style="8" customWidth="1"/>
    <col min="2827" max="2827" width="6.5546875" style="8" bestFit="1" customWidth="1"/>
    <col min="2828" max="2828" width="10.5546875" style="8" bestFit="1" customWidth="1"/>
    <col min="2829" max="2829" width="102" style="8" bestFit="1" customWidth="1"/>
    <col min="2830" max="2830" width="11" style="8" bestFit="1" customWidth="1"/>
    <col min="2831" max="2831" width="9.5546875" style="8" bestFit="1" customWidth="1"/>
    <col min="2832" max="2832" width="6.5546875" style="8" bestFit="1" customWidth="1"/>
    <col min="2833" max="2833" width="10.5546875" style="8" bestFit="1" customWidth="1"/>
    <col min="2834" max="2834" width="14.109375" style="8" customWidth="1"/>
    <col min="2835" max="2835" width="7.5546875" style="8" bestFit="1" customWidth="1"/>
    <col min="2836" max="2836" width="11.5546875" style="8" bestFit="1" customWidth="1"/>
    <col min="2837" max="2837" width="10.88671875" style="8" bestFit="1" customWidth="1"/>
    <col min="2838" max="3072" width="9.109375" style="8"/>
    <col min="3073" max="3073" width="7.5546875" style="8" bestFit="1" customWidth="1"/>
    <col min="3074" max="3074" width="25.5546875" style="8" bestFit="1" customWidth="1"/>
    <col min="3075" max="3075" width="12.88671875" style="8" bestFit="1" customWidth="1"/>
    <col min="3076" max="3076" width="26.88671875" style="8" customWidth="1"/>
    <col min="3077" max="3077" width="18.5546875" style="8" bestFit="1" customWidth="1"/>
    <col min="3078" max="3078" width="26.109375" style="8" customWidth="1"/>
    <col min="3079" max="3079" width="71.44140625" style="8" bestFit="1" customWidth="1"/>
    <col min="3080" max="3080" width="8.5546875" style="8" bestFit="1" customWidth="1"/>
    <col min="3081" max="3081" width="12" style="8" customWidth="1"/>
    <col min="3082" max="3082" width="11.44140625" style="8" customWidth="1"/>
    <col min="3083" max="3083" width="6.5546875" style="8" bestFit="1" customWidth="1"/>
    <col min="3084" max="3084" width="10.5546875" style="8" bestFit="1" customWidth="1"/>
    <col min="3085" max="3085" width="102" style="8" bestFit="1" customWidth="1"/>
    <col min="3086" max="3086" width="11" style="8" bestFit="1" customWidth="1"/>
    <col min="3087" max="3087" width="9.5546875" style="8" bestFit="1" customWidth="1"/>
    <col min="3088" max="3088" width="6.5546875" style="8" bestFit="1" customWidth="1"/>
    <col min="3089" max="3089" width="10.5546875" style="8" bestFit="1" customWidth="1"/>
    <col min="3090" max="3090" width="14.109375" style="8" customWidth="1"/>
    <col min="3091" max="3091" width="7.5546875" style="8" bestFit="1" customWidth="1"/>
    <col min="3092" max="3092" width="11.5546875" style="8" bestFit="1" customWidth="1"/>
    <col min="3093" max="3093" width="10.88671875" style="8" bestFit="1" customWidth="1"/>
    <col min="3094" max="3328" width="9.109375" style="8"/>
    <col min="3329" max="3329" width="7.5546875" style="8" bestFit="1" customWidth="1"/>
    <col min="3330" max="3330" width="25.5546875" style="8" bestFit="1" customWidth="1"/>
    <col min="3331" max="3331" width="12.88671875" style="8" bestFit="1" customWidth="1"/>
    <col min="3332" max="3332" width="26.88671875" style="8" customWidth="1"/>
    <col min="3333" max="3333" width="18.5546875" style="8" bestFit="1" customWidth="1"/>
    <col min="3334" max="3334" width="26.109375" style="8" customWidth="1"/>
    <col min="3335" max="3335" width="71.44140625" style="8" bestFit="1" customWidth="1"/>
    <col min="3336" max="3336" width="8.5546875" style="8" bestFit="1" customWidth="1"/>
    <col min="3337" max="3337" width="12" style="8" customWidth="1"/>
    <col min="3338" max="3338" width="11.44140625" style="8" customWidth="1"/>
    <col min="3339" max="3339" width="6.5546875" style="8" bestFit="1" customWidth="1"/>
    <col min="3340" max="3340" width="10.5546875" style="8" bestFit="1" customWidth="1"/>
    <col min="3341" max="3341" width="102" style="8" bestFit="1" customWidth="1"/>
    <col min="3342" max="3342" width="11" style="8" bestFit="1" customWidth="1"/>
    <col min="3343" max="3343" width="9.5546875" style="8" bestFit="1" customWidth="1"/>
    <col min="3344" max="3344" width="6.5546875" style="8" bestFit="1" customWidth="1"/>
    <col min="3345" max="3345" width="10.5546875" style="8" bestFit="1" customWidth="1"/>
    <col min="3346" max="3346" width="14.109375" style="8" customWidth="1"/>
    <col min="3347" max="3347" width="7.5546875" style="8" bestFit="1" customWidth="1"/>
    <col min="3348" max="3348" width="11.5546875" style="8" bestFit="1" customWidth="1"/>
    <col min="3349" max="3349" width="10.88671875" style="8" bestFit="1" customWidth="1"/>
    <col min="3350" max="3584" width="9.109375" style="8"/>
    <col min="3585" max="3585" width="7.5546875" style="8" bestFit="1" customWidth="1"/>
    <col min="3586" max="3586" width="25.5546875" style="8" bestFit="1" customWidth="1"/>
    <col min="3587" max="3587" width="12.88671875" style="8" bestFit="1" customWidth="1"/>
    <col min="3588" max="3588" width="26.88671875" style="8" customWidth="1"/>
    <col min="3589" max="3589" width="18.5546875" style="8" bestFit="1" customWidth="1"/>
    <col min="3590" max="3590" width="26.109375" style="8" customWidth="1"/>
    <col min="3591" max="3591" width="71.44140625" style="8" bestFit="1" customWidth="1"/>
    <col min="3592" max="3592" width="8.5546875" style="8" bestFit="1" customWidth="1"/>
    <col min="3593" max="3593" width="12" style="8" customWidth="1"/>
    <col min="3594" max="3594" width="11.44140625" style="8" customWidth="1"/>
    <col min="3595" max="3595" width="6.5546875" style="8" bestFit="1" customWidth="1"/>
    <col min="3596" max="3596" width="10.5546875" style="8" bestFit="1" customWidth="1"/>
    <col min="3597" max="3597" width="102" style="8" bestFit="1" customWidth="1"/>
    <col min="3598" max="3598" width="11" style="8" bestFit="1" customWidth="1"/>
    <col min="3599" max="3599" width="9.5546875" style="8" bestFit="1" customWidth="1"/>
    <col min="3600" max="3600" width="6.5546875" style="8" bestFit="1" customWidth="1"/>
    <col min="3601" max="3601" width="10.5546875" style="8" bestFit="1" customWidth="1"/>
    <col min="3602" max="3602" width="14.109375" style="8" customWidth="1"/>
    <col min="3603" max="3603" width="7.5546875" style="8" bestFit="1" customWidth="1"/>
    <col min="3604" max="3604" width="11.5546875" style="8" bestFit="1" customWidth="1"/>
    <col min="3605" max="3605" width="10.88671875" style="8" bestFit="1" customWidth="1"/>
    <col min="3606" max="3840" width="9.109375" style="8"/>
    <col min="3841" max="3841" width="7.5546875" style="8" bestFit="1" customWidth="1"/>
    <col min="3842" max="3842" width="25.5546875" style="8" bestFit="1" customWidth="1"/>
    <col min="3843" max="3843" width="12.88671875" style="8" bestFit="1" customWidth="1"/>
    <col min="3844" max="3844" width="26.88671875" style="8" customWidth="1"/>
    <col min="3845" max="3845" width="18.5546875" style="8" bestFit="1" customWidth="1"/>
    <col min="3846" max="3846" width="26.109375" style="8" customWidth="1"/>
    <col min="3847" max="3847" width="71.44140625" style="8" bestFit="1" customWidth="1"/>
    <col min="3848" max="3848" width="8.5546875" style="8" bestFit="1" customWidth="1"/>
    <col min="3849" max="3849" width="12" style="8" customWidth="1"/>
    <col min="3850" max="3850" width="11.44140625" style="8" customWidth="1"/>
    <col min="3851" max="3851" width="6.5546875" style="8" bestFit="1" customWidth="1"/>
    <col min="3852" max="3852" width="10.5546875" style="8" bestFit="1" customWidth="1"/>
    <col min="3853" max="3853" width="102" style="8" bestFit="1" customWidth="1"/>
    <col min="3854" max="3854" width="11" style="8" bestFit="1" customWidth="1"/>
    <col min="3855" max="3855" width="9.5546875" style="8" bestFit="1" customWidth="1"/>
    <col min="3856" max="3856" width="6.5546875" style="8" bestFit="1" customWidth="1"/>
    <col min="3857" max="3857" width="10.5546875" style="8" bestFit="1" customWidth="1"/>
    <col min="3858" max="3858" width="14.109375" style="8" customWidth="1"/>
    <col min="3859" max="3859" width="7.5546875" style="8" bestFit="1" customWidth="1"/>
    <col min="3860" max="3860" width="11.5546875" style="8" bestFit="1" customWidth="1"/>
    <col min="3861" max="3861" width="10.88671875" style="8" bestFit="1" customWidth="1"/>
    <col min="3862" max="4096" width="9.109375" style="8"/>
    <col min="4097" max="4097" width="7.5546875" style="8" bestFit="1" customWidth="1"/>
    <col min="4098" max="4098" width="25.5546875" style="8" bestFit="1" customWidth="1"/>
    <col min="4099" max="4099" width="12.88671875" style="8" bestFit="1" customWidth="1"/>
    <col min="4100" max="4100" width="26.88671875" style="8" customWidth="1"/>
    <col min="4101" max="4101" width="18.5546875" style="8" bestFit="1" customWidth="1"/>
    <col min="4102" max="4102" width="26.109375" style="8" customWidth="1"/>
    <col min="4103" max="4103" width="71.44140625" style="8" bestFit="1" customWidth="1"/>
    <col min="4104" max="4104" width="8.5546875" style="8" bestFit="1" customWidth="1"/>
    <col min="4105" max="4105" width="12" style="8" customWidth="1"/>
    <col min="4106" max="4106" width="11.44140625" style="8" customWidth="1"/>
    <col min="4107" max="4107" width="6.5546875" style="8" bestFit="1" customWidth="1"/>
    <col min="4108" max="4108" width="10.5546875" style="8" bestFit="1" customWidth="1"/>
    <col min="4109" max="4109" width="102" style="8" bestFit="1" customWidth="1"/>
    <col min="4110" max="4110" width="11" style="8" bestFit="1" customWidth="1"/>
    <col min="4111" max="4111" width="9.5546875" style="8" bestFit="1" customWidth="1"/>
    <col min="4112" max="4112" width="6.5546875" style="8" bestFit="1" customWidth="1"/>
    <col min="4113" max="4113" width="10.5546875" style="8" bestFit="1" customWidth="1"/>
    <col min="4114" max="4114" width="14.109375" style="8" customWidth="1"/>
    <col min="4115" max="4115" width="7.5546875" style="8" bestFit="1" customWidth="1"/>
    <col min="4116" max="4116" width="11.5546875" style="8" bestFit="1" customWidth="1"/>
    <col min="4117" max="4117" width="10.88671875" style="8" bestFit="1" customWidth="1"/>
    <col min="4118" max="4352" width="9.109375" style="8"/>
    <col min="4353" max="4353" width="7.5546875" style="8" bestFit="1" customWidth="1"/>
    <col min="4354" max="4354" width="25.5546875" style="8" bestFit="1" customWidth="1"/>
    <col min="4355" max="4355" width="12.88671875" style="8" bestFit="1" customWidth="1"/>
    <col min="4356" max="4356" width="26.88671875" style="8" customWidth="1"/>
    <col min="4357" max="4357" width="18.5546875" style="8" bestFit="1" customWidth="1"/>
    <col min="4358" max="4358" width="26.109375" style="8" customWidth="1"/>
    <col min="4359" max="4359" width="71.44140625" style="8" bestFit="1" customWidth="1"/>
    <col min="4360" max="4360" width="8.5546875" style="8" bestFit="1" customWidth="1"/>
    <col min="4361" max="4361" width="12" style="8" customWidth="1"/>
    <col min="4362" max="4362" width="11.44140625" style="8" customWidth="1"/>
    <col min="4363" max="4363" width="6.5546875" style="8" bestFit="1" customWidth="1"/>
    <col min="4364" max="4364" width="10.5546875" style="8" bestFit="1" customWidth="1"/>
    <col min="4365" max="4365" width="102" style="8" bestFit="1" customWidth="1"/>
    <col min="4366" max="4366" width="11" style="8" bestFit="1" customWidth="1"/>
    <col min="4367" max="4367" width="9.5546875" style="8" bestFit="1" customWidth="1"/>
    <col min="4368" max="4368" width="6.5546875" style="8" bestFit="1" customWidth="1"/>
    <col min="4369" max="4369" width="10.5546875" style="8" bestFit="1" customWidth="1"/>
    <col min="4370" max="4370" width="14.109375" style="8" customWidth="1"/>
    <col min="4371" max="4371" width="7.5546875" style="8" bestFit="1" customWidth="1"/>
    <col min="4372" max="4372" width="11.5546875" style="8" bestFit="1" customWidth="1"/>
    <col min="4373" max="4373" width="10.88671875" style="8" bestFit="1" customWidth="1"/>
    <col min="4374" max="4608" width="9.109375" style="8"/>
    <col min="4609" max="4609" width="7.5546875" style="8" bestFit="1" customWidth="1"/>
    <col min="4610" max="4610" width="25.5546875" style="8" bestFit="1" customWidth="1"/>
    <col min="4611" max="4611" width="12.88671875" style="8" bestFit="1" customWidth="1"/>
    <col min="4612" max="4612" width="26.88671875" style="8" customWidth="1"/>
    <col min="4613" max="4613" width="18.5546875" style="8" bestFit="1" customWidth="1"/>
    <col min="4614" max="4614" width="26.109375" style="8" customWidth="1"/>
    <col min="4615" max="4615" width="71.44140625" style="8" bestFit="1" customWidth="1"/>
    <col min="4616" max="4616" width="8.5546875" style="8" bestFit="1" customWidth="1"/>
    <col min="4617" max="4617" width="12" style="8" customWidth="1"/>
    <col min="4618" max="4618" width="11.44140625" style="8" customWidth="1"/>
    <col min="4619" max="4619" width="6.5546875" style="8" bestFit="1" customWidth="1"/>
    <col min="4620" max="4620" width="10.5546875" style="8" bestFit="1" customWidth="1"/>
    <col min="4621" max="4621" width="102" style="8" bestFit="1" customWidth="1"/>
    <col min="4622" max="4622" width="11" style="8" bestFit="1" customWidth="1"/>
    <col min="4623" max="4623" width="9.5546875" style="8" bestFit="1" customWidth="1"/>
    <col min="4624" max="4624" width="6.5546875" style="8" bestFit="1" customWidth="1"/>
    <col min="4625" max="4625" width="10.5546875" style="8" bestFit="1" customWidth="1"/>
    <col min="4626" max="4626" width="14.109375" style="8" customWidth="1"/>
    <col min="4627" max="4627" width="7.5546875" style="8" bestFit="1" customWidth="1"/>
    <col min="4628" max="4628" width="11.5546875" style="8" bestFit="1" customWidth="1"/>
    <col min="4629" max="4629" width="10.88671875" style="8" bestFit="1" customWidth="1"/>
    <col min="4630" max="4864" width="9.109375" style="8"/>
    <col min="4865" max="4865" width="7.5546875" style="8" bestFit="1" customWidth="1"/>
    <col min="4866" max="4866" width="25.5546875" style="8" bestFit="1" customWidth="1"/>
    <col min="4867" max="4867" width="12.88671875" style="8" bestFit="1" customWidth="1"/>
    <col min="4868" max="4868" width="26.88671875" style="8" customWidth="1"/>
    <col min="4869" max="4869" width="18.5546875" style="8" bestFit="1" customWidth="1"/>
    <col min="4870" max="4870" width="26.109375" style="8" customWidth="1"/>
    <col min="4871" max="4871" width="71.44140625" style="8" bestFit="1" customWidth="1"/>
    <col min="4872" max="4872" width="8.5546875" style="8" bestFit="1" customWidth="1"/>
    <col min="4873" max="4873" width="12" style="8" customWidth="1"/>
    <col min="4874" max="4874" width="11.44140625" style="8" customWidth="1"/>
    <col min="4875" max="4875" width="6.5546875" style="8" bestFit="1" customWidth="1"/>
    <col min="4876" max="4876" width="10.5546875" style="8" bestFit="1" customWidth="1"/>
    <col min="4877" max="4877" width="102" style="8" bestFit="1" customWidth="1"/>
    <col min="4878" max="4878" width="11" style="8" bestFit="1" customWidth="1"/>
    <col min="4879" max="4879" width="9.5546875" style="8" bestFit="1" customWidth="1"/>
    <col min="4880" max="4880" width="6.5546875" style="8" bestFit="1" customWidth="1"/>
    <col min="4881" max="4881" width="10.5546875" style="8" bestFit="1" customWidth="1"/>
    <col min="4882" max="4882" width="14.109375" style="8" customWidth="1"/>
    <col min="4883" max="4883" width="7.5546875" style="8" bestFit="1" customWidth="1"/>
    <col min="4884" max="4884" width="11.5546875" style="8" bestFit="1" customWidth="1"/>
    <col min="4885" max="4885" width="10.88671875" style="8" bestFit="1" customWidth="1"/>
    <col min="4886" max="5120" width="9.109375" style="8"/>
    <col min="5121" max="5121" width="7.5546875" style="8" bestFit="1" customWidth="1"/>
    <col min="5122" max="5122" width="25.5546875" style="8" bestFit="1" customWidth="1"/>
    <col min="5123" max="5123" width="12.88671875" style="8" bestFit="1" customWidth="1"/>
    <col min="5124" max="5124" width="26.88671875" style="8" customWidth="1"/>
    <col min="5125" max="5125" width="18.5546875" style="8" bestFit="1" customWidth="1"/>
    <col min="5126" max="5126" width="26.109375" style="8" customWidth="1"/>
    <col min="5127" max="5127" width="71.44140625" style="8" bestFit="1" customWidth="1"/>
    <col min="5128" max="5128" width="8.5546875" style="8" bestFit="1" customWidth="1"/>
    <col min="5129" max="5129" width="12" style="8" customWidth="1"/>
    <col min="5130" max="5130" width="11.44140625" style="8" customWidth="1"/>
    <col min="5131" max="5131" width="6.5546875" style="8" bestFit="1" customWidth="1"/>
    <col min="5132" max="5132" width="10.5546875" style="8" bestFit="1" customWidth="1"/>
    <col min="5133" max="5133" width="102" style="8" bestFit="1" customWidth="1"/>
    <col min="5134" max="5134" width="11" style="8" bestFit="1" customWidth="1"/>
    <col min="5135" max="5135" width="9.5546875" style="8" bestFit="1" customWidth="1"/>
    <col min="5136" max="5136" width="6.5546875" style="8" bestFit="1" customWidth="1"/>
    <col min="5137" max="5137" width="10.5546875" style="8" bestFit="1" customWidth="1"/>
    <col min="5138" max="5138" width="14.109375" style="8" customWidth="1"/>
    <col min="5139" max="5139" width="7.5546875" style="8" bestFit="1" customWidth="1"/>
    <col min="5140" max="5140" width="11.5546875" style="8" bestFit="1" customWidth="1"/>
    <col min="5141" max="5141" width="10.88671875" style="8" bestFit="1" customWidth="1"/>
    <col min="5142" max="5376" width="9.109375" style="8"/>
    <col min="5377" max="5377" width="7.5546875" style="8" bestFit="1" customWidth="1"/>
    <col min="5378" max="5378" width="25.5546875" style="8" bestFit="1" customWidth="1"/>
    <col min="5379" max="5379" width="12.88671875" style="8" bestFit="1" customWidth="1"/>
    <col min="5380" max="5380" width="26.88671875" style="8" customWidth="1"/>
    <col min="5381" max="5381" width="18.5546875" style="8" bestFit="1" customWidth="1"/>
    <col min="5382" max="5382" width="26.109375" style="8" customWidth="1"/>
    <col min="5383" max="5383" width="71.44140625" style="8" bestFit="1" customWidth="1"/>
    <col min="5384" max="5384" width="8.5546875" style="8" bestFit="1" customWidth="1"/>
    <col min="5385" max="5385" width="12" style="8" customWidth="1"/>
    <col min="5386" max="5386" width="11.44140625" style="8" customWidth="1"/>
    <col min="5387" max="5387" width="6.5546875" style="8" bestFit="1" customWidth="1"/>
    <col min="5388" max="5388" width="10.5546875" style="8" bestFit="1" customWidth="1"/>
    <col min="5389" max="5389" width="102" style="8" bestFit="1" customWidth="1"/>
    <col min="5390" max="5390" width="11" style="8" bestFit="1" customWidth="1"/>
    <col min="5391" max="5391" width="9.5546875" style="8" bestFit="1" customWidth="1"/>
    <col min="5392" max="5392" width="6.5546875" style="8" bestFit="1" customWidth="1"/>
    <col min="5393" max="5393" width="10.5546875" style="8" bestFit="1" customWidth="1"/>
    <col min="5394" max="5394" width="14.109375" style="8" customWidth="1"/>
    <col min="5395" max="5395" width="7.5546875" style="8" bestFit="1" customWidth="1"/>
    <col min="5396" max="5396" width="11.5546875" style="8" bestFit="1" customWidth="1"/>
    <col min="5397" max="5397" width="10.88671875" style="8" bestFit="1" customWidth="1"/>
    <col min="5398" max="5632" width="9.109375" style="8"/>
    <col min="5633" max="5633" width="7.5546875" style="8" bestFit="1" customWidth="1"/>
    <col min="5634" max="5634" width="25.5546875" style="8" bestFit="1" customWidth="1"/>
    <col min="5635" max="5635" width="12.88671875" style="8" bestFit="1" customWidth="1"/>
    <col min="5636" max="5636" width="26.88671875" style="8" customWidth="1"/>
    <col min="5637" max="5637" width="18.5546875" style="8" bestFit="1" customWidth="1"/>
    <col min="5638" max="5638" width="26.109375" style="8" customWidth="1"/>
    <col min="5639" max="5639" width="71.44140625" style="8" bestFit="1" customWidth="1"/>
    <col min="5640" max="5640" width="8.5546875" style="8" bestFit="1" customWidth="1"/>
    <col min="5641" max="5641" width="12" style="8" customWidth="1"/>
    <col min="5642" max="5642" width="11.44140625" style="8" customWidth="1"/>
    <col min="5643" max="5643" width="6.5546875" style="8" bestFit="1" customWidth="1"/>
    <col min="5644" max="5644" width="10.5546875" style="8" bestFit="1" customWidth="1"/>
    <col min="5645" max="5645" width="102" style="8" bestFit="1" customWidth="1"/>
    <col min="5646" max="5646" width="11" style="8" bestFit="1" customWidth="1"/>
    <col min="5647" max="5647" width="9.5546875" style="8" bestFit="1" customWidth="1"/>
    <col min="5648" max="5648" width="6.5546875" style="8" bestFit="1" customWidth="1"/>
    <col min="5649" max="5649" width="10.5546875" style="8" bestFit="1" customWidth="1"/>
    <col min="5650" max="5650" width="14.109375" style="8" customWidth="1"/>
    <col min="5651" max="5651" width="7.5546875" style="8" bestFit="1" customWidth="1"/>
    <col min="5652" max="5652" width="11.5546875" style="8" bestFit="1" customWidth="1"/>
    <col min="5653" max="5653" width="10.88671875" style="8" bestFit="1" customWidth="1"/>
    <col min="5654" max="5888" width="9.109375" style="8"/>
    <col min="5889" max="5889" width="7.5546875" style="8" bestFit="1" customWidth="1"/>
    <col min="5890" max="5890" width="25.5546875" style="8" bestFit="1" customWidth="1"/>
    <col min="5891" max="5891" width="12.88671875" style="8" bestFit="1" customWidth="1"/>
    <col min="5892" max="5892" width="26.88671875" style="8" customWidth="1"/>
    <col min="5893" max="5893" width="18.5546875" style="8" bestFit="1" customWidth="1"/>
    <col min="5894" max="5894" width="26.109375" style="8" customWidth="1"/>
    <col min="5895" max="5895" width="71.44140625" style="8" bestFit="1" customWidth="1"/>
    <col min="5896" max="5896" width="8.5546875" style="8" bestFit="1" customWidth="1"/>
    <col min="5897" max="5897" width="12" style="8" customWidth="1"/>
    <col min="5898" max="5898" width="11.44140625" style="8" customWidth="1"/>
    <col min="5899" max="5899" width="6.5546875" style="8" bestFit="1" customWidth="1"/>
    <col min="5900" max="5900" width="10.5546875" style="8" bestFit="1" customWidth="1"/>
    <col min="5901" max="5901" width="102" style="8" bestFit="1" customWidth="1"/>
    <col min="5902" max="5902" width="11" style="8" bestFit="1" customWidth="1"/>
    <col min="5903" max="5903" width="9.5546875" style="8" bestFit="1" customWidth="1"/>
    <col min="5904" max="5904" width="6.5546875" style="8" bestFit="1" customWidth="1"/>
    <col min="5905" max="5905" width="10.5546875" style="8" bestFit="1" customWidth="1"/>
    <col min="5906" max="5906" width="14.109375" style="8" customWidth="1"/>
    <col min="5907" max="5907" width="7.5546875" style="8" bestFit="1" customWidth="1"/>
    <col min="5908" max="5908" width="11.5546875" style="8" bestFit="1" customWidth="1"/>
    <col min="5909" max="5909" width="10.88671875" style="8" bestFit="1" customWidth="1"/>
    <col min="5910" max="6144" width="9.109375" style="8"/>
    <col min="6145" max="6145" width="7.5546875" style="8" bestFit="1" customWidth="1"/>
    <col min="6146" max="6146" width="25.5546875" style="8" bestFit="1" customWidth="1"/>
    <col min="6147" max="6147" width="12.88671875" style="8" bestFit="1" customWidth="1"/>
    <col min="6148" max="6148" width="26.88671875" style="8" customWidth="1"/>
    <col min="6149" max="6149" width="18.5546875" style="8" bestFit="1" customWidth="1"/>
    <col min="6150" max="6150" width="26.109375" style="8" customWidth="1"/>
    <col min="6151" max="6151" width="71.44140625" style="8" bestFit="1" customWidth="1"/>
    <col min="6152" max="6152" width="8.5546875" style="8" bestFit="1" customWidth="1"/>
    <col min="6153" max="6153" width="12" style="8" customWidth="1"/>
    <col min="6154" max="6154" width="11.44140625" style="8" customWidth="1"/>
    <col min="6155" max="6155" width="6.5546875" style="8" bestFit="1" customWidth="1"/>
    <col min="6156" max="6156" width="10.5546875" style="8" bestFit="1" customWidth="1"/>
    <col min="6157" max="6157" width="102" style="8" bestFit="1" customWidth="1"/>
    <col min="6158" max="6158" width="11" style="8" bestFit="1" customWidth="1"/>
    <col min="6159" max="6159" width="9.5546875" style="8" bestFit="1" customWidth="1"/>
    <col min="6160" max="6160" width="6.5546875" style="8" bestFit="1" customWidth="1"/>
    <col min="6161" max="6161" width="10.5546875" style="8" bestFit="1" customWidth="1"/>
    <col min="6162" max="6162" width="14.109375" style="8" customWidth="1"/>
    <col min="6163" max="6163" width="7.5546875" style="8" bestFit="1" customWidth="1"/>
    <col min="6164" max="6164" width="11.5546875" style="8" bestFit="1" customWidth="1"/>
    <col min="6165" max="6165" width="10.88671875" style="8" bestFit="1" customWidth="1"/>
    <col min="6166" max="6400" width="9.109375" style="8"/>
    <col min="6401" max="6401" width="7.5546875" style="8" bestFit="1" customWidth="1"/>
    <col min="6402" max="6402" width="25.5546875" style="8" bestFit="1" customWidth="1"/>
    <col min="6403" max="6403" width="12.88671875" style="8" bestFit="1" customWidth="1"/>
    <col min="6404" max="6404" width="26.88671875" style="8" customWidth="1"/>
    <col min="6405" max="6405" width="18.5546875" style="8" bestFit="1" customWidth="1"/>
    <col min="6406" max="6406" width="26.109375" style="8" customWidth="1"/>
    <col min="6407" max="6407" width="71.44140625" style="8" bestFit="1" customWidth="1"/>
    <col min="6408" max="6408" width="8.5546875" style="8" bestFit="1" customWidth="1"/>
    <col min="6409" max="6409" width="12" style="8" customWidth="1"/>
    <col min="6410" max="6410" width="11.44140625" style="8" customWidth="1"/>
    <col min="6411" max="6411" width="6.5546875" style="8" bestFit="1" customWidth="1"/>
    <col min="6412" max="6412" width="10.5546875" style="8" bestFit="1" customWidth="1"/>
    <col min="6413" max="6413" width="102" style="8" bestFit="1" customWidth="1"/>
    <col min="6414" max="6414" width="11" style="8" bestFit="1" customWidth="1"/>
    <col min="6415" max="6415" width="9.5546875" style="8" bestFit="1" customWidth="1"/>
    <col min="6416" max="6416" width="6.5546875" style="8" bestFit="1" customWidth="1"/>
    <col min="6417" max="6417" width="10.5546875" style="8" bestFit="1" customWidth="1"/>
    <col min="6418" max="6418" width="14.109375" style="8" customWidth="1"/>
    <col min="6419" max="6419" width="7.5546875" style="8" bestFit="1" customWidth="1"/>
    <col min="6420" max="6420" width="11.5546875" style="8" bestFit="1" customWidth="1"/>
    <col min="6421" max="6421" width="10.88671875" style="8" bestFit="1" customWidth="1"/>
    <col min="6422" max="6656" width="9.109375" style="8"/>
    <col min="6657" max="6657" width="7.5546875" style="8" bestFit="1" customWidth="1"/>
    <col min="6658" max="6658" width="25.5546875" style="8" bestFit="1" customWidth="1"/>
    <col min="6659" max="6659" width="12.88671875" style="8" bestFit="1" customWidth="1"/>
    <col min="6660" max="6660" width="26.88671875" style="8" customWidth="1"/>
    <col min="6661" max="6661" width="18.5546875" style="8" bestFit="1" customWidth="1"/>
    <col min="6662" max="6662" width="26.109375" style="8" customWidth="1"/>
    <col min="6663" max="6663" width="71.44140625" style="8" bestFit="1" customWidth="1"/>
    <col min="6664" max="6664" width="8.5546875" style="8" bestFit="1" customWidth="1"/>
    <col min="6665" max="6665" width="12" style="8" customWidth="1"/>
    <col min="6666" max="6666" width="11.44140625" style="8" customWidth="1"/>
    <col min="6667" max="6667" width="6.5546875" style="8" bestFit="1" customWidth="1"/>
    <col min="6668" max="6668" width="10.5546875" style="8" bestFit="1" customWidth="1"/>
    <col min="6669" max="6669" width="102" style="8" bestFit="1" customWidth="1"/>
    <col min="6670" max="6670" width="11" style="8" bestFit="1" customWidth="1"/>
    <col min="6671" max="6671" width="9.5546875" style="8" bestFit="1" customWidth="1"/>
    <col min="6672" max="6672" width="6.5546875" style="8" bestFit="1" customWidth="1"/>
    <col min="6673" max="6673" width="10.5546875" style="8" bestFit="1" customWidth="1"/>
    <col min="6674" max="6674" width="14.109375" style="8" customWidth="1"/>
    <col min="6675" max="6675" width="7.5546875" style="8" bestFit="1" customWidth="1"/>
    <col min="6676" max="6676" width="11.5546875" style="8" bestFit="1" customWidth="1"/>
    <col min="6677" max="6677" width="10.88671875" style="8" bestFit="1" customWidth="1"/>
    <col min="6678" max="6912" width="9.109375" style="8"/>
    <col min="6913" max="6913" width="7.5546875" style="8" bestFit="1" customWidth="1"/>
    <col min="6914" max="6914" width="25.5546875" style="8" bestFit="1" customWidth="1"/>
    <col min="6915" max="6915" width="12.88671875" style="8" bestFit="1" customWidth="1"/>
    <col min="6916" max="6916" width="26.88671875" style="8" customWidth="1"/>
    <col min="6917" max="6917" width="18.5546875" style="8" bestFit="1" customWidth="1"/>
    <col min="6918" max="6918" width="26.109375" style="8" customWidth="1"/>
    <col min="6919" max="6919" width="71.44140625" style="8" bestFit="1" customWidth="1"/>
    <col min="6920" max="6920" width="8.5546875" style="8" bestFit="1" customWidth="1"/>
    <col min="6921" max="6921" width="12" style="8" customWidth="1"/>
    <col min="6922" max="6922" width="11.44140625" style="8" customWidth="1"/>
    <col min="6923" max="6923" width="6.5546875" style="8" bestFit="1" customWidth="1"/>
    <col min="6924" max="6924" width="10.5546875" style="8" bestFit="1" customWidth="1"/>
    <col min="6925" max="6925" width="102" style="8" bestFit="1" customWidth="1"/>
    <col min="6926" max="6926" width="11" style="8" bestFit="1" customWidth="1"/>
    <col min="6927" max="6927" width="9.5546875" style="8" bestFit="1" customWidth="1"/>
    <col min="6928" max="6928" width="6.5546875" style="8" bestFit="1" customWidth="1"/>
    <col min="6929" max="6929" width="10.5546875" style="8" bestFit="1" customWidth="1"/>
    <col min="6930" max="6930" width="14.109375" style="8" customWidth="1"/>
    <col min="6931" max="6931" width="7.5546875" style="8" bestFit="1" customWidth="1"/>
    <col min="6932" max="6932" width="11.5546875" style="8" bestFit="1" customWidth="1"/>
    <col min="6933" max="6933" width="10.88671875" style="8" bestFit="1" customWidth="1"/>
    <col min="6934" max="7168" width="9.109375" style="8"/>
    <col min="7169" max="7169" width="7.5546875" style="8" bestFit="1" customWidth="1"/>
    <col min="7170" max="7170" width="25.5546875" style="8" bestFit="1" customWidth="1"/>
    <col min="7171" max="7171" width="12.88671875" style="8" bestFit="1" customWidth="1"/>
    <col min="7172" max="7172" width="26.88671875" style="8" customWidth="1"/>
    <col min="7173" max="7173" width="18.5546875" style="8" bestFit="1" customWidth="1"/>
    <col min="7174" max="7174" width="26.109375" style="8" customWidth="1"/>
    <col min="7175" max="7175" width="71.44140625" style="8" bestFit="1" customWidth="1"/>
    <col min="7176" max="7176" width="8.5546875" style="8" bestFit="1" customWidth="1"/>
    <col min="7177" max="7177" width="12" style="8" customWidth="1"/>
    <col min="7178" max="7178" width="11.44140625" style="8" customWidth="1"/>
    <col min="7179" max="7179" width="6.5546875" style="8" bestFit="1" customWidth="1"/>
    <col min="7180" max="7180" width="10.5546875" style="8" bestFit="1" customWidth="1"/>
    <col min="7181" max="7181" width="102" style="8" bestFit="1" customWidth="1"/>
    <col min="7182" max="7182" width="11" style="8" bestFit="1" customWidth="1"/>
    <col min="7183" max="7183" width="9.5546875" style="8" bestFit="1" customWidth="1"/>
    <col min="7184" max="7184" width="6.5546875" style="8" bestFit="1" customWidth="1"/>
    <col min="7185" max="7185" width="10.5546875" style="8" bestFit="1" customWidth="1"/>
    <col min="7186" max="7186" width="14.109375" style="8" customWidth="1"/>
    <col min="7187" max="7187" width="7.5546875" style="8" bestFit="1" customWidth="1"/>
    <col min="7188" max="7188" width="11.5546875" style="8" bestFit="1" customWidth="1"/>
    <col min="7189" max="7189" width="10.88671875" style="8" bestFit="1" customWidth="1"/>
    <col min="7190" max="7424" width="9.109375" style="8"/>
    <col min="7425" max="7425" width="7.5546875" style="8" bestFit="1" customWidth="1"/>
    <col min="7426" max="7426" width="25.5546875" style="8" bestFit="1" customWidth="1"/>
    <col min="7427" max="7427" width="12.88671875" style="8" bestFit="1" customWidth="1"/>
    <col min="7428" max="7428" width="26.88671875" style="8" customWidth="1"/>
    <col min="7429" max="7429" width="18.5546875" style="8" bestFit="1" customWidth="1"/>
    <col min="7430" max="7430" width="26.109375" style="8" customWidth="1"/>
    <col min="7431" max="7431" width="71.44140625" style="8" bestFit="1" customWidth="1"/>
    <col min="7432" max="7432" width="8.5546875" style="8" bestFit="1" customWidth="1"/>
    <col min="7433" max="7433" width="12" style="8" customWidth="1"/>
    <col min="7434" max="7434" width="11.44140625" style="8" customWidth="1"/>
    <col min="7435" max="7435" width="6.5546875" style="8" bestFit="1" customWidth="1"/>
    <col min="7436" max="7436" width="10.5546875" style="8" bestFit="1" customWidth="1"/>
    <col min="7437" max="7437" width="102" style="8" bestFit="1" customWidth="1"/>
    <col min="7438" max="7438" width="11" style="8" bestFit="1" customWidth="1"/>
    <col min="7439" max="7439" width="9.5546875" style="8" bestFit="1" customWidth="1"/>
    <col min="7440" max="7440" width="6.5546875" style="8" bestFit="1" customWidth="1"/>
    <col min="7441" max="7441" width="10.5546875" style="8" bestFit="1" customWidth="1"/>
    <col min="7442" max="7442" width="14.109375" style="8" customWidth="1"/>
    <col min="7443" max="7443" width="7.5546875" style="8" bestFit="1" customWidth="1"/>
    <col min="7444" max="7444" width="11.5546875" style="8" bestFit="1" customWidth="1"/>
    <col min="7445" max="7445" width="10.88671875" style="8" bestFit="1" customWidth="1"/>
    <col min="7446" max="7680" width="9.109375" style="8"/>
    <col min="7681" max="7681" width="7.5546875" style="8" bestFit="1" customWidth="1"/>
    <col min="7682" max="7682" width="25.5546875" style="8" bestFit="1" customWidth="1"/>
    <col min="7683" max="7683" width="12.88671875" style="8" bestFit="1" customWidth="1"/>
    <col min="7684" max="7684" width="26.88671875" style="8" customWidth="1"/>
    <col min="7685" max="7685" width="18.5546875" style="8" bestFit="1" customWidth="1"/>
    <col min="7686" max="7686" width="26.109375" style="8" customWidth="1"/>
    <col min="7687" max="7687" width="71.44140625" style="8" bestFit="1" customWidth="1"/>
    <col min="7688" max="7688" width="8.5546875" style="8" bestFit="1" customWidth="1"/>
    <col min="7689" max="7689" width="12" style="8" customWidth="1"/>
    <col min="7690" max="7690" width="11.44140625" style="8" customWidth="1"/>
    <col min="7691" max="7691" width="6.5546875" style="8" bestFit="1" customWidth="1"/>
    <col min="7692" max="7692" width="10.5546875" style="8" bestFit="1" customWidth="1"/>
    <col min="7693" max="7693" width="102" style="8" bestFit="1" customWidth="1"/>
    <col min="7694" max="7694" width="11" style="8" bestFit="1" customWidth="1"/>
    <col min="7695" max="7695" width="9.5546875" style="8" bestFit="1" customWidth="1"/>
    <col min="7696" max="7696" width="6.5546875" style="8" bestFit="1" customWidth="1"/>
    <col min="7697" max="7697" width="10.5546875" style="8" bestFit="1" customWidth="1"/>
    <col min="7698" max="7698" width="14.109375" style="8" customWidth="1"/>
    <col min="7699" max="7699" width="7.5546875" style="8" bestFit="1" customWidth="1"/>
    <col min="7700" max="7700" width="11.5546875" style="8" bestFit="1" customWidth="1"/>
    <col min="7701" max="7701" width="10.88671875" style="8" bestFit="1" customWidth="1"/>
    <col min="7702" max="7936" width="9.109375" style="8"/>
    <col min="7937" max="7937" width="7.5546875" style="8" bestFit="1" customWidth="1"/>
    <col min="7938" max="7938" width="25.5546875" style="8" bestFit="1" customWidth="1"/>
    <col min="7939" max="7939" width="12.88671875" style="8" bestFit="1" customWidth="1"/>
    <col min="7940" max="7940" width="26.88671875" style="8" customWidth="1"/>
    <col min="7941" max="7941" width="18.5546875" style="8" bestFit="1" customWidth="1"/>
    <col min="7942" max="7942" width="26.109375" style="8" customWidth="1"/>
    <col min="7943" max="7943" width="71.44140625" style="8" bestFit="1" customWidth="1"/>
    <col min="7944" max="7944" width="8.5546875" style="8" bestFit="1" customWidth="1"/>
    <col min="7945" max="7945" width="12" style="8" customWidth="1"/>
    <col min="7946" max="7946" width="11.44140625" style="8" customWidth="1"/>
    <col min="7947" max="7947" width="6.5546875" style="8" bestFit="1" customWidth="1"/>
    <col min="7948" max="7948" width="10.5546875" style="8" bestFit="1" customWidth="1"/>
    <col min="7949" max="7949" width="102" style="8" bestFit="1" customWidth="1"/>
    <col min="7950" max="7950" width="11" style="8" bestFit="1" customWidth="1"/>
    <col min="7951" max="7951" width="9.5546875" style="8" bestFit="1" customWidth="1"/>
    <col min="7952" max="7952" width="6.5546875" style="8" bestFit="1" customWidth="1"/>
    <col min="7953" max="7953" width="10.5546875" style="8" bestFit="1" customWidth="1"/>
    <col min="7954" max="7954" width="14.109375" style="8" customWidth="1"/>
    <col min="7955" max="7955" width="7.5546875" style="8" bestFit="1" customWidth="1"/>
    <col min="7956" max="7956" width="11.5546875" style="8" bestFit="1" customWidth="1"/>
    <col min="7957" max="7957" width="10.88671875" style="8" bestFit="1" customWidth="1"/>
    <col min="7958" max="8192" width="9.109375" style="8"/>
    <col min="8193" max="8193" width="7.5546875" style="8" bestFit="1" customWidth="1"/>
    <col min="8194" max="8194" width="25.5546875" style="8" bestFit="1" customWidth="1"/>
    <col min="8195" max="8195" width="12.88671875" style="8" bestFit="1" customWidth="1"/>
    <col min="8196" max="8196" width="26.88671875" style="8" customWidth="1"/>
    <col min="8197" max="8197" width="18.5546875" style="8" bestFit="1" customWidth="1"/>
    <col min="8198" max="8198" width="26.109375" style="8" customWidth="1"/>
    <col min="8199" max="8199" width="71.44140625" style="8" bestFit="1" customWidth="1"/>
    <col min="8200" max="8200" width="8.5546875" style="8" bestFit="1" customWidth="1"/>
    <col min="8201" max="8201" width="12" style="8" customWidth="1"/>
    <col min="8202" max="8202" width="11.44140625" style="8" customWidth="1"/>
    <col min="8203" max="8203" width="6.5546875" style="8" bestFit="1" customWidth="1"/>
    <col min="8204" max="8204" width="10.5546875" style="8" bestFit="1" customWidth="1"/>
    <col min="8205" max="8205" width="102" style="8" bestFit="1" customWidth="1"/>
    <col min="8206" max="8206" width="11" style="8" bestFit="1" customWidth="1"/>
    <col min="8207" max="8207" width="9.5546875" style="8" bestFit="1" customWidth="1"/>
    <col min="8208" max="8208" width="6.5546875" style="8" bestFit="1" customWidth="1"/>
    <col min="8209" max="8209" width="10.5546875" style="8" bestFit="1" customWidth="1"/>
    <col min="8210" max="8210" width="14.109375" style="8" customWidth="1"/>
    <col min="8211" max="8211" width="7.5546875" style="8" bestFit="1" customWidth="1"/>
    <col min="8212" max="8212" width="11.5546875" style="8" bestFit="1" customWidth="1"/>
    <col min="8213" max="8213" width="10.88671875" style="8" bestFit="1" customWidth="1"/>
    <col min="8214" max="8448" width="9.109375" style="8"/>
    <col min="8449" max="8449" width="7.5546875" style="8" bestFit="1" customWidth="1"/>
    <col min="8450" max="8450" width="25.5546875" style="8" bestFit="1" customWidth="1"/>
    <col min="8451" max="8451" width="12.88671875" style="8" bestFit="1" customWidth="1"/>
    <col min="8452" max="8452" width="26.88671875" style="8" customWidth="1"/>
    <col min="8453" max="8453" width="18.5546875" style="8" bestFit="1" customWidth="1"/>
    <col min="8454" max="8454" width="26.109375" style="8" customWidth="1"/>
    <col min="8455" max="8455" width="71.44140625" style="8" bestFit="1" customWidth="1"/>
    <col min="8456" max="8456" width="8.5546875" style="8" bestFit="1" customWidth="1"/>
    <col min="8457" max="8457" width="12" style="8" customWidth="1"/>
    <col min="8458" max="8458" width="11.44140625" style="8" customWidth="1"/>
    <col min="8459" max="8459" width="6.5546875" style="8" bestFit="1" customWidth="1"/>
    <col min="8460" max="8460" width="10.5546875" style="8" bestFit="1" customWidth="1"/>
    <col min="8461" max="8461" width="102" style="8" bestFit="1" customWidth="1"/>
    <col min="8462" max="8462" width="11" style="8" bestFit="1" customWidth="1"/>
    <col min="8463" max="8463" width="9.5546875" style="8" bestFit="1" customWidth="1"/>
    <col min="8464" max="8464" width="6.5546875" style="8" bestFit="1" customWidth="1"/>
    <col min="8465" max="8465" width="10.5546875" style="8" bestFit="1" customWidth="1"/>
    <col min="8466" max="8466" width="14.109375" style="8" customWidth="1"/>
    <col min="8467" max="8467" width="7.5546875" style="8" bestFit="1" customWidth="1"/>
    <col min="8468" max="8468" width="11.5546875" style="8" bestFit="1" customWidth="1"/>
    <col min="8469" max="8469" width="10.88671875" style="8" bestFit="1" customWidth="1"/>
    <col min="8470" max="8704" width="9.109375" style="8"/>
    <col min="8705" max="8705" width="7.5546875" style="8" bestFit="1" customWidth="1"/>
    <col min="8706" max="8706" width="25.5546875" style="8" bestFit="1" customWidth="1"/>
    <col min="8707" max="8707" width="12.88671875" style="8" bestFit="1" customWidth="1"/>
    <col min="8708" max="8708" width="26.88671875" style="8" customWidth="1"/>
    <col min="8709" max="8709" width="18.5546875" style="8" bestFit="1" customWidth="1"/>
    <col min="8710" max="8710" width="26.109375" style="8" customWidth="1"/>
    <col min="8711" max="8711" width="71.44140625" style="8" bestFit="1" customWidth="1"/>
    <col min="8712" max="8712" width="8.5546875" style="8" bestFit="1" customWidth="1"/>
    <col min="8713" max="8713" width="12" style="8" customWidth="1"/>
    <col min="8714" max="8714" width="11.44140625" style="8" customWidth="1"/>
    <col min="8715" max="8715" width="6.5546875" style="8" bestFit="1" customWidth="1"/>
    <col min="8716" max="8716" width="10.5546875" style="8" bestFit="1" customWidth="1"/>
    <col min="8717" max="8717" width="102" style="8" bestFit="1" customWidth="1"/>
    <col min="8718" max="8718" width="11" style="8" bestFit="1" customWidth="1"/>
    <col min="8719" max="8719" width="9.5546875" style="8" bestFit="1" customWidth="1"/>
    <col min="8720" max="8720" width="6.5546875" style="8" bestFit="1" customWidth="1"/>
    <col min="8721" max="8721" width="10.5546875" style="8" bestFit="1" customWidth="1"/>
    <col min="8722" max="8722" width="14.109375" style="8" customWidth="1"/>
    <col min="8723" max="8723" width="7.5546875" style="8" bestFit="1" customWidth="1"/>
    <col min="8724" max="8724" width="11.5546875" style="8" bestFit="1" customWidth="1"/>
    <col min="8725" max="8725" width="10.88671875" style="8" bestFit="1" customWidth="1"/>
    <col min="8726" max="8960" width="9.109375" style="8"/>
    <col min="8961" max="8961" width="7.5546875" style="8" bestFit="1" customWidth="1"/>
    <col min="8962" max="8962" width="25.5546875" style="8" bestFit="1" customWidth="1"/>
    <col min="8963" max="8963" width="12.88671875" style="8" bestFit="1" customWidth="1"/>
    <col min="8964" max="8964" width="26.88671875" style="8" customWidth="1"/>
    <col min="8965" max="8965" width="18.5546875" style="8" bestFit="1" customWidth="1"/>
    <col min="8966" max="8966" width="26.109375" style="8" customWidth="1"/>
    <col min="8967" max="8967" width="71.44140625" style="8" bestFit="1" customWidth="1"/>
    <col min="8968" max="8968" width="8.5546875" style="8" bestFit="1" customWidth="1"/>
    <col min="8969" max="8969" width="12" style="8" customWidth="1"/>
    <col min="8970" max="8970" width="11.44140625" style="8" customWidth="1"/>
    <col min="8971" max="8971" width="6.5546875" style="8" bestFit="1" customWidth="1"/>
    <col min="8972" max="8972" width="10.5546875" style="8" bestFit="1" customWidth="1"/>
    <col min="8973" max="8973" width="102" style="8" bestFit="1" customWidth="1"/>
    <col min="8974" max="8974" width="11" style="8" bestFit="1" customWidth="1"/>
    <col min="8975" max="8975" width="9.5546875" style="8" bestFit="1" customWidth="1"/>
    <col min="8976" max="8976" width="6.5546875" style="8" bestFit="1" customWidth="1"/>
    <col min="8977" max="8977" width="10.5546875" style="8" bestFit="1" customWidth="1"/>
    <col min="8978" max="8978" width="14.109375" style="8" customWidth="1"/>
    <col min="8979" max="8979" width="7.5546875" style="8" bestFit="1" customWidth="1"/>
    <col min="8980" max="8980" width="11.5546875" style="8" bestFit="1" customWidth="1"/>
    <col min="8981" max="8981" width="10.88671875" style="8" bestFit="1" customWidth="1"/>
    <col min="8982" max="9216" width="9.109375" style="8"/>
    <col min="9217" max="9217" width="7.5546875" style="8" bestFit="1" customWidth="1"/>
    <col min="9218" max="9218" width="25.5546875" style="8" bestFit="1" customWidth="1"/>
    <col min="9219" max="9219" width="12.88671875" style="8" bestFit="1" customWidth="1"/>
    <col min="9220" max="9220" width="26.88671875" style="8" customWidth="1"/>
    <col min="9221" max="9221" width="18.5546875" style="8" bestFit="1" customWidth="1"/>
    <col min="9222" max="9222" width="26.109375" style="8" customWidth="1"/>
    <col min="9223" max="9223" width="71.44140625" style="8" bestFit="1" customWidth="1"/>
    <col min="9224" max="9224" width="8.5546875" style="8" bestFit="1" customWidth="1"/>
    <col min="9225" max="9225" width="12" style="8" customWidth="1"/>
    <col min="9226" max="9226" width="11.44140625" style="8" customWidth="1"/>
    <col min="9227" max="9227" width="6.5546875" style="8" bestFit="1" customWidth="1"/>
    <col min="9228" max="9228" width="10.5546875" style="8" bestFit="1" customWidth="1"/>
    <col min="9229" max="9229" width="102" style="8" bestFit="1" customWidth="1"/>
    <col min="9230" max="9230" width="11" style="8" bestFit="1" customWidth="1"/>
    <col min="9231" max="9231" width="9.5546875" style="8" bestFit="1" customWidth="1"/>
    <col min="9232" max="9232" width="6.5546875" style="8" bestFit="1" customWidth="1"/>
    <col min="9233" max="9233" width="10.5546875" style="8" bestFit="1" customWidth="1"/>
    <col min="9234" max="9234" width="14.109375" style="8" customWidth="1"/>
    <col min="9235" max="9235" width="7.5546875" style="8" bestFit="1" customWidth="1"/>
    <col min="9236" max="9236" width="11.5546875" style="8" bestFit="1" customWidth="1"/>
    <col min="9237" max="9237" width="10.88671875" style="8" bestFit="1" customWidth="1"/>
    <col min="9238" max="9472" width="9.109375" style="8"/>
    <col min="9473" max="9473" width="7.5546875" style="8" bestFit="1" customWidth="1"/>
    <col min="9474" max="9474" width="25.5546875" style="8" bestFit="1" customWidth="1"/>
    <col min="9475" max="9475" width="12.88671875" style="8" bestFit="1" customWidth="1"/>
    <col min="9476" max="9476" width="26.88671875" style="8" customWidth="1"/>
    <col min="9477" max="9477" width="18.5546875" style="8" bestFit="1" customWidth="1"/>
    <col min="9478" max="9478" width="26.109375" style="8" customWidth="1"/>
    <col min="9479" max="9479" width="71.44140625" style="8" bestFit="1" customWidth="1"/>
    <col min="9480" max="9480" width="8.5546875" style="8" bestFit="1" customWidth="1"/>
    <col min="9481" max="9481" width="12" style="8" customWidth="1"/>
    <col min="9482" max="9482" width="11.44140625" style="8" customWidth="1"/>
    <col min="9483" max="9483" width="6.5546875" style="8" bestFit="1" customWidth="1"/>
    <col min="9484" max="9484" width="10.5546875" style="8" bestFit="1" customWidth="1"/>
    <col min="9485" max="9485" width="102" style="8" bestFit="1" customWidth="1"/>
    <col min="9486" max="9486" width="11" style="8" bestFit="1" customWidth="1"/>
    <col min="9487" max="9487" width="9.5546875" style="8" bestFit="1" customWidth="1"/>
    <col min="9488" max="9488" width="6.5546875" style="8" bestFit="1" customWidth="1"/>
    <col min="9489" max="9489" width="10.5546875" style="8" bestFit="1" customWidth="1"/>
    <col min="9490" max="9490" width="14.109375" style="8" customWidth="1"/>
    <col min="9491" max="9491" width="7.5546875" style="8" bestFit="1" customWidth="1"/>
    <col min="9492" max="9492" width="11.5546875" style="8" bestFit="1" customWidth="1"/>
    <col min="9493" max="9493" width="10.88671875" style="8" bestFit="1" customWidth="1"/>
    <col min="9494" max="9728" width="9.109375" style="8"/>
    <col min="9729" max="9729" width="7.5546875" style="8" bestFit="1" customWidth="1"/>
    <col min="9730" max="9730" width="25.5546875" style="8" bestFit="1" customWidth="1"/>
    <col min="9731" max="9731" width="12.88671875" style="8" bestFit="1" customWidth="1"/>
    <col min="9732" max="9732" width="26.88671875" style="8" customWidth="1"/>
    <col min="9733" max="9733" width="18.5546875" style="8" bestFit="1" customWidth="1"/>
    <col min="9734" max="9734" width="26.109375" style="8" customWidth="1"/>
    <col min="9735" max="9735" width="71.44140625" style="8" bestFit="1" customWidth="1"/>
    <col min="9736" max="9736" width="8.5546875" style="8" bestFit="1" customWidth="1"/>
    <col min="9737" max="9737" width="12" style="8" customWidth="1"/>
    <col min="9738" max="9738" width="11.44140625" style="8" customWidth="1"/>
    <col min="9739" max="9739" width="6.5546875" style="8" bestFit="1" customWidth="1"/>
    <col min="9740" max="9740" width="10.5546875" style="8" bestFit="1" customWidth="1"/>
    <col min="9741" max="9741" width="102" style="8" bestFit="1" customWidth="1"/>
    <col min="9742" max="9742" width="11" style="8" bestFit="1" customWidth="1"/>
    <col min="9743" max="9743" width="9.5546875" style="8" bestFit="1" customWidth="1"/>
    <col min="9744" max="9744" width="6.5546875" style="8" bestFit="1" customWidth="1"/>
    <col min="9745" max="9745" width="10.5546875" style="8" bestFit="1" customWidth="1"/>
    <col min="9746" max="9746" width="14.109375" style="8" customWidth="1"/>
    <col min="9747" max="9747" width="7.5546875" style="8" bestFit="1" customWidth="1"/>
    <col min="9748" max="9748" width="11.5546875" style="8" bestFit="1" customWidth="1"/>
    <col min="9749" max="9749" width="10.88671875" style="8" bestFit="1" customWidth="1"/>
    <col min="9750" max="9984" width="9.109375" style="8"/>
    <col min="9985" max="9985" width="7.5546875" style="8" bestFit="1" customWidth="1"/>
    <col min="9986" max="9986" width="25.5546875" style="8" bestFit="1" customWidth="1"/>
    <col min="9987" max="9987" width="12.88671875" style="8" bestFit="1" customWidth="1"/>
    <col min="9988" max="9988" width="26.88671875" style="8" customWidth="1"/>
    <col min="9989" max="9989" width="18.5546875" style="8" bestFit="1" customWidth="1"/>
    <col min="9990" max="9990" width="26.109375" style="8" customWidth="1"/>
    <col min="9991" max="9991" width="71.44140625" style="8" bestFit="1" customWidth="1"/>
    <col min="9992" max="9992" width="8.5546875" style="8" bestFit="1" customWidth="1"/>
    <col min="9993" max="9993" width="12" style="8" customWidth="1"/>
    <col min="9994" max="9994" width="11.44140625" style="8" customWidth="1"/>
    <col min="9995" max="9995" width="6.5546875" style="8" bestFit="1" customWidth="1"/>
    <col min="9996" max="9996" width="10.5546875" style="8" bestFit="1" customWidth="1"/>
    <col min="9997" max="9997" width="102" style="8" bestFit="1" customWidth="1"/>
    <col min="9998" max="9998" width="11" style="8" bestFit="1" customWidth="1"/>
    <col min="9999" max="9999" width="9.5546875" style="8" bestFit="1" customWidth="1"/>
    <col min="10000" max="10000" width="6.5546875" style="8" bestFit="1" customWidth="1"/>
    <col min="10001" max="10001" width="10.5546875" style="8" bestFit="1" customWidth="1"/>
    <col min="10002" max="10002" width="14.109375" style="8" customWidth="1"/>
    <col min="10003" max="10003" width="7.5546875" style="8" bestFit="1" customWidth="1"/>
    <col min="10004" max="10004" width="11.5546875" style="8" bestFit="1" customWidth="1"/>
    <col min="10005" max="10005" width="10.88671875" style="8" bestFit="1" customWidth="1"/>
    <col min="10006" max="10240" width="9.109375" style="8"/>
    <col min="10241" max="10241" width="7.5546875" style="8" bestFit="1" customWidth="1"/>
    <col min="10242" max="10242" width="25.5546875" style="8" bestFit="1" customWidth="1"/>
    <col min="10243" max="10243" width="12.88671875" style="8" bestFit="1" customWidth="1"/>
    <col min="10244" max="10244" width="26.88671875" style="8" customWidth="1"/>
    <col min="10245" max="10245" width="18.5546875" style="8" bestFit="1" customWidth="1"/>
    <col min="10246" max="10246" width="26.109375" style="8" customWidth="1"/>
    <col min="10247" max="10247" width="71.44140625" style="8" bestFit="1" customWidth="1"/>
    <col min="10248" max="10248" width="8.5546875" style="8" bestFit="1" customWidth="1"/>
    <col min="10249" max="10249" width="12" style="8" customWidth="1"/>
    <col min="10250" max="10250" width="11.44140625" style="8" customWidth="1"/>
    <col min="10251" max="10251" width="6.5546875" style="8" bestFit="1" customWidth="1"/>
    <col min="10252" max="10252" width="10.5546875" style="8" bestFit="1" customWidth="1"/>
    <col min="10253" max="10253" width="102" style="8" bestFit="1" customWidth="1"/>
    <col min="10254" max="10254" width="11" style="8" bestFit="1" customWidth="1"/>
    <col min="10255" max="10255" width="9.5546875" style="8" bestFit="1" customWidth="1"/>
    <col min="10256" max="10256" width="6.5546875" style="8" bestFit="1" customWidth="1"/>
    <col min="10257" max="10257" width="10.5546875" style="8" bestFit="1" customWidth="1"/>
    <col min="10258" max="10258" width="14.109375" style="8" customWidth="1"/>
    <col min="10259" max="10259" width="7.5546875" style="8" bestFit="1" customWidth="1"/>
    <col min="10260" max="10260" width="11.5546875" style="8" bestFit="1" customWidth="1"/>
    <col min="10261" max="10261" width="10.88671875" style="8" bestFit="1" customWidth="1"/>
    <col min="10262" max="10496" width="9.109375" style="8"/>
    <col min="10497" max="10497" width="7.5546875" style="8" bestFit="1" customWidth="1"/>
    <col min="10498" max="10498" width="25.5546875" style="8" bestFit="1" customWidth="1"/>
    <col min="10499" max="10499" width="12.88671875" style="8" bestFit="1" customWidth="1"/>
    <col min="10500" max="10500" width="26.88671875" style="8" customWidth="1"/>
    <col min="10501" max="10501" width="18.5546875" style="8" bestFit="1" customWidth="1"/>
    <col min="10502" max="10502" width="26.109375" style="8" customWidth="1"/>
    <col min="10503" max="10503" width="71.44140625" style="8" bestFit="1" customWidth="1"/>
    <col min="10504" max="10504" width="8.5546875" style="8" bestFit="1" customWidth="1"/>
    <col min="10505" max="10505" width="12" style="8" customWidth="1"/>
    <col min="10506" max="10506" width="11.44140625" style="8" customWidth="1"/>
    <col min="10507" max="10507" width="6.5546875" style="8" bestFit="1" customWidth="1"/>
    <col min="10508" max="10508" width="10.5546875" style="8" bestFit="1" customWidth="1"/>
    <col min="10509" max="10509" width="102" style="8" bestFit="1" customWidth="1"/>
    <col min="10510" max="10510" width="11" style="8" bestFit="1" customWidth="1"/>
    <col min="10511" max="10511" width="9.5546875" style="8" bestFit="1" customWidth="1"/>
    <col min="10512" max="10512" width="6.5546875" style="8" bestFit="1" customWidth="1"/>
    <col min="10513" max="10513" width="10.5546875" style="8" bestFit="1" customWidth="1"/>
    <col min="10514" max="10514" width="14.109375" style="8" customWidth="1"/>
    <col min="10515" max="10515" width="7.5546875" style="8" bestFit="1" customWidth="1"/>
    <col min="10516" max="10516" width="11.5546875" style="8" bestFit="1" customWidth="1"/>
    <col min="10517" max="10517" width="10.88671875" style="8" bestFit="1" customWidth="1"/>
    <col min="10518" max="10752" width="9.109375" style="8"/>
    <col min="10753" max="10753" width="7.5546875" style="8" bestFit="1" customWidth="1"/>
    <col min="10754" max="10754" width="25.5546875" style="8" bestFit="1" customWidth="1"/>
    <col min="10755" max="10755" width="12.88671875" style="8" bestFit="1" customWidth="1"/>
    <col min="10756" max="10756" width="26.88671875" style="8" customWidth="1"/>
    <col min="10757" max="10757" width="18.5546875" style="8" bestFit="1" customWidth="1"/>
    <col min="10758" max="10758" width="26.109375" style="8" customWidth="1"/>
    <col min="10759" max="10759" width="71.44140625" style="8" bestFit="1" customWidth="1"/>
    <col min="10760" max="10760" width="8.5546875" style="8" bestFit="1" customWidth="1"/>
    <col min="10761" max="10761" width="12" style="8" customWidth="1"/>
    <col min="10762" max="10762" width="11.44140625" style="8" customWidth="1"/>
    <col min="10763" max="10763" width="6.5546875" style="8" bestFit="1" customWidth="1"/>
    <col min="10764" max="10764" width="10.5546875" style="8" bestFit="1" customWidth="1"/>
    <col min="10765" max="10765" width="102" style="8" bestFit="1" customWidth="1"/>
    <col min="10766" max="10766" width="11" style="8" bestFit="1" customWidth="1"/>
    <col min="10767" max="10767" width="9.5546875" style="8" bestFit="1" customWidth="1"/>
    <col min="10768" max="10768" width="6.5546875" style="8" bestFit="1" customWidth="1"/>
    <col min="10769" max="10769" width="10.5546875" style="8" bestFit="1" customWidth="1"/>
    <col min="10770" max="10770" width="14.109375" style="8" customWidth="1"/>
    <col min="10771" max="10771" width="7.5546875" style="8" bestFit="1" customWidth="1"/>
    <col min="10772" max="10772" width="11.5546875" style="8" bestFit="1" customWidth="1"/>
    <col min="10773" max="10773" width="10.88671875" style="8" bestFit="1" customWidth="1"/>
    <col min="10774" max="11008" width="9.109375" style="8"/>
    <col min="11009" max="11009" width="7.5546875" style="8" bestFit="1" customWidth="1"/>
    <col min="11010" max="11010" width="25.5546875" style="8" bestFit="1" customWidth="1"/>
    <col min="11011" max="11011" width="12.88671875" style="8" bestFit="1" customWidth="1"/>
    <col min="11012" max="11012" width="26.88671875" style="8" customWidth="1"/>
    <col min="11013" max="11013" width="18.5546875" style="8" bestFit="1" customWidth="1"/>
    <col min="11014" max="11014" width="26.109375" style="8" customWidth="1"/>
    <col min="11015" max="11015" width="71.44140625" style="8" bestFit="1" customWidth="1"/>
    <col min="11016" max="11016" width="8.5546875" style="8" bestFit="1" customWidth="1"/>
    <col min="11017" max="11017" width="12" style="8" customWidth="1"/>
    <col min="11018" max="11018" width="11.44140625" style="8" customWidth="1"/>
    <col min="11019" max="11019" width="6.5546875" style="8" bestFit="1" customWidth="1"/>
    <col min="11020" max="11020" width="10.5546875" style="8" bestFit="1" customWidth="1"/>
    <col min="11021" max="11021" width="102" style="8" bestFit="1" customWidth="1"/>
    <col min="11022" max="11022" width="11" style="8" bestFit="1" customWidth="1"/>
    <col min="11023" max="11023" width="9.5546875" style="8" bestFit="1" customWidth="1"/>
    <col min="11024" max="11024" width="6.5546875" style="8" bestFit="1" customWidth="1"/>
    <col min="11025" max="11025" width="10.5546875" style="8" bestFit="1" customWidth="1"/>
    <col min="11026" max="11026" width="14.109375" style="8" customWidth="1"/>
    <col min="11027" max="11027" width="7.5546875" style="8" bestFit="1" customWidth="1"/>
    <col min="11028" max="11028" width="11.5546875" style="8" bestFit="1" customWidth="1"/>
    <col min="11029" max="11029" width="10.88671875" style="8" bestFit="1" customWidth="1"/>
    <col min="11030" max="11264" width="9.109375" style="8"/>
    <col min="11265" max="11265" width="7.5546875" style="8" bestFit="1" customWidth="1"/>
    <col min="11266" max="11266" width="25.5546875" style="8" bestFit="1" customWidth="1"/>
    <col min="11267" max="11267" width="12.88671875" style="8" bestFit="1" customWidth="1"/>
    <col min="11268" max="11268" width="26.88671875" style="8" customWidth="1"/>
    <col min="11269" max="11269" width="18.5546875" style="8" bestFit="1" customWidth="1"/>
    <col min="11270" max="11270" width="26.109375" style="8" customWidth="1"/>
    <col min="11271" max="11271" width="71.44140625" style="8" bestFit="1" customWidth="1"/>
    <col min="11272" max="11272" width="8.5546875" style="8" bestFit="1" customWidth="1"/>
    <col min="11273" max="11273" width="12" style="8" customWidth="1"/>
    <col min="11274" max="11274" width="11.44140625" style="8" customWidth="1"/>
    <col min="11275" max="11275" width="6.5546875" style="8" bestFit="1" customWidth="1"/>
    <col min="11276" max="11276" width="10.5546875" style="8" bestFit="1" customWidth="1"/>
    <col min="11277" max="11277" width="102" style="8" bestFit="1" customWidth="1"/>
    <col min="11278" max="11278" width="11" style="8" bestFit="1" customWidth="1"/>
    <col min="11279" max="11279" width="9.5546875" style="8" bestFit="1" customWidth="1"/>
    <col min="11280" max="11280" width="6.5546875" style="8" bestFit="1" customWidth="1"/>
    <col min="11281" max="11281" width="10.5546875" style="8" bestFit="1" customWidth="1"/>
    <col min="11282" max="11282" width="14.109375" style="8" customWidth="1"/>
    <col min="11283" max="11283" width="7.5546875" style="8" bestFit="1" customWidth="1"/>
    <col min="11284" max="11284" width="11.5546875" style="8" bestFit="1" customWidth="1"/>
    <col min="11285" max="11285" width="10.88671875" style="8" bestFit="1" customWidth="1"/>
    <col min="11286" max="11520" width="9.109375" style="8"/>
    <col min="11521" max="11521" width="7.5546875" style="8" bestFit="1" customWidth="1"/>
    <col min="11522" max="11522" width="25.5546875" style="8" bestFit="1" customWidth="1"/>
    <col min="11523" max="11523" width="12.88671875" style="8" bestFit="1" customWidth="1"/>
    <col min="11524" max="11524" width="26.88671875" style="8" customWidth="1"/>
    <col min="11525" max="11525" width="18.5546875" style="8" bestFit="1" customWidth="1"/>
    <col min="11526" max="11526" width="26.109375" style="8" customWidth="1"/>
    <col min="11527" max="11527" width="71.44140625" style="8" bestFit="1" customWidth="1"/>
    <col min="11528" max="11528" width="8.5546875" style="8" bestFit="1" customWidth="1"/>
    <col min="11529" max="11529" width="12" style="8" customWidth="1"/>
    <col min="11530" max="11530" width="11.44140625" style="8" customWidth="1"/>
    <col min="11531" max="11531" width="6.5546875" style="8" bestFit="1" customWidth="1"/>
    <col min="11532" max="11532" width="10.5546875" style="8" bestFit="1" customWidth="1"/>
    <col min="11533" max="11533" width="102" style="8" bestFit="1" customWidth="1"/>
    <col min="11534" max="11534" width="11" style="8" bestFit="1" customWidth="1"/>
    <col min="11535" max="11535" width="9.5546875" style="8" bestFit="1" customWidth="1"/>
    <col min="11536" max="11536" width="6.5546875" style="8" bestFit="1" customWidth="1"/>
    <col min="11537" max="11537" width="10.5546875" style="8" bestFit="1" customWidth="1"/>
    <col min="11538" max="11538" width="14.109375" style="8" customWidth="1"/>
    <col min="11539" max="11539" width="7.5546875" style="8" bestFit="1" customWidth="1"/>
    <col min="11540" max="11540" width="11.5546875" style="8" bestFit="1" customWidth="1"/>
    <col min="11541" max="11541" width="10.88671875" style="8" bestFit="1" customWidth="1"/>
    <col min="11542" max="11776" width="9.109375" style="8"/>
    <col min="11777" max="11777" width="7.5546875" style="8" bestFit="1" customWidth="1"/>
    <col min="11778" max="11778" width="25.5546875" style="8" bestFit="1" customWidth="1"/>
    <col min="11779" max="11779" width="12.88671875" style="8" bestFit="1" customWidth="1"/>
    <col min="11780" max="11780" width="26.88671875" style="8" customWidth="1"/>
    <col min="11781" max="11781" width="18.5546875" style="8" bestFit="1" customWidth="1"/>
    <col min="11782" max="11782" width="26.109375" style="8" customWidth="1"/>
    <col min="11783" max="11783" width="71.44140625" style="8" bestFit="1" customWidth="1"/>
    <col min="11784" max="11784" width="8.5546875" style="8" bestFit="1" customWidth="1"/>
    <col min="11785" max="11785" width="12" style="8" customWidth="1"/>
    <col min="11786" max="11786" width="11.44140625" style="8" customWidth="1"/>
    <col min="11787" max="11787" width="6.5546875" style="8" bestFit="1" customWidth="1"/>
    <col min="11788" max="11788" width="10.5546875" style="8" bestFit="1" customWidth="1"/>
    <col min="11789" max="11789" width="102" style="8" bestFit="1" customWidth="1"/>
    <col min="11790" max="11790" width="11" style="8" bestFit="1" customWidth="1"/>
    <col min="11791" max="11791" width="9.5546875" style="8" bestFit="1" customWidth="1"/>
    <col min="11792" max="11792" width="6.5546875" style="8" bestFit="1" customWidth="1"/>
    <col min="11793" max="11793" width="10.5546875" style="8" bestFit="1" customWidth="1"/>
    <col min="11794" max="11794" width="14.109375" style="8" customWidth="1"/>
    <col min="11795" max="11795" width="7.5546875" style="8" bestFit="1" customWidth="1"/>
    <col min="11796" max="11796" width="11.5546875" style="8" bestFit="1" customWidth="1"/>
    <col min="11797" max="11797" width="10.88671875" style="8" bestFit="1" customWidth="1"/>
    <col min="11798" max="12032" width="9.109375" style="8"/>
    <col min="12033" max="12033" width="7.5546875" style="8" bestFit="1" customWidth="1"/>
    <col min="12034" max="12034" width="25.5546875" style="8" bestFit="1" customWidth="1"/>
    <col min="12035" max="12035" width="12.88671875" style="8" bestFit="1" customWidth="1"/>
    <col min="12036" max="12036" width="26.88671875" style="8" customWidth="1"/>
    <col min="12037" max="12037" width="18.5546875" style="8" bestFit="1" customWidth="1"/>
    <col min="12038" max="12038" width="26.109375" style="8" customWidth="1"/>
    <col min="12039" max="12039" width="71.44140625" style="8" bestFit="1" customWidth="1"/>
    <col min="12040" max="12040" width="8.5546875" style="8" bestFit="1" customWidth="1"/>
    <col min="12041" max="12041" width="12" style="8" customWidth="1"/>
    <col min="12042" max="12042" width="11.44140625" style="8" customWidth="1"/>
    <col min="12043" max="12043" width="6.5546875" style="8" bestFit="1" customWidth="1"/>
    <col min="12044" max="12044" width="10.5546875" style="8" bestFit="1" customWidth="1"/>
    <col min="12045" max="12045" width="102" style="8" bestFit="1" customWidth="1"/>
    <col min="12046" max="12046" width="11" style="8" bestFit="1" customWidth="1"/>
    <col min="12047" max="12047" width="9.5546875" style="8" bestFit="1" customWidth="1"/>
    <col min="12048" max="12048" width="6.5546875" style="8" bestFit="1" customWidth="1"/>
    <col min="12049" max="12049" width="10.5546875" style="8" bestFit="1" customWidth="1"/>
    <col min="12050" max="12050" width="14.109375" style="8" customWidth="1"/>
    <col min="12051" max="12051" width="7.5546875" style="8" bestFit="1" customWidth="1"/>
    <col min="12052" max="12052" width="11.5546875" style="8" bestFit="1" customWidth="1"/>
    <col min="12053" max="12053" width="10.88671875" style="8" bestFit="1" customWidth="1"/>
    <col min="12054" max="12288" width="9.109375" style="8"/>
    <col min="12289" max="12289" width="7.5546875" style="8" bestFit="1" customWidth="1"/>
    <col min="12290" max="12290" width="25.5546875" style="8" bestFit="1" customWidth="1"/>
    <col min="12291" max="12291" width="12.88671875" style="8" bestFit="1" customWidth="1"/>
    <col min="12292" max="12292" width="26.88671875" style="8" customWidth="1"/>
    <col min="12293" max="12293" width="18.5546875" style="8" bestFit="1" customWidth="1"/>
    <col min="12294" max="12294" width="26.109375" style="8" customWidth="1"/>
    <col min="12295" max="12295" width="71.44140625" style="8" bestFit="1" customWidth="1"/>
    <col min="12296" max="12296" width="8.5546875" style="8" bestFit="1" customWidth="1"/>
    <col min="12297" max="12297" width="12" style="8" customWidth="1"/>
    <col min="12298" max="12298" width="11.44140625" style="8" customWidth="1"/>
    <col min="12299" max="12299" width="6.5546875" style="8" bestFit="1" customWidth="1"/>
    <col min="12300" max="12300" width="10.5546875" style="8" bestFit="1" customWidth="1"/>
    <col min="12301" max="12301" width="102" style="8" bestFit="1" customWidth="1"/>
    <col min="12302" max="12302" width="11" style="8" bestFit="1" customWidth="1"/>
    <col min="12303" max="12303" width="9.5546875" style="8" bestFit="1" customWidth="1"/>
    <col min="12304" max="12304" width="6.5546875" style="8" bestFit="1" customWidth="1"/>
    <col min="12305" max="12305" width="10.5546875" style="8" bestFit="1" customWidth="1"/>
    <col min="12306" max="12306" width="14.109375" style="8" customWidth="1"/>
    <col min="12307" max="12307" width="7.5546875" style="8" bestFit="1" customWidth="1"/>
    <col min="12308" max="12308" width="11.5546875" style="8" bestFit="1" customWidth="1"/>
    <col min="12309" max="12309" width="10.88671875" style="8" bestFit="1" customWidth="1"/>
    <col min="12310" max="12544" width="9.109375" style="8"/>
    <col min="12545" max="12545" width="7.5546875" style="8" bestFit="1" customWidth="1"/>
    <col min="12546" max="12546" width="25.5546875" style="8" bestFit="1" customWidth="1"/>
    <col min="12547" max="12547" width="12.88671875" style="8" bestFit="1" customWidth="1"/>
    <col min="12548" max="12548" width="26.88671875" style="8" customWidth="1"/>
    <col min="12549" max="12549" width="18.5546875" style="8" bestFit="1" customWidth="1"/>
    <col min="12550" max="12550" width="26.109375" style="8" customWidth="1"/>
    <col min="12551" max="12551" width="71.44140625" style="8" bestFit="1" customWidth="1"/>
    <col min="12552" max="12552" width="8.5546875" style="8" bestFit="1" customWidth="1"/>
    <col min="12553" max="12553" width="12" style="8" customWidth="1"/>
    <col min="12554" max="12554" width="11.44140625" style="8" customWidth="1"/>
    <col min="12555" max="12555" width="6.5546875" style="8" bestFit="1" customWidth="1"/>
    <col min="12556" max="12556" width="10.5546875" style="8" bestFit="1" customWidth="1"/>
    <col min="12557" max="12557" width="102" style="8" bestFit="1" customWidth="1"/>
    <col min="12558" max="12558" width="11" style="8" bestFit="1" customWidth="1"/>
    <col min="12559" max="12559" width="9.5546875" style="8" bestFit="1" customWidth="1"/>
    <col min="12560" max="12560" width="6.5546875" style="8" bestFit="1" customWidth="1"/>
    <col min="12561" max="12561" width="10.5546875" style="8" bestFit="1" customWidth="1"/>
    <col min="12562" max="12562" width="14.109375" style="8" customWidth="1"/>
    <col min="12563" max="12563" width="7.5546875" style="8" bestFit="1" customWidth="1"/>
    <col min="12564" max="12564" width="11.5546875" style="8" bestFit="1" customWidth="1"/>
    <col min="12565" max="12565" width="10.88671875" style="8" bestFit="1" customWidth="1"/>
    <col min="12566" max="12800" width="9.109375" style="8"/>
    <col min="12801" max="12801" width="7.5546875" style="8" bestFit="1" customWidth="1"/>
    <col min="12802" max="12802" width="25.5546875" style="8" bestFit="1" customWidth="1"/>
    <col min="12803" max="12803" width="12.88671875" style="8" bestFit="1" customWidth="1"/>
    <col min="12804" max="12804" width="26.88671875" style="8" customWidth="1"/>
    <col min="12805" max="12805" width="18.5546875" style="8" bestFit="1" customWidth="1"/>
    <col min="12806" max="12806" width="26.109375" style="8" customWidth="1"/>
    <col min="12807" max="12807" width="71.44140625" style="8" bestFit="1" customWidth="1"/>
    <col min="12808" max="12808" width="8.5546875" style="8" bestFit="1" customWidth="1"/>
    <col min="12809" max="12809" width="12" style="8" customWidth="1"/>
    <col min="12810" max="12810" width="11.44140625" style="8" customWidth="1"/>
    <col min="12811" max="12811" width="6.5546875" style="8" bestFit="1" customWidth="1"/>
    <col min="12812" max="12812" width="10.5546875" style="8" bestFit="1" customWidth="1"/>
    <col min="12813" max="12813" width="102" style="8" bestFit="1" customWidth="1"/>
    <col min="12814" max="12814" width="11" style="8" bestFit="1" customWidth="1"/>
    <col min="12815" max="12815" width="9.5546875" style="8" bestFit="1" customWidth="1"/>
    <col min="12816" max="12816" width="6.5546875" style="8" bestFit="1" customWidth="1"/>
    <col min="12817" max="12817" width="10.5546875" style="8" bestFit="1" customWidth="1"/>
    <col min="12818" max="12818" width="14.109375" style="8" customWidth="1"/>
    <col min="12819" max="12819" width="7.5546875" style="8" bestFit="1" customWidth="1"/>
    <col min="12820" max="12820" width="11.5546875" style="8" bestFit="1" customWidth="1"/>
    <col min="12821" max="12821" width="10.88671875" style="8" bestFit="1" customWidth="1"/>
    <col min="12822" max="13056" width="9.109375" style="8"/>
    <col min="13057" max="13057" width="7.5546875" style="8" bestFit="1" customWidth="1"/>
    <col min="13058" max="13058" width="25.5546875" style="8" bestFit="1" customWidth="1"/>
    <col min="13059" max="13059" width="12.88671875" style="8" bestFit="1" customWidth="1"/>
    <col min="13060" max="13060" width="26.88671875" style="8" customWidth="1"/>
    <col min="13061" max="13061" width="18.5546875" style="8" bestFit="1" customWidth="1"/>
    <col min="13062" max="13062" width="26.109375" style="8" customWidth="1"/>
    <col min="13063" max="13063" width="71.44140625" style="8" bestFit="1" customWidth="1"/>
    <col min="13064" max="13064" width="8.5546875" style="8" bestFit="1" customWidth="1"/>
    <col min="13065" max="13065" width="12" style="8" customWidth="1"/>
    <col min="13066" max="13066" width="11.44140625" style="8" customWidth="1"/>
    <col min="13067" max="13067" width="6.5546875" style="8" bestFit="1" customWidth="1"/>
    <col min="13068" max="13068" width="10.5546875" style="8" bestFit="1" customWidth="1"/>
    <col min="13069" max="13069" width="102" style="8" bestFit="1" customWidth="1"/>
    <col min="13070" max="13070" width="11" style="8" bestFit="1" customWidth="1"/>
    <col min="13071" max="13071" width="9.5546875" style="8" bestFit="1" customWidth="1"/>
    <col min="13072" max="13072" width="6.5546875" style="8" bestFit="1" customWidth="1"/>
    <col min="13073" max="13073" width="10.5546875" style="8" bestFit="1" customWidth="1"/>
    <col min="13074" max="13074" width="14.109375" style="8" customWidth="1"/>
    <col min="13075" max="13075" width="7.5546875" style="8" bestFit="1" customWidth="1"/>
    <col min="13076" max="13076" width="11.5546875" style="8" bestFit="1" customWidth="1"/>
    <col min="13077" max="13077" width="10.88671875" style="8" bestFit="1" customWidth="1"/>
    <col min="13078" max="13312" width="9.109375" style="8"/>
    <col min="13313" max="13313" width="7.5546875" style="8" bestFit="1" customWidth="1"/>
    <col min="13314" max="13314" width="25.5546875" style="8" bestFit="1" customWidth="1"/>
    <col min="13315" max="13315" width="12.88671875" style="8" bestFit="1" customWidth="1"/>
    <col min="13316" max="13316" width="26.88671875" style="8" customWidth="1"/>
    <col min="13317" max="13317" width="18.5546875" style="8" bestFit="1" customWidth="1"/>
    <col min="13318" max="13318" width="26.109375" style="8" customWidth="1"/>
    <col min="13319" max="13319" width="71.44140625" style="8" bestFit="1" customWidth="1"/>
    <col min="13320" max="13320" width="8.5546875" style="8" bestFit="1" customWidth="1"/>
    <col min="13321" max="13321" width="12" style="8" customWidth="1"/>
    <col min="13322" max="13322" width="11.44140625" style="8" customWidth="1"/>
    <col min="13323" max="13323" width="6.5546875" style="8" bestFit="1" customWidth="1"/>
    <col min="13324" max="13324" width="10.5546875" style="8" bestFit="1" customWidth="1"/>
    <col min="13325" max="13325" width="102" style="8" bestFit="1" customWidth="1"/>
    <col min="13326" max="13326" width="11" style="8" bestFit="1" customWidth="1"/>
    <col min="13327" max="13327" width="9.5546875" style="8" bestFit="1" customWidth="1"/>
    <col min="13328" max="13328" width="6.5546875" style="8" bestFit="1" customWidth="1"/>
    <col min="13329" max="13329" width="10.5546875" style="8" bestFit="1" customWidth="1"/>
    <col min="13330" max="13330" width="14.109375" style="8" customWidth="1"/>
    <col min="13331" max="13331" width="7.5546875" style="8" bestFit="1" customWidth="1"/>
    <col min="13332" max="13332" width="11.5546875" style="8" bestFit="1" customWidth="1"/>
    <col min="13333" max="13333" width="10.88671875" style="8" bestFit="1" customWidth="1"/>
    <col min="13334" max="13568" width="9.109375" style="8"/>
    <col min="13569" max="13569" width="7.5546875" style="8" bestFit="1" customWidth="1"/>
    <col min="13570" max="13570" width="25.5546875" style="8" bestFit="1" customWidth="1"/>
    <col min="13571" max="13571" width="12.88671875" style="8" bestFit="1" customWidth="1"/>
    <col min="13572" max="13572" width="26.88671875" style="8" customWidth="1"/>
    <col min="13573" max="13573" width="18.5546875" style="8" bestFit="1" customWidth="1"/>
    <col min="13574" max="13574" width="26.109375" style="8" customWidth="1"/>
    <col min="13575" max="13575" width="71.44140625" style="8" bestFit="1" customWidth="1"/>
    <col min="13576" max="13576" width="8.5546875" style="8" bestFit="1" customWidth="1"/>
    <col min="13577" max="13577" width="12" style="8" customWidth="1"/>
    <col min="13578" max="13578" width="11.44140625" style="8" customWidth="1"/>
    <col min="13579" max="13579" width="6.5546875" style="8" bestFit="1" customWidth="1"/>
    <col min="13580" max="13580" width="10.5546875" style="8" bestFit="1" customWidth="1"/>
    <col min="13581" max="13581" width="102" style="8" bestFit="1" customWidth="1"/>
    <col min="13582" max="13582" width="11" style="8" bestFit="1" customWidth="1"/>
    <col min="13583" max="13583" width="9.5546875" style="8" bestFit="1" customWidth="1"/>
    <col min="13584" max="13584" width="6.5546875" style="8" bestFit="1" customWidth="1"/>
    <col min="13585" max="13585" width="10.5546875" style="8" bestFit="1" customWidth="1"/>
    <col min="13586" max="13586" width="14.109375" style="8" customWidth="1"/>
    <col min="13587" max="13587" width="7.5546875" style="8" bestFit="1" customWidth="1"/>
    <col min="13588" max="13588" width="11.5546875" style="8" bestFit="1" customWidth="1"/>
    <col min="13589" max="13589" width="10.88671875" style="8" bestFit="1" customWidth="1"/>
    <col min="13590" max="13824" width="9.109375" style="8"/>
    <col min="13825" max="13825" width="7.5546875" style="8" bestFit="1" customWidth="1"/>
    <col min="13826" max="13826" width="25.5546875" style="8" bestFit="1" customWidth="1"/>
    <col min="13827" max="13827" width="12.88671875" style="8" bestFit="1" customWidth="1"/>
    <col min="13828" max="13828" width="26.88671875" style="8" customWidth="1"/>
    <col min="13829" max="13829" width="18.5546875" style="8" bestFit="1" customWidth="1"/>
    <col min="13830" max="13830" width="26.109375" style="8" customWidth="1"/>
    <col min="13831" max="13831" width="71.44140625" style="8" bestFit="1" customWidth="1"/>
    <col min="13832" max="13832" width="8.5546875" style="8" bestFit="1" customWidth="1"/>
    <col min="13833" max="13833" width="12" style="8" customWidth="1"/>
    <col min="13834" max="13834" width="11.44140625" style="8" customWidth="1"/>
    <col min="13835" max="13835" width="6.5546875" style="8" bestFit="1" customWidth="1"/>
    <col min="13836" max="13836" width="10.5546875" style="8" bestFit="1" customWidth="1"/>
    <col min="13837" max="13837" width="102" style="8" bestFit="1" customWidth="1"/>
    <col min="13838" max="13838" width="11" style="8" bestFit="1" customWidth="1"/>
    <col min="13839" max="13839" width="9.5546875" style="8" bestFit="1" customWidth="1"/>
    <col min="13840" max="13840" width="6.5546875" style="8" bestFit="1" customWidth="1"/>
    <col min="13841" max="13841" width="10.5546875" style="8" bestFit="1" customWidth="1"/>
    <col min="13842" max="13842" width="14.109375" style="8" customWidth="1"/>
    <col min="13843" max="13843" width="7.5546875" style="8" bestFit="1" customWidth="1"/>
    <col min="13844" max="13844" width="11.5546875" style="8" bestFit="1" customWidth="1"/>
    <col min="13845" max="13845" width="10.88671875" style="8" bestFit="1" customWidth="1"/>
    <col min="13846" max="14080" width="9.109375" style="8"/>
    <col min="14081" max="14081" width="7.5546875" style="8" bestFit="1" customWidth="1"/>
    <col min="14082" max="14082" width="25.5546875" style="8" bestFit="1" customWidth="1"/>
    <col min="14083" max="14083" width="12.88671875" style="8" bestFit="1" customWidth="1"/>
    <col min="14084" max="14084" width="26.88671875" style="8" customWidth="1"/>
    <col min="14085" max="14085" width="18.5546875" style="8" bestFit="1" customWidth="1"/>
    <col min="14086" max="14086" width="26.109375" style="8" customWidth="1"/>
    <col min="14087" max="14087" width="71.44140625" style="8" bestFit="1" customWidth="1"/>
    <col min="14088" max="14088" width="8.5546875" style="8" bestFit="1" customWidth="1"/>
    <col min="14089" max="14089" width="12" style="8" customWidth="1"/>
    <col min="14090" max="14090" width="11.44140625" style="8" customWidth="1"/>
    <col min="14091" max="14091" width="6.5546875" style="8" bestFit="1" customWidth="1"/>
    <col min="14092" max="14092" width="10.5546875" style="8" bestFit="1" customWidth="1"/>
    <col min="14093" max="14093" width="102" style="8" bestFit="1" customWidth="1"/>
    <col min="14094" max="14094" width="11" style="8" bestFit="1" customWidth="1"/>
    <col min="14095" max="14095" width="9.5546875" style="8" bestFit="1" customWidth="1"/>
    <col min="14096" max="14096" width="6.5546875" style="8" bestFit="1" customWidth="1"/>
    <col min="14097" max="14097" width="10.5546875" style="8" bestFit="1" customWidth="1"/>
    <col min="14098" max="14098" width="14.109375" style="8" customWidth="1"/>
    <col min="14099" max="14099" width="7.5546875" style="8" bestFit="1" customWidth="1"/>
    <col min="14100" max="14100" width="11.5546875" style="8" bestFit="1" customWidth="1"/>
    <col min="14101" max="14101" width="10.88671875" style="8" bestFit="1" customWidth="1"/>
    <col min="14102" max="14336" width="9.109375" style="8"/>
    <col min="14337" max="14337" width="7.5546875" style="8" bestFit="1" customWidth="1"/>
    <col min="14338" max="14338" width="25.5546875" style="8" bestFit="1" customWidth="1"/>
    <col min="14339" max="14339" width="12.88671875" style="8" bestFit="1" customWidth="1"/>
    <col min="14340" max="14340" width="26.88671875" style="8" customWidth="1"/>
    <col min="14341" max="14341" width="18.5546875" style="8" bestFit="1" customWidth="1"/>
    <col min="14342" max="14342" width="26.109375" style="8" customWidth="1"/>
    <col min="14343" max="14343" width="71.44140625" style="8" bestFit="1" customWidth="1"/>
    <col min="14344" max="14344" width="8.5546875" style="8" bestFit="1" customWidth="1"/>
    <col min="14345" max="14345" width="12" style="8" customWidth="1"/>
    <col min="14346" max="14346" width="11.44140625" style="8" customWidth="1"/>
    <col min="14347" max="14347" width="6.5546875" style="8" bestFit="1" customWidth="1"/>
    <col min="14348" max="14348" width="10.5546875" style="8" bestFit="1" customWidth="1"/>
    <col min="14349" max="14349" width="102" style="8" bestFit="1" customWidth="1"/>
    <col min="14350" max="14350" width="11" style="8" bestFit="1" customWidth="1"/>
    <col min="14351" max="14351" width="9.5546875" style="8" bestFit="1" customWidth="1"/>
    <col min="14352" max="14352" width="6.5546875" style="8" bestFit="1" customWidth="1"/>
    <col min="14353" max="14353" width="10.5546875" style="8" bestFit="1" customWidth="1"/>
    <col min="14354" max="14354" width="14.109375" style="8" customWidth="1"/>
    <col min="14355" max="14355" width="7.5546875" style="8" bestFit="1" customWidth="1"/>
    <col min="14356" max="14356" width="11.5546875" style="8" bestFit="1" customWidth="1"/>
    <col min="14357" max="14357" width="10.88671875" style="8" bestFit="1" customWidth="1"/>
    <col min="14358" max="14592" width="9.109375" style="8"/>
    <col min="14593" max="14593" width="7.5546875" style="8" bestFit="1" customWidth="1"/>
    <col min="14594" max="14594" width="25.5546875" style="8" bestFit="1" customWidth="1"/>
    <col min="14595" max="14595" width="12.88671875" style="8" bestFit="1" customWidth="1"/>
    <col min="14596" max="14596" width="26.88671875" style="8" customWidth="1"/>
    <col min="14597" max="14597" width="18.5546875" style="8" bestFit="1" customWidth="1"/>
    <col min="14598" max="14598" width="26.109375" style="8" customWidth="1"/>
    <col min="14599" max="14599" width="71.44140625" style="8" bestFit="1" customWidth="1"/>
    <col min="14600" max="14600" width="8.5546875" style="8" bestFit="1" customWidth="1"/>
    <col min="14601" max="14601" width="12" style="8" customWidth="1"/>
    <col min="14602" max="14602" width="11.44140625" style="8" customWidth="1"/>
    <col min="14603" max="14603" width="6.5546875" style="8" bestFit="1" customWidth="1"/>
    <col min="14604" max="14604" width="10.5546875" style="8" bestFit="1" customWidth="1"/>
    <col min="14605" max="14605" width="102" style="8" bestFit="1" customWidth="1"/>
    <col min="14606" max="14606" width="11" style="8" bestFit="1" customWidth="1"/>
    <col min="14607" max="14607" width="9.5546875" style="8" bestFit="1" customWidth="1"/>
    <col min="14608" max="14608" width="6.5546875" style="8" bestFit="1" customWidth="1"/>
    <col min="14609" max="14609" width="10.5546875" style="8" bestFit="1" customWidth="1"/>
    <col min="14610" max="14610" width="14.109375" style="8" customWidth="1"/>
    <col min="14611" max="14611" width="7.5546875" style="8" bestFit="1" customWidth="1"/>
    <col min="14612" max="14612" width="11.5546875" style="8" bestFit="1" customWidth="1"/>
    <col min="14613" max="14613" width="10.88671875" style="8" bestFit="1" customWidth="1"/>
    <col min="14614" max="14848" width="9.109375" style="8"/>
    <col min="14849" max="14849" width="7.5546875" style="8" bestFit="1" customWidth="1"/>
    <col min="14850" max="14850" width="25.5546875" style="8" bestFit="1" customWidth="1"/>
    <col min="14851" max="14851" width="12.88671875" style="8" bestFit="1" customWidth="1"/>
    <col min="14852" max="14852" width="26.88671875" style="8" customWidth="1"/>
    <col min="14853" max="14853" width="18.5546875" style="8" bestFit="1" customWidth="1"/>
    <col min="14854" max="14854" width="26.109375" style="8" customWidth="1"/>
    <col min="14855" max="14855" width="71.44140625" style="8" bestFit="1" customWidth="1"/>
    <col min="14856" max="14856" width="8.5546875" style="8" bestFit="1" customWidth="1"/>
    <col min="14857" max="14857" width="12" style="8" customWidth="1"/>
    <col min="14858" max="14858" width="11.44140625" style="8" customWidth="1"/>
    <col min="14859" max="14859" width="6.5546875" style="8" bestFit="1" customWidth="1"/>
    <col min="14860" max="14860" width="10.5546875" style="8" bestFit="1" customWidth="1"/>
    <col min="14861" max="14861" width="102" style="8" bestFit="1" customWidth="1"/>
    <col min="14862" max="14862" width="11" style="8" bestFit="1" customWidth="1"/>
    <col min="14863" max="14863" width="9.5546875" style="8" bestFit="1" customWidth="1"/>
    <col min="14864" max="14864" width="6.5546875" style="8" bestFit="1" customWidth="1"/>
    <col min="14865" max="14865" width="10.5546875" style="8" bestFit="1" customWidth="1"/>
    <col min="14866" max="14866" width="14.109375" style="8" customWidth="1"/>
    <col min="14867" max="14867" width="7.5546875" style="8" bestFit="1" customWidth="1"/>
    <col min="14868" max="14868" width="11.5546875" style="8" bestFit="1" customWidth="1"/>
    <col min="14869" max="14869" width="10.88671875" style="8" bestFit="1" customWidth="1"/>
    <col min="14870" max="15104" width="9.109375" style="8"/>
    <col min="15105" max="15105" width="7.5546875" style="8" bestFit="1" customWidth="1"/>
    <col min="15106" max="15106" width="25.5546875" style="8" bestFit="1" customWidth="1"/>
    <col min="15107" max="15107" width="12.88671875" style="8" bestFit="1" customWidth="1"/>
    <col min="15108" max="15108" width="26.88671875" style="8" customWidth="1"/>
    <col min="15109" max="15109" width="18.5546875" style="8" bestFit="1" customWidth="1"/>
    <col min="15110" max="15110" width="26.109375" style="8" customWidth="1"/>
    <col min="15111" max="15111" width="71.44140625" style="8" bestFit="1" customWidth="1"/>
    <col min="15112" max="15112" width="8.5546875" style="8" bestFit="1" customWidth="1"/>
    <col min="15113" max="15113" width="12" style="8" customWidth="1"/>
    <col min="15114" max="15114" width="11.44140625" style="8" customWidth="1"/>
    <col min="15115" max="15115" width="6.5546875" style="8" bestFit="1" customWidth="1"/>
    <col min="15116" max="15116" width="10.5546875" style="8" bestFit="1" customWidth="1"/>
    <col min="15117" max="15117" width="102" style="8" bestFit="1" customWidth="1"/>
    <col min="15118" max="15118" width="11" style="8" bestFit="1" customWidth="1"/>
    <col min="15119" max="15119" width="9.5546875" style="8" bestFit="1" customWidth="1"/>
    <col min="15120" max="15120" width="6.5546875" style="8" bestFit="1" customWidth="1"/>
    <col min="15121" max="15121" width="10.5546875" style="8" bestFit="1" customWidth="1"/>
    <col min="15122" max="15122" width="14.109375" style="8" customWidth="1"/>
    <col min="15123" max="15123" width="7.5546875" style="8" bestFit="1" customWidth="1"/>
    <col min="15124" max="15124" width="11.5546875" style="8" bestFit="1" customWidth="1"/>
    <col min="15125" max="15125" width="10.88671875" style="8" bestFit="1" customWidth="1"/>
    <col min="15126" max="15360" width="9.109375" style="8"/>
    <col min="15361" max="15361" width="7.5546875" style="8" bestFit="1" customWidth="1"/>
    <col min="15362" max="15362" width="25.5546875" style="8" bestFit="1" customWidth="1"/>
    <col min="15363" max="15363" width="12.88671875" style="8" bestFit="1" customWidth="1"/>
    <col min="15364" max="15364" width="26.88671875" style="8" customWidth="1"/>
    <col min="15365" max="15365" width="18.5546875" style="8" bestFit="1" customWidth="1"/>
    <col min="15366" max="15366" width="26.109375" style="8" customWidth="1"/>
    <col min="15367" max="15367" width="71.44140625" style="8" bestFit="1" customWidth="1"/>
    <col min="15368" max="15368" width="8.5546875" style="8" bestFit="1" customWidth="1"/>
    <col min="15369" max="15369" width="12" style="8" customWidth="1"/>
    <col min="15370" max="15370" width="11.44140625" style="8" customWidth="1"/>
    <col min="15371" max="15371" width="6.5546875" style="8" bestFit="1" customWidth="1"/>
    <col min="15372" max="15372" width="10.5546875" style="8" bestFit="1" customWidth="1"/>
    <col min="15373" max="15373" width="102" style="8" bestFit="1" customWidth="1"/>
    <col min="15374" max="15374" width="11" style="8" bestFit="1" customWidth="1"/>
    <col min="15375" max="15375" width="9.5546875" style="8" bestFit="1" customWidth="1"/>
    <col min="15376" max="15376" width="6.5546875" style="8" bestFit="1" customWidth="1"/>
    <col min="15377" max="15377" width="10.5546875" style="8" bestFit="1" customWidth="1"/>
    <col min="15378" max="15378" width="14.109375" style="8" customWidth="1"/>
    <col min="15379" max="15379" width="7.5546875" style="8" bestFit="1" customWidth="1"/>
    <col min="15380" max="15380" width="11.5546875" style="8" bestFit="1" customWidth="1"/>
    <col min="15381" max="15381" width="10.88671875" style="8" bestFit="1" customWidth="1"/>
    <col min="15382" max="15616" width="9.109375" style="8"/>
    <col min="15617" max="15617" width="7.5546875" style="8" bestFit="1" customWidth="1"/>
    <col min="15618" max="15618" width="25.5546875" style="8" bestFit="1" customWidth="1"/>
    <col min="15619" max="15619" width="12.88671875" style="8" bestFit="1" customWidth="1"/>
    <col min="15620" max="15620" width="26.88671875" style="8" customWidth="1"/>
    <col min="15621" max="15621" width="18.5546875" style="8" bestFit="1" customWidth="1"/>
    <col min="15622" max="15622" width="26.109375" style="8" customWidth="1"/>
    <col min="15623" max="15623" width="71.44140625" style="8" bestFit="1" customWidth="1"/>
    <col min="15624" max="15624" width="8.5546875" style="8" bestFit="1" customWidth="1"/>
    <col min="15625" max="15625" width="12" style="8" customWidth="1"/>
    <col min="15626" max="15626" width="11.44140625" style="8" customWidth="1"/>
    <col min="15627" max="15627" width="6.5546875" style="8" bestFit="1" customWidth="1"/>
    <col min="15628" max="15628" width="10.5546875" style="8" bestFit="1" customWidth="1"/>
    <col min="15629" max="15629" width="102" style="8" bestFit="1" customWidth="1"/>
    <col min="15630" max="15630" width="11" style="8" bestFit="1" customWidth="1"/>
    <col min="15631" max="15631" width="9.5546875" style="8" bestFit="1" customWidth="1"/>
    <col min="15632" max="15632" width="6.5546875" style="8" bestFit="1" customWidth="1"/>
    <col min="15633" max="15633" width="10.5546875" style="8" bestFit="1" customWidth="1"/>
    <col min="15634" max="15634" width="14.109375" style="8" customWidth="1"/>
    <col min="15635" max="15635" width="7.5546875" style="8" bestFit="1" customWidth="1"/>
    <col min="15636" max="15636" width="11.5546875" style="8" bestFit="1" customWidth="1"/>
    <col min="15637" max="15637" width="10.88671875" style="8" bestFit="1" customWidth="1"/>
    <col min="15638" max="15872" width="9.109375" style="8"/>
    <col min="15873" max="15873" width="7.5546875" style="8" bestFit="1" customWidth="1"/>
    <col min="15874" max="15874" width="25.5546875" style="8" bestFit="1" customWidth="1"/>
    <col min="15875" max="15875" width="12.88671875" style="8" bestFit="1" customWidth="1"/>
    <col min="15876" max="15876" width="26.88671875" style="8" customWidth="1"/>
    <col min="15877" max="15877" width="18.5546875" style="8" bestFit="1" customWidth="1"/>
    <col min="15878" max="15878" width="26.109375" style="8" customWidth="1"/>
    <col min="15879" max="15879" width="71.44140625" style="8" bestFit="1" customWidth="1"/>
    <col min="15880" max="15880" width="8.5546875" style="8" bestFit="1" customWidth="1"/>
    <col min="15881" max="15881" width="12" style="8" customWidth="1"/>
    <col min="15882" max="15882" width="11.44140625" style="8" customWidth="1"/>
    <col min="15883" max="15883" width="6.5546875" style="8" bestFit="1" customWidth="1"/>
    <col min="15884" max="15884" width="10.5546875" style="8" bestFit="1" customWidth="1"/>
    <col min="15885" max="15885" width="102" style="8" bestFit="1" customWidth="1"/>
    <col min="15886" max="15886" width="11" style="8" bestFit="1" customWidth="1"/>
    <col min="15887" max="15887" width="9.5546875" style="8" bestFit="1" customWidth="1"/>
    <col min="15888" max="15888" width="6.5546875" style="8" bestFit="1" customWidth="1"/>
    <col min="15889" max="15889" width="10.5546875" style="8" bestFit="1" customWidth="1"/>
    <col min="15890" max="15890" width="14.109375" style="8" customWidth="1"/>
    <col min="15891" max="15891" width="7.5546875" style="8" bestFit="1" customWidth="1"/>
    <col min="15892" max="15892" width="11.5546875" style="8" bestFit="1" customWidth="1"/>
    <col min="15893" max="15893" width="10.88671875" style="8" bestFit="1" customWidth="1"/>
    <col min="15894" max="16128" width="9.109375" style="8"/>
    <col min="16129" max="16129" width="7.5546875" style="8" bestFit="1" customWidth="1"/>
    <col min="16130" max="16130" width="25.5546875" style="8" bestFit="1" customWidth="1"/>
    <col min="16131" max="16131" width="12.88671875" style="8" bestFit="1" customWidth="1"/>
    <col min="16132" max="16132" width="26.88671875" style="8" customWidth="1"/>
    <col min="16133" max="16133" width="18.5546875" style="8" bestFit="1" customWidth="1"/>
    <col min="16134" max="16134" width="26.109375" style="8" customWidth="1"/>
    <col min="16135" max="16135" width="71.44140625" style="8" bestFit="1" customWidth="1"/>
    <col min="16136" max="16136" width="8.5546875" style="8" bestFit="1" customWidth="1"/>
    <col min="16137" max="16137" width="12" style="8" customWidth="1"/>
    <col min="16138" max="16138" width="11.44140625" style="8" customWidth="1"/>
    <col min="16139" max="16139" width="6.5546875" style="8" bestFit="1" customWidth="1"/>
    <col min="16140" max="16140" width="10.5546875" style="8" bestFit="1" customWidth="1"/>
    <col min="16141" max="16141" width="102" style="8" bestFit="1" customWidth="1"/>
    <col min="16142" max="16142" width="11" style="8" bestFit="1" customWidth="1"/>
    <col min="16143" max="16143" width="9.5546875" style="8" bestFit="1" customWidth="1"/>
    <col min="16144" max="16144" width="6.5546875" style="8" bestFit="1" customWidth="1"/>
    <col min="16145" max="16145" width="10.5546875" style="8" bestFit="1" customWidth="1"/>
    <col min="16146" max="16146" width="14.109375" style="8" customWidth="1"/>
    <col min="16147" max="16147" width="7.5546875" style="8" bestFit="1" customWidth="1"/>
    <col min="16148" max="16148" width="11.5546875" style="8" bestFit="1" customWidth="1"/>
    <col min="16149" max="16149" width="10.88671875" style="8" bestFit="1" customWidth="1"/>
    <col min="16150" max="16384" width="9.109375" style="8"/>
  </cols>
  <sheetData>
    <row r="1" spans="1:21" s="7" customFormat="1" x14ac:dyDescent="0.3">
      <c r="A1" s="670" t="s">
        <v>12</v>
      </c>
      <c r="B1" s="674" t="s">
        <v>13</v>
      </c>
      <c r="C1" s="677" t="s">
        <v>14</v>
      </c>
      <c r="D1" s="672" t="s">
        <v>3</v>
      </c>
      <c r="E1" s="680" t="s">
        <v>15</v>
      </c>
      <c r="F1" s="673" t="s">
        <v>1</v>
      </c>
      <c r="G1" s="681" t="s">
        <v>16</v>
      </c>
      <c r="H1" s="669" t="s">
        <v>10</v>
      </c>
      <c r="I1" s="665" t="s">
        <v>4</v>
      </c>
      <c r="J1" s="665"/>
      <c r="K1" s="665"/>
      <c r="L1" s="665"/>
      <c r="M1" s="665" t="s">
        <v>18</v>
      </c>
      <c r="N1" s="665" t="s">
        <v>5</v>
      </c>
      <c r="O1" s="665"/>
      <c r="P1" s="665"/>
      <c r="Q1" s="665"/>
      <c r="R1" s="669" t="s">
        <v>20</v>
      </c>
      <c r="S1" s="665" t="s">
        <v>19</v>
      </c>
      <c r="T1" s="665" t="s">
        <v>21</v>
      </c>
      <c r="U1" s="669" t="s">
        <v>497</v>
      </c>
    </row>
    <row r="2" spans="1:21" s="7" customFormat="1" ht="64.8" x14ac:dyDescent="0.3">
      <c r="A2" s="671"/>
      <c r="B2" s="675"/>
      <c r="C2" s="677"/>
      <c r="D2" s="672"/>
      <c r="E2" s="680"/>
      <c r="F2" s="673"/>
      <c r="G2" s="682"/>
      <c r="H2" s="665"/>
      <c r="I2" s="4" t="s">
        <v>2</v>
      </c>
      <c r="J2" s="4" t="s">
        <v>6</v>
      </c>
      <c r="K2" s="5" t="s">
        <v>7</v>
      </c>
      <c r="L2" s="4" t="s">
        <v>17</v>
      </c>
      <c r="M2" s="665"/>
      <c r="N2" s="4" t="s">
        <v>2</v>
      </c>
      <c r="O2" s="4" t="s">
        <v>6</v>
      </c>
      <c r="P2" s="5" t="s">
        <v>7</v>
      </c>
      <c r="Q2" s="4" t="s">
        <v>17</v>
      </c>
      <c r="R2" s="665"/>
      <c r="S2" s="665"/>
      <c r="T2" s="665"/>
      <c r="U2" s="669"/>
    </row>
    <row r="3" spans="1:21" s="7" customFormat="1" x14ac:dyDescent="0.3">
      <c r="A3" s="671"/>
      <c r="B3" s="675"/>
      <c r="C3" s="677"/>
      <c r="D3" s="672"/>
      <c r="E3" s="680"/>
      <c r="F3" s="673"/>
      <c r="G3" s="683"/>
      <c r="H3" s="665"/>
      <c r="I3" s="23" t="s">
        <v>8</v>
      </c>
      <c r="J3" s="23" t="s">
        <v>51</v>
      </c>
      <c r="K3" s="23" t="s">
        <v>41</v>
      </c>
      <c r="L3" s="23" t="s">
        <v>9</v>
      </c>
      <c r="M3" s="665"/>
      <c r="N3" s="23" t="s">
        <v>8</v>
      </c>
      <c r="O3" s="23" t="s">
        <v>51</v>
      </c>
      <c r="P3" s="23" t="s">
        <v>41</v>
      </c>
      <c r="Q3" s="23" t="s">
        <v>9</v>
      </c>
      <c r="R3" s="665"/>
      <c r="S3" s="665"/>
      <c r="T3" s="665"/>
      <c r="U3" s="669"/>
    </row>
    <row r="4" spans="1:21" s="13" customFormat="1" x14ac:dyDescent="0.3">
      <c r="A4" s="30">
        <v>1</v>
      </c>
      <c r="B4" s="32" t="s">
        <v>136</v>
      </c>
      <c r="C4" s="35" t="s">
        <v>23</v>
      </c>
      <c r="D4" s="26" t="str">
        <f>'Mount and Pier'!E41</f>
        <v>Deployable Platform Access</v>
      </c>
      <c r="E4" s="37" t="str">
        <f>'Mount and Pier'!F41</f>
        <v>Mechanical</v>
      </c>
      <c r="F4" s="39" t="str">
        <f>'Mount and Pier'!G41</f>
        <v>fall hazard</v>
      </c>
      <c r="G4" s="42" t="str">
        <f>'Mount and Pier'!H41</f>
        <v>Loss of balance while on platform</v>
      </c>
      <c r="H4" s="9" t="str">
        <f>'Mount and Pier'!I41</f>
        <v>All</v>
      </c>
      <c r="I4" s="10" t="str">
        <f>'Mount and Pier'!J41</f>
        <v>Catastrophic</v>
      </c>
      <c r="J4" s="10" t="str">
        <f>'Mount and Pier'!K41</f>
        <v>Remote</v>
      </c>
      <c r="K4" s="12">
        <f>'Mount and Pier'!L41</f>
        <v>8</v>
      </c>
      <c r="L4" s="10" t="str">
        <f>'Mount and Pier'!M41</f>
        <v>Serious</v>
      </c>
      <c r="M4" s="11" t="str">
        <f>'Mount and Pier'!N41</f>
        <v>Personnel are required to wear fall protection equipment before using the L1 extension platforms.</v>
      </c>
      <c r="N4" s="10" t="s">
        <v>11</v>
      </c>
      <c r="O4" s="10" t="s">
        <v>11</v>
      </c>
      <c r="P4" s="12" t="str">
        <f t="shared" ref="P4:P18" si="0">IF(O4="Eliminated", 21, IF(OR(N4="-",O4="-"),"-", (IF(N4="Catastrophic",IF(O4="Frequent",1,IF(O4="Probable",2,IF(O4="Occasional",4,IF(O4="Remote",8,IF(O4="Improbable",12,"Error"))))),IF(N4="Critical",IF(O4="Frequent",3,IF(O4="Probable",5,IF(O4="Occasional",6,IF(O4="Remote",10,IF(O4="Improbable",15,"Error"))))), IF(N4="Marginal",IF(O4="Frequent",7,IF(O4="Probable",9,IF(O4="Occasional",11,IF(O4="Remote",14,IF(O4="Improbable",17,"Error"))))), IF(N4="Negligible",IF(O4="Frequent",13,IF(O4="Probable",16,IF(O4="Occasional",18,IF(O4="Remote",19,IF(O4="Improbable",20,"Error"))))),"Error")))))))</f>
        <v>-</v>
      </c>
      <c r="Q4" s="10" t="str">
        <f t="shared" ref="Q4:Q18" si="1">IF(OR(P4="-",P4="Error"),"-",IF(P4&gt;20,"N/A",IF(P4&gt;17,"Low",IF(P4&gt;9, "Medium", IF(P4&gt;5, "Serious", "High")))))</f>
        <v>-</v>
      </c>
      <c r="R4" s="9"/>
      <c r="S4" s="9"/>
      <c r="T4" s="9"/>
      <c r="U4" s="9"/>
    </row>
    <row r="5" spans="1:21" s="13" customFormat="1" ht="28.8" x14ac:dyDescent="0.3">
      <c r="A5" s="30">
        <f t="shared" ref="A5:A26" si="2">A4+1</f>
        <v>2</v>
      </c>
      <c r="B5" s="32" t="s">
        <v>136</v>
      </c>
      <c r="C5" s="35" t="s">
        <v>23</v>
      </c>
      <c r="D5" s="26" t="str">
        <f>'Mount and Pier'!E42</f>
        <v>L1 Cover installation/Removal</v>
      </c>
      <c r="E5" s="37" t="str">
        <f>'Mount and Pier'!F42</f>
        <v>Mechanical</v>
      </c>
      <c r="F5" s="39" t="str">
        <f>'Mount and Pier'!G42</f>
        <v>Gravity -Dropping of cover</v>
      </c>
      <c r="G5" s="42" t="str">
        <f>'Mount and Pier'!H42</f>
        <v>Cover is dropped due to heavy weight, difficulty to handle or slippery surface</v>
      </c>
      <c r="H5" s="9" t="str">
        <f>'Mount and Pier'!I42</f>
        <v>All</v>
      </c>
      <c r="I5" s="10" t="str">
        <f>'Mount and Pier'!J42</f>
        <v>Critical</v>
      </c>
      <c r="J5" s="10" t="str">
        <f>'Mount and Pier'!K42</f>
        <v>Remote</v>
      </c>
      <c r="K5" s="12">
        <f>'Mount and Pier'!L42</f>
        <v>10</v>
      </c>
      <c r="L5" s="10" t="str">
        <f>'Mount and Pier'!M42</f>
        <v>Medium</v>
      </c>
      <c r="M5" s="11" t="str">
        <f>'Mount and Pier'!N42</f>
        <v>The 1-piece L1 cover is expected to be light to be handled by one person (~25kg) and designed with handles for manual transport. The cover will also have a tether to be carried by the dome crane.</v>
      </c>
      <c r="N5" s="10" t="s">
        <v>11</v>
      </c>
      <c r="O5" s="10" t="s">
        <v>11</v>
      </c>
      <c r="P5" s="12" t="str">
        <f t="shared" si="0"/>
        <v>-</v>
      </c>
      <c r="Q5" s="10" t="str">
        <f t="shared" si="1"/>
        <v>-</v>
      </c>
      <c r="R5" s="9"/>
      <c r="S5" s="9"/>
      <c r="T5" s="9"/>
      <c r="U5" s="9"/>
    </row>
    <row r="6" spans="1:21" s="13" customFormat="1" x14ac:dyDescent="0.3">
      <c r="A6" s="30">
        <f t="shared" si="2"/>
        <v>3</v>
      </c>
      <c r="B6" s="32" t="s">
        <v>136</v>
      </c>
      <c r="C6" s="35" t="s">
        <v>23</v>
      </c>
      <c r="D6" s="26" t="str">
        <f>'Mount and Pier'!E43</f>
        <v>L1 Cover installation/Removal</v>
      </c>
      <c r="E6" s="37" t="str">
        <f>'Mount and Pier'!F43</f>
        <v>Mechanical</v>
      </c>
      <c r="F6" s="39" t="str">
        <f>'Mount and Pier'!G43</f>
        <v>Gravity -Dropping of cover</v>
      </c>
      <c r="G6" s="42" t="str">
        <f>'Mount and Pier'!H43</f>
        <v>Cover is dropped during installation/removal</v>
      </c>
      <c r="H6" s="9" t="str">
        <f>'Mount and Pier'!I43</f>
        <v>All</v>
      </c>
      <c r="I6" s="10" t="str">
        <f>'Mount and Pier'!J43</f>
        <v>Critical</v>
      </c>
      <c r="J6" s="10" t="str">
        <f>'Mount and Pier'!K43</f>
        <v>Remote</v>
      </c>
      <c r="K6" s="12">
        <f>'Mount and Pier'!L43</f>
        <v>10</v>
      </c>
      <c r="L6" s="10" t="str">
        <f>'Mount and Pier'!M43</f>
        <v>Medium</v>
      </c>
      <c r="M6" s="20" t="str">
        <f>'Mount and Pier'!N43</f>
        <v>The cover will be attached to the crane using the tether line to support the cover during installation/removal.</v>
      </c>
      <c r="N6" s="10" t="s">
        <v>11</v>
      </c>
      <c r="O6" s="10" t="s">
        <v>11</v>
      </c>
      <c r="P6" s="12" t="str">
        <f t="shared" si="0"/>
        <v>-</v>
      </c>
      <c r="Q6" s="10" t="str">
        <f t="shared" si="1"/>
        <v>-</v>
      </c>
      <c r="R6" s="9"/>
      <c r="S6" s="9"/>
      <c r="T6" s="9"/>
      <c r="U6" s="9"/>
    </row>
    <row r="7" spans="1:21" s="13" customFormat="1" x14ac:dyDescent="0.3">
      <c r="A7" s="30">
        <f t="shared" si="2"/>
        <v>4</v>
      </c>
      <c r="B7" s="32" t="str">
        <f>'Mount and Pier'!C44</f>
        <v>Camera</v>
      </c>
      <c r="C7" s="86" t="str">
        <f>'Mount and Pier'!D44</f>
        <v>All Personnel</v>
      </c>
      <c r="D7" s="26" t="str">
        <f>'Mount and Pier'!E44</f>
        <v>L1 Cover installation/Removal</v>
      </c>
      <c r="E7" s="37" t="str">
        <f>'Mount and Pier'!F44</f>
        <v>Mechanical - Glass Safety</v>
      </c>
      <c r="F7" s="39" t="str">
        <f>'Mount and Pier'!G44</f>
        <v>Collision - Glass Safety</v>
      </c>
      <c r="G7" s="41" t="str">
        <f>'Mount and Pier'!H44</f>
        <v>Cover hits the L1 front surface during installation/removal</v>
      </c>
      <c r="H7" s="9" t="str">
        <f>'Mount and Pier'!I44</f>
        <v>All</v>
      </c>
      <c r="I7" s="10" t="str">
        <f>'Mount and Pier'!J44</f>
        <v>Catastrophic</v>
      </c>
      <c r="J7" s="10" t="str">
        <f>'Mount and Pier'!K44</f>
        <v>Remote</v>
      </c>
      <c r="K7" s="12">
        <f>'Mount and Pier'!L44</f>
        <v>8</v>
      </c>
      <c r="L7" s="10" t="str">
        <f>'Mount and Pier'!M44</f>
        <v>Serious</v>
      </c>
      <c r="M7" s="20" t="str">
        <f>'Mount and Pier'!N44</f>
        <v>The cover will be made of plastic or covered with plastic to avoid direct contact of L1 surface with metal.</v>
      </c>
      <c r="N7" s="10" t="s">
        <v>11</v>
      </c>
      <c r="O7" s="10" t="s">
        <v>11</v>
      </c>
      <c r="P7" s="12" t="str">
        <f t="shared" si="0"/>
        <v>-</v>
      </c>
      <c r="Q7" s="10" t="str">
        <f t="shared" si="1"/>
        <v>-</v>
      </c>
      <c r="R7" s="9"/>
      <c r="S7" s="9"/>
      <c r="T7" s="9"/>
      <c r="U7" s="9"/>
    </row>
    <row r="8" spans="1:21" s="13" customFormat="1" ht="28.8" x14ac:dyDescent="0.3">
      <c r="A8" s="30">
        <f t="shared" si="2"/>
        <v>5</v>
      </c>
      <c r="B8" s="32" t="str">
        <f>'Mount and Pier'!C45</f>
        <v>Camera Rotator</v>
      </c>
      <c r="C8" s="86" t="s">
        <v>23</v>
      </c>
      <c r="D8" s="26" t="str">
        <f>'Mount and Pier'!E45</f>
        <v>L1 Cover installation/Removal</v>
      </c>
      <c r="E8" s="37" t="str">
        <f>'Mount and Pier'!F45</f>
        <v>Mechanical - Glass Safety</v>
      </c>
      <c r="F8" s="39" t="str">
        <f>'Mount and Pier'!G45</f>
        <v>Collision - Glass Safety</v>
      </c>
      <c r="G8" s="42" t="str">
        <f>'Mount and Pier'!H45</f>
        <v>Camera rotator rotates during L1 cover installation/removal incurring contact between the L1 cover and the L1 front surface.</v>
      </c>
      <c r="H8" s="9" t="str">
        <f>'Mount and Pier'!I45</f>
        <v>All</v>
      </c>
      <c r="I8" s="10" t="str">
        <f>'Mount and Pier'!J45</f>
        <v>Catastrophic</v>
      </c>
      <c r="J8" s="10" t="str">
        <f>'Mount and Pier'!K45</f>
        <v>Remote</v>
      </c>
      <c r="K8" s="12">
        <f>'Mount and Pier'!L45</f>
        <v>8</v>
      </c>
      <c r="L8" s="10" t="str">
        <f>'Mount and Pier'!M45</f>
        <v>Serious</v>
      </c>
      <c r="M8" s="11" t="str">
        <f>'Mount and Pier'!N45</f>
        <v>The camera rotator will be de-energized and locked out before starting this operation. (means to de-energized camera rotator already addressed - Item Mount 5)</v>
      </c>
      <c r="N8" s="10" t="s">
        <v>11</v>
      </c>
      <c r="O8" s="10" t="s">
        <v>11</v>
      </c>
      <c r="P8" s="12" t="str">
        <f t="shared" si="0"/>
        <v>-</v>
      </c>
      <c r="Q8" s="10" t="str">
        <f t="shared" si="1"/>
        <v>-</v>
      </c>
      <c r="R8" s="9"/>
      <c r="S8" s="9"/>
      <c r="T8" s="9"/>
      <c r="U8" s="9"/>
    </row>
    <row r="9" spans="1:21" s="13" customFormat="1" ht="28.8" x14ac:dyDescent="0.3">
      <c r="A9" s="30">
        <f t="shared" si="2"/>
        <v>6</v>
      </c>
      <c r="B9" s="32" t="str">
        <f>'Mount and Pier'!C46</f>
        <v>Mount</v>
      </c>
      <c r="C9" s="86" t="s">
        <v>23</v>
      </c>
      <c r="D9" s="26" t="str">
        <f>'Mount and Pier'!E46</f>
        <v>L1 Cover installation/Removal</v>
      </c>
      <c r="E9" s="37" t="str">
        <f>'Mount and Pier'!F46</f>
        <v>Mechanical</v>
      </c>
      <c r="F9" s="39" t="str">
        <f>'Mount and Pier'!G46</f>
        <v>Collision - Glass Safety and other equipment</v>
      </c>
      <c r="G9" s="42" t="str">
        <f>'Mount and Pier'!H46</f>
        <v>Telescope motion during L1 cover installation/removal</v>
      </c>
      <c r="H9" s="9" t="str">
        <f>'Mount and Pier'!I46</f>
        <v>All</v>
      </c>
      <c r="I9" s="10" t="str">
        <f>'Mount and Pier'!J46</f>
        <v>Catastrophic</v>
      </c>
      <c r="J9" s="10" t="str">
        <f>'Mount and Pier'!K46</f>
        <v>Occasional</v>
      </c>
      <c r="K9" s="12">
        <f>'Mount and Pier'!L46</f>
        <v>4</v>
      </c>
      <c r="L9" s="10" t="str">
        <f>'Mount and Pier'!M46</f>
        <v>High</v>
      </c>
      <c r="M9" s="11" t="str">
        <f>'Mount and Pier'!N46</f>
        <v>The telescope pins will be engaged and the azimuth and elevation drives will be de-energized and locked out during this operation.</v>
      </c>
      <c r="N9" s="10" t="s">
        <v>11</v>
      </c>
      <c r="O9" s="10" t="s">
        <v>11</v>
      </c>
      <c r="P9" s="12" t="str">
        <f t="shared" si="0"/>
        <v>-</v>
      </c>
      <c r="Q9" s="10" t="str">
        <f t="shared" si="1"/>
        <v>-</v>
      </c>
      <c r="R9" s="9"/>
      <c r="S9" s="9"/>
      <c r="T9" s="9"/>
      <c r="U9" s="9"/>
    </row>
    <row r="10" spans="1:21" s="13" customFormat="1" ht="43.2" x14ac:dyDescent="0.3">
      <c r="A10" s="30">
        <f t="shared" si="2"/>
        <v>7</v>
      </c>
      <c r="B10" s="32" t="str">
        <f>'Mount and Pier'!C47</f>
        <v>camera</v>
      </c>
      <c r="C10" s="35" t="s">
        <v>23</v>
      </c>
      <c r="D10" s="26" t="str">
        <f>'Mount and Pier'!E47</f>
        <v>L1 Cover installation/Removal</v>
      </c>
      <c r="E10" s="37" t="str">
        <f>'Mount and Pier'!F47</f>
        <v>Mechanical</v>
      </c>
      <c r="F10" s="39" t="str">
        <f>'Mount and Pier'!G47</f>
        <v>Collision - Glass Safety and other equipment</v>
      </c>
      <c r="G10" s="41" t="str">
        <f>'Mount and Pier'!H47</f>
        <v>L1 cover exceeds camera maximum envelope diameter</v>
      </c>
      <c r="H10" s="9" t="str">
        <f>'Mount and Pier'!I47</f>
        <v>All</v>
      </c>
      <c r="I10" s="10" t="str">
        <f>'Mount and Pier'!J47</f>
        <v>Catastrophic</v>
      </c>
      <c r="J10" s="10" t="str">
        <f>'Mount and Pier'!K47</f>
        <v>Remote</v>
      </c>
      <c r="K10" s="12">
        <f>'Mount and Pier'!L47</f>
        <v>8</v>
      </c>
      <c r="L10" s="10" t="str">
        <f>'Mount and Pier'!M47</f>
        <v>Serious</v>
      </c>
      <c r="M10" s="11" t="str">
        <f>'Mount and Pier'!N47</f>
        <v>The L1 cover will not exceed camera maximum envelope diameter to allow installation/removal through the M2 center hole. Handles and other necessary features will be added on the front of the cover. Tether line will be removable from the cover.</v>
      </c>
      <c r="N10" s="10" t="s">
        <v>11</v>
      </c>
      <c r="O10" s="10" t="s">
        <v>11</v>
      </c>
      <c r="P10" s="12" t="str">
        <f t="shared" si="0"/>
        <v>-</v>
      </c>
      <c r="Q10" s="10" t="str">
        <f t="shared" si="1"/>
        <v>-</v>
      </c>
      <c r="R10" s="9"/>
      <c r="S10" s="9"/>
      <c r="T10" s="9"/>
      <c r="U10" s="9"/>
    </row>
    <row r="11" spans="1:21" s="13" customFormat="1" ht="28.8" x14ac:dyDescent="0.3">
      <c r="A11" s="30">
        <f t="shared" si="2"/>
        <v>8</v>
      </c>
      <c r="B11" s="32" t="str">
        <f>'Mount and Pier'!C48</f>
        <v>Camera</v>
      </c>
      <c r="C11" s="35" t="s">
        <v>23</v>
      </c>
      <c r="D11" s="26" t="str">
        <f>'Mount and Pier'!E48</f>
        <v>L1 Cover installation/Removal</v>
      </c>
      <c r="E11" s="37" t="str">
        <f>'Mount and Pier'!F48</f>
        <v>Mechanical</v>
      </c>
      <c r="F11" s="39" t="str">
        <f>'Mount and Pier'!G48</f>
        <v>Gravity and collision hazard</v>
      </c>
      <c r="G11" s="41" t="str">
        <f>'Mount and Pier'!H48</f>
        <v>L1 cover falls from camera after installation</v>
      </c>
      <c r="H11" s="9" t="str">
        <f>'Mount and Pier'!I48</f>
        <v>All</v>
      </c>
      <c r="I11" s="10" t="str">
        <f>'Mount and Pier'!J48</f>
        <v>Critical</v>
      </c>
      <c r="J11" s="10" t="str">
        <f>'Mount and Pier'!K48</f>
        <v>Remote</v>
      </c>
      <c r="K11" s="12">
        <f>'Mount and Pier'!L48</f>
        <v>10</v>
      </c>
      <c r="L11" s="10" t="str">
        <f>'Mount and Pier'!M48</f>
        <v>Medium</v>
      </c>
      <c r="M11" s="11" t="str">
        <f>'Mount and Pier'!N48</f>
        <v>The L1 cover will include an attachment mechanism to ensure secure connection to camera. As the L1 cover may stay on the camera during telescope motions, this connection will be tight enough to link solidly the cover to the camera.</v>
      </c>
      <c r="N11" s="10" t="s">
        <v>11</v>
      </c>
      <c r="O11" s="10" t="s">
        <v>11</v>
      </c>
      <c r="P11" s="12" t="str">
        <f t="shared" si="0"/>
        <v>-</v>
      </c>
      <c r="Q11" s="10" t="str">
        <f t="shared" si="1"/>
        <v>-</v>
      </c>
      <c r="R11" s="9"/>
      <c r="S11" s="9"/>
      <c r="T11" s="9"/>
      <c r="U11" s="9"/>
    </row>
    <row r="12" spans="1:21" s="13" customFormat="1" x14ac:dyDescent="0.3">
      <c r="A12" s="30">
        <f t="shared" si="2"/>
        <v>9</v>
      </c>
      <c r="B12" s="32" t="str">
        <f>'Mount and Pier'!C49</f>
        <v>Camera</v>
      </c>
      <c r="C12" s="35" t="s">
        <v>23</v>
      </c>
      <c r="D12" s="26" t="str">
        <f>'Mount and Pier'!E49</f>
        <v>L1 Cover installation/Removal</v>
      </c>
      <c r="E12" s="37" t="str">
        <f>'Mount and Pier'!F49</f>
        <v>Mechanical</v>
      </c>
      <c r="F12" s="39" t="str">
        <f>'Mount and Pier'!G49</f>
        <v>Collision hazard</v>
      </c>
      <c r="G12" s="41" t="str">
        <f>'Mount and Pier'!H49</f>
        <v>L1 cover interferes with the M1M3 mirror cover after installation</v>
      </c>
      <c r="H12" s="9" t="str">
        <f>'Mount and Pier'!I49</f>
        <v>All</v>
      </c>
      <c r="I12" s="10" t="str">
        <f>'Mount and Pier'!J49</f>
        <v>Critical</v>
      </c>
      <c r="J12" s="10" t="str">
        <f>'Mount and Pier'!K49</f>
        <v>Remote</v>
      </c>
      <c r="K12" s="12">
        <f>'Mount and Pier'!L49</f>
        <v>10</v>
      </c>
      <c r="L12" s="10" t="str">
        <f>'Mount and Pier'!M49</f>
        <v>Medium</v>
      </c>
      <c r="M12" s="11" t="str">
        <f>'Mount and Pier'!N49</f>
        <v>The L1 cover will be designed to not interfere with the M1M3 cover.</v>
      </c>
      <c r="N12" s="10" t="s">
        <v>11</v>
      </c>
      <c r="O12" s="10" t="s">
        <v>11</v>
      </c>
      <c r="P12" s="12" t="str">
        <f t="shared" si="0"/>
        <v>-</v>
      </c>
      <c r="Q12" s="10" t="str">
        <f t="shared" si="1"/>
        <v>-</v>
      </c>
      <c r="R12" s="9"/>
      <c r="S12" s="9"/>
      <c r="T12" s="9"/>
      <c r="U12" s="9"/>
    </row>
    <row r="13" spans="1:21" s="13" customFormat="1" ht="28.8" x14ac:dyDescent="0.3">
      <c r="A13" s="30">
        <f t="shared" si="2"/>
        <v>10</v>
      </c>
      <c r="B13" s="32" t="str">
        <f>'Mount and Pier'!C50</f>
        <v>Mount</v>
      </c>
      <c r="C13" s="35" t="s">
        <v>23</v>
      </c>
      <c r="D13" s="26" t="str">
        <f>'Mount and Pier'!E50</f>
        <v>M1M3 mirror cover</v>
      </c>
      <c r="E13" s="37" t="str">
        <f>'Mount and Pier'!F50</f>
        <v>Mechanical - Glass Safety</v>
      </c>
      <c r="F13" s="39" t="str">
        <f>'Mount and Pier'!G50</f>
        <v>Collision hazard</v>
      </c>
      <c r="G13" s="41" t="str">
        <f>'Mount and Pier'!H50</f>
        <v>M1M3 mirror cover opens/closes during L1 cover installation/removal.</v>
      </c>
      <c r="H13" s="9" t="str">
        <f>'Mount and Pier'!I50</f>
        <v>All</v>
      </c>
      <c r="I13" s="10" t="str">
        <f>'Mount and Pier'!J50</f>
        <v>Critical</v>
      </c>
      <c r="J13" s="10" t="str">
        <f>'Mount and Pier'!K50</f>
        <v>Occasional</v>
      </c>
      <c r="K13" s="12">
        <f>'Mount and Pier'!L50</f>
        <v>6</v>
      </c>
      <c r="L13" s="10" t="str">
        <f>'Mount and Pier'!M50</f>
        <v>Serious</v>
      </c>
      <c r="M13" s="11" t="str">
        <f>'Mount and Pier'!N50</f>
        <v>When the deployable platforms are not parked, the M1M3 mirror cover can not be operated due to the interlocks. The M1M3 mirror will have be opened before the deployable platforms are moved to allow installation/removal of L1 cover.</v>
      </c>
      <c r="N13" s="10" t="s">
        <v>11</v>
      </c>
      <c r="O13" s="10" t="s">
        <v>11</v>
      </c>
      <c r="P13" s="12" t="str">
        <f t="shared" si="0"/>
        <v>-</v>
      </c>
      <c r="Q13" s="10" t="str">
        <f t="shared" si="1"/>
        <v>-</v>
      </c>
      <c r="R13" s="9"/>
      <c r="S13" s="9"/>
      <c r="T13" s="9"/>
      <c r="U13" s="9"/>
    </row>
    <row r="14" spans="1:21" s="13" customFormat="1" x14ac:dyDescent="0.3">
      <c r="A14" s="30">
        <f t="shared" si="2"/>
        <v>11</v>
      </c>
      <c r="B14" s="32" t="str">
        <f>'Mount and Pier'!C51</f>
        <v>Mount</v>
      </c>
      <c r="C14" s="35" t="s">
        <v>23</v>
      </c>
      <c r="D14" s="26" t="str">
        <f>'Mount and Pier'!E51</f>
        <v>L1 Cover installation/Removal</v>
      </c>
      <c r="E14" s="37" t="str">
        <f>'Mount and Pier'!F51</f>
        <v>Mechanical</v>
      </c>
      <c r="F14" s="39" t="str">
        <f>'Mount and Pier'!G51</f>
        <v>Pinch hazard</v>
      </c>
      <c r="G14" s="41" t="str">
        <f>'Mount and Pier'!H51</f>
        <v>Personnel hands on rails during L1 cover installation/removal</v>
      </c>
      <c r="H14" s="9" t="str">
        <f>'Mount and Pier'!I51</f>
        <v>All</v>
      </c>
      <c r="I14" s="10" t="str">
        <f>'Mount and Pier'!J51</f>
        <v>Critical</v>
      </c>
      <c r="J14" s="10" t="str">
        <f>'Mount and Pier'!K51</f>
        <v>Occasional</v>
      </c>
      <c r="K14" s="12">
        <f>'Mount and Pier'!L51</f>
        <v>6</v>
      </c>
      <c r="L14" s="10" t="str">
        <f>'Mount and Pier'!M51</f>
        <v>Serious</v>
      </c>
      <c r="M14" s="11" t="str">
        <f>'Mount and Pier'!N51</f>
        <v>Enough space will be kept between rails and camera to avoid pinching against the rails.</v>
      </c>
      <c r="N14" s="10" t="s">
        <v>11</v>
      </c>
      <c r="O14" s="10" t="s">
        <v>11</v>
      </c>
      <c r="P14" s="12" t="str">
        <f t="shared" si="0"/>
        <v>-</v>
      </c>
      <c r="Q14" s="10" t="str">
        <f t="shared" si="1"/>
        <v>-</v>
      </c>
      <c r="R14" s="9"/>
      <c r="S14" s="9"/>
      <c r="T14" s="9"/>
      <c r="U14" s="9"/>
    </row>
    <row r="15" spans="1:21" s="13" customFormat="1" x14ac:dyDescent="0.3">
      <c r="A15" s="30">
        <f t="shared" si="2"/>
        <v>12</v>
      </c>
      <c r="B15" s="32" t="str">
        <f>'Mount and Pier'!C52</f>
        <v>Camera Rotator</v>
      </c>
      <c r="C15" s="35" t="s">
        <v>23</v>
      </c>
      <c r="D15" s="44" t="str">
        <f>'Mount and Pier'!E52</f>
        <v>Filter change</v>
      </c>
      <c r="E15" s="37" t="str">
        <f>'Mount and Pier'!F52</f>
        <v>Mechanical - Glass Safety</v>
      </c>
      <c r="F15" s="39" t="str">
        <f>'Mount and Pier'!G52</f>
        <v>Rotation - Glass Safety</v>
      </c>
      <c r="G15" s="42" t="str">
        <f>'Mount and Pier'!H52</f>
        <v>Camera rotator rotates during filter changer operation incurring problem for filter.</v>
      </c>
      <c r="H15" s="9" t="str">
        <f>'Mount and Pier'!I52</f>
        <v>All</v>
      </c>
      <c r="I15" s="10" t="str">
        <f>'Mount and Pier'!J52</f>
        <v>Catastrophic</v>
      </c>
      <c r="J15" s="10" t="str">
        <f>'Mount and Pier'!K52</f>
        <v>Remote</v>
      </c>
      <c r="K15" s="12">
        <f>'Mount and Pier'!L52</f>
        <v>8</v>
      </c>
      <c r="L15" s="10" t="str">
        <f>'Mount and Pier'!M52</f>
        <v>Serious</v>
      </c>
      <c r="M15" s="11" t="str">
        <f>'Mount and Pier'!N52</f>
        <v>The camera rotator will be locked out before starting this operation. (means to de-energize addressed in Mount 5)</v>
      </c>
      <c r="N15" s="10" t="s">
        <v>11</v>
      </c>
      <c r="O15" s="10" t="s">
        <v>11</v>
      </c>
      <c r="P15" s="12" t="str">
        <f t="shared" si="0"/>
        <v>-</v>
      </c>
      <c r="Q15" s="10" t="str">
        <f t="shared" si="1"/>
        <v>-</v>
      </c>
      <c r="R15" s="9"/>
      <c r="S15" s="9"/>
      <c r="T15" s="9"/>
      <c r="U15" s="9"/>
    </row>
    <row r="16" spans="1:21" s="13" customFormat="1" x14ac:dyDescent="0.3">
      <c r="A16" s="30">
        <f t="shared" si="2"/>
        <v>13</v>
      </c>
      <c r="B16" s="32" t="str">
        <f>'Mount and Pier'!C53</f>
        <v>Camera</v>
      </c>
      <c r="C16" s="35" t="s">
        <v>23</v>
      </c>
      <c r="D16" s="44" t="str">
        <f>'Mount and Pier'!E53</f>
        <v>Filter change</v>
      </c>
      <c r="E16" s="37" t="str">
        <f>'Mount and Pier'!F53</f>
        <v>Mechanical - Glass Safety</v>
      </c>
      <c r="F16" s="39" t="str">
        <f>'Mount and Pier'!G53</f>
        <v>Rotation - Glass Safety</v>
      </c>
      <c r="G16" s="42" t="str">
        <f>'Mount and Pier'!H53</f>
        <v>Camera carousel rotates during filter changer operation incurring problem for filter.</v>
      </c>
      <c r="H16" s="9" t="str">
        <f>'Mount and Pier'!I53</f>
        <v>All</v>
      </c>
      <c r="I16" s="10" t="str">
        <f>'Mount and Pier'!J53</f>
        <v>Catastrophic</v>
      </c>
      <c r="J16" s="10" t="str">
        <f>'Mount and Pier'!K53</f>
        <v>Remote</v>
      </c>
      <c r="K16" s="12">
        <f>'Mount and Pier'!L53</f>
        <v>8</v>
      </c>
      <c r="L16" s="10" t="str">
        <f>'Mount and Pier'!M53</f>
        <v>Serious</v>
      </c>
      <c r="M16" s="11" t="str">
        <f>'Mount and Pier'!N53</f>
        <v>Interlock internal to the camera will prevent camera carousel rotation.</v>
      </c>
      <c r="N16" s="10" t="s">
        <v>11</v>
      </c>
      <c r="O16" s="10" t="s">
        <v>11</v>
      </c>
      <c r="P16" s="12" t="str">
        <f t="shared" si="0"/>
        <v>-</v>
      </c>
      <c r="Q16" s="10" t="str">
        <f t="shared" si="1"/>
        <v>-</v>
      </c>
      <c r="R16" s="9"/>
      <c r="S16" s="9"/>
      <c r="T16" s="9"/>
      <c r="U16" s="9"/>
    </row>
    <row r="17" spans="1:21" s="13" customFormat="1" x14ac:dyDescent="0.3">
      <c r="A17" s="30">
        <f t="shared" si="2"/>
        <v>14</v>
      </c>
      <c r="B17" s="32" t="str">
        <f>'Mount and Pier'!C54</f>
        <v>Camera</v>
      </c>
      <c r="C17" s="35" t="s">
        <v>23</v>
      </c>
      <c r="D17" s="44" t="str">
        <f>'Mount and Pier'!E54</f>
        <v>Filter change</v>
      </c>
      <c r="E17" s="37" t="str">
        <f>'Mount and Pier'!F54</f>
        <v>Mechanical</v>
      </c>
      <c r="F17" s="39" t="str">
        <f>'Mount and Pier'!G54</f>
        <v>Pinch hazard</v>
      </c>
      <c r="G17" s="42" t="str">
        <f>'Mount and Pier'!H54</f>
        <v>Personnel hands on camera during filter changer installation/removal</v>
      </c>
      <c r="H17" s="9" t="str">
        <f>'Mount and Pier'!I54</f>
        <v>All</v>
      </c>
      <c r="I17" s="10" t="str">
        <f>'Mount and Pier'!J54</f>
        <v>Critical</v>
      </c>
      <c r="J17" s="10" t="str">
        <f>'Mount and Pier'!K54</f>
        <v>Occasional</v>
      </c>
      <c r="K17" s="12">
        <f>'Mount and Pier'!L54</f>
        <v>6</v>
      </c>
      <c r="L17" s="10" t="str">
        <f>'Mount and Pier'!M54</f>
        <v>Serious</v>
      </c>
      <c r="M17" s="11" t="str">
        <f>'Mount and Pier'!N54</f>
        <v xml:space="preserve">Filter changer will be enclosed and handles will be designed on the filter changer for guiding. </v>
      </c>
      <c r="N17" s="10" t="s">
        <v>11</v>
      </c>
      <c r="O17" s="10" t="s">
        <v>11</v>
      </c>
      <c r="P17" s="12" t="str">
        <f t="shared" si="0"/>
        <v>-</v>
      </c>
      <c r="Q17" s="10" t="str">
        <f t="shared" si="1"/>
        <v>-</v>
      </c>
      <c r="R17" s="9"/>
      <c r="S17" s="9"/>
      <c r="T17" s="9"/>
      <c r="U17" s="9"/>
    </row>
    <row r="18" spans="1:21" s="13" customFormat="1" ht="28.8" x14ac:dyDescent="0.3">
      <c r="A18" s="30">
        <f t="shared" si="2"/>
        <v>15</v>
      </c>
      <c r="B18" s="32" t="str">
        <f>'Mount and Pier'!C55</f>
        <v>Camera</v>
      </c>
      <c r="C18" s="35" t="s">
        <v>23</v>
      </c>
      <c r="D18" s="44" t="str">
        <f>'Mount and Pier'!E55</f>
        <v>Filter change</v>
      </c>
      <c r="E18" s="37" t="str">
        <f>'Mount and Pier'!F55</f>
        <v>Mechanical - Glass Safety</v>
      </c>
      <c r="F18" s="39" t="str">
        <f>'Mount and Pier'!G55</f>
        <v>Moving Elements - Glass Safety</v>
      </c>
      <c r="G18" s="41" t="str">
        <f>'Mount and Pier'!H55</f>
        <v>Filter is not well positioned during operation</v>
      </c>
      <c r="H18" s="9" t="str">
        <f>'Mount and Pier'!I55</f>
        <v>All</v>
      </c>
      <c r="I18" s="10" t="str">
        <f>'Mount and Pier'!J55</f>
        <v>Critical</v>
      </c>
      <c r="J18" s="10" t="str">
        <f>'Mount and Pier'!K55</f>
        <v>Occasional</v>
      </c>
      <c r="K18" s="12">
        <f>'Mount and Pier'!L55</f>
        <v>6</v>
      </c>
      <c r="L18" s="10" t="str">
        <f>'Mount and Pier'!M55</f>
        <v>Serious</v>
      </c>
      <c r="M18" s="11" t="str">
        <f>'Mount and Pier'!N55</f>
        <v>Limit switches will indicate position of filter and filter changer will have see-through port for personnel to visually assess the filter position.</v>
      </c>
      <c r="N18" s="10" t="s">
        <v>11</v>
      </c>
      <c r="O18" s="10" t="s">
        <v>11</v>
      </c>
      <c r="P18" s="12" t="str">
        <f t="shared" si="0"/>
        <v>-</v>
      </c>
      <c r="Q18" s="10" t="str">
        <f t="shared" si="1"/>
        <v>-</v>
      </c>
      <c r="R18" s="9"/>
      <c r="S18" s="9"/>
      <c r="T18" s="9"/>
      <c r="U18" s="9"/>
    </row>
    <row r="19" spans="1:21" s="13" customFormat="1" ht="28.8" x14ac:dyDescent="0.3">
      <c r="A19" s="30">
        <f t="shared" si="2"/>
        <v>16</v>
      </c>
      <c r="B19" s="32" t="str">
        <f>'Mount and Pier'!C56</f>
        <v>Camera</v>
      </c>
      <c r="C19" s="35" t="s">
        <v>23</v>
      </c>
      <c r="D19" s="44" t="str">
        <f>'Mount and Pier'!E56</f>
        <v>Filter change</v>
      </c>
      <c r="E19" s="37" t="str">
        <f>'Mount and Pier'!F56</f>
        <v>Mechanical - Glass Safety</v>
      </c>
      <c r="F19" s="39" t="str">
        <f>'Mount and Pier'!G56</f>
        <v>Gravity - Glass Safety</v>
      </c>
      <c r="G19" s="41" t="str">
        <f>'Mount and Pier'!H56</f>
        <v>Filter falls from filter changer during operation</v>
      </c>
      <c r="H19" s="9" t="str">
        <f>'Mount and Pier'!I56</f>
        <v>All</v>
      </c>
      <c r="I19" s="10" t="str">
        <f>'Mount and Pier'!J56</f>
        <v>Catastrophic</v>
      </c>
      <c r="J19" s="10" t="str">
        <f>'Mount and Pier'!K56</f>
        <v>Remote</v>
      </c>
      <c r="K19" s="12">
        <f>'Mount and Pier'!L56</f>
        <v>8</v>
      </c>
      <c r="L19" s="10" t="str">
        <f>'Mount and Pier'!M56</f>
        <v>Serious</v>
      </c>
      <c r="M19" s="11" t="str">
        <f>'Mount and Pier'!N56</f>
        <v>Cover will be installed at the bottom of the filter changer to ensure that the filter can not fall from the filter changer. The cover will be designed to support the load of the filter.</v>
      </c>
      <c r="N19" s="10" t="s">
        <v>11</v>
      </c>
      <c r="O19" s="10" t="s">
        <v>11</v>
      </c>
      <c r="P19" s="12" t="str">
        <f t="shared" ref="P19:P26" si="3">IF(O19="Eliminated", 21, IF(OR(N19="-",O19="-"),"-", (IF(N19="Catastrophic",IF(O19="Frequent",1,IF(O19="Probable",2,IF(O19="Occasional",4,IF(O19="Remote",8,IF(O19="Improbable",12,"Error"))))),IF(N19="Critical",IF(O19="Frequent",3,IF(O19="Probable",5,IF(O19="Occasional",6,IF(O19="Remote",10,IF(O19="Improbable",15,"Error"))))), IF(N19="Marginal",IF(O19="Frequent",7,IF(O19="Probable",9,IF(O19="Occasional",11,IF(O19="Remote",14,IF(O19="Improbable",17,"Error"))))), IF(N19="Negligible",IF(O19="Frequent",13,IF(O19="Probable",16,IF(O19="Occasional",18,IF(O19="Remote",19,IF(O19="Improbable",20,"Error"))))),"Error")))))))</f>
        <v>-</v>
      </c>
      <c r="Q19" s="10" t="str">
        <f t="shared" ref="Q19:Q26" si="4">IF(OR(P19="-",P19="Error"),"-",IF(P19&gt;20,"N/A",IF(P19&gt;17,"Low",IF(P19&gt;9, "Medium", IF(P19&gt;5, "Serious", "High")))))</f>
        <v>-</v>
      </c>
      <c r="R19" s="9"/>
      <c r="S19" s="9"/>
      <c r="T19" s="9"/>
      <c r="U19" s="9"/>
    </row>
    <row r="20" spans="1:21" s="13" customFormat="1" x14ac:dyDescent="0.3">
      <c r="A20" s="30">
        <f t="shared" si="2"/>
        <v>17</v>
      </c>
      <c r="B20" s="32" t="str">
        <f>'Mount and Pier'!C57</f>
        <v>Camera</v>
      </c>
      <c r="C20" s="35" t="s">
        <v>23</v>
      </c>
      <c r="D20" s="44" t="str">
        <f>'Mount and Pier'!E57</f>
        <v>Auto Changer</v>
      </c>
      <c r="E20" s="37" t="str">
        <f>'Mount and Pier'!F57</f>
        <v>Mechanical - Glass Safety</v>
      </c>
      <c r="F20" s="39" t="str">
        <f>'Mount and Pier'!G57</f>
        <v>Glass Safety</v>
      </c>
      <c r="G20" s="41" t="str">
        <f>'Mount and Pier'!H57</f>
        <v>Filter is stuck inside auto changer</v>
      </c>
      <c r="H20" s="9" t="str">
        <f>'Mount and Pier'!I57</f>
        <v>All</v>
      </c>
      <c r="I20" s="10" t="str">
        <f>'Mount and Pier'!J57</f>
        <v>Critical</v>
      </c>
      <c r="J20" s="10" t="str">
        <f>'Mount and Pier'!K57</f>
        <v>Remote</v>
      </c>
      <c r="K20" s="12">
        <f>'Mount and Pier'!L57</f>
        <v>10</v>
      </c>
      <c r="L20" s="10" t="str">
        <f>'Mount and Pier'!M57</f>
        <v>Medium</v>
      </c>
      <c r="M20" s="11" t="str">
        <f>'Mount and Pier'!N57</f>
        <v>The auto changer will be designed to be removable with a filter inside it.</v>
      </c>
      <c r="N20" s="10" t="s">
        <v>11</v>
      </c>
      <c r="O20" s="10" t="s">
        <v>11</v>
      </c>
      <c r="P20" s="12" t="str">
        <f t="shared" si="3"/>
        <v>-</v>
      </c>
      <c r="Q20" s="10" t="str">
        <f t="shared" si="4"/>
        <v>-</v>
      </c>
      <c r="R20" s="9"/>
      <c r="S20" s="9"/>
      <c r="T20" s="9"/>
      <c r="U20" s="9"/>
    </row>
    <row r="21" spans="1:21" s="13" customFormat="1" x14ac:dyDescent="0.3">
      <c r="A21" s="30">
        <f t="shared" si="2"/>
        <v>18</v>
      </c>
      <c r="B21" s="32" t="str">
        <f>'Mount and Pier'!C58</f>
        <v>Mount</v>
      </c>
      <c r="C21" s="35" t="s">
        <v>23</v>
      </c>
      <c r="D21" s="44" t="str">
        <f>'Mount and Pier'!E58</f>
        <v>Shutter Removal</v>
      </c>
      <c r="E21" s="37" t="str">
        <f>'Mount and Pier'!F58</f>
        <v>Ingress/Egress</v>
      </c>
      <c r="F21" s="39" t="str">
        <f>'Mount and Pier'!G58</f>
        <v>Unsafe evacuation</v>
      </c>
      <c r="G21" s="42" t="str">
        <f>'Mount and Pier'!H58</f>
        <v>Insufficient space to leave L1 extension platform during shutter removal operation.</v>
      </c>
      <c r="H21" s="9" t="str">
        <f>'Mount and Pier'!I58</f>
        <v>All</v>
      </c>
      <c r="I21" s="10" t="str">
        <f>'Mount and Pier'!J58</f>
        <v>Critical</v>
      </c>
      <c r="J21" s="10" t="str">
        <f>'Mount and Pier'!K58</f>
        <v>Remote</v>
      </c>
      <c r="K21" s="12">
        <f>'Mount and Pier'!L58</f>
        <v>10</v>
      </c>
      <c r="L21" s="10" t="str">
        <f>'Mount and Pier'!M58</f>
        <v>Medium</v>
      </c>
      <c r="M21" s="11" t="str">
        <f>'Mount and Pier'!N58</f>
        <v>L1 extension will not be used/extended for this operation.</v>
      </c>
      <c r="N21" s="10" t="s">
        <v>11</v>
      </c>
      <c r="O21" s="10" t="s">
        <v>11</v>
      </c>
      <c r="P21" s="12" t="str">
        <f t="shared" si="3"/>
        <v>-</v>
      </c>
      <c r="Q21" s="10" t="str">
        <f t="shared" si="4"/>
        <v>-</v>
      </c>
      <c r="R21" s="9"/>
      <c r="S21" s="9"/>
      <c r="T21" s="9"/>
      <c r="U21" s="9"/>
    </row>
    <row r="22" spans="1:21" s="13" customFormat="1" x14ac:dyDescent="0.3">
      <c r="A22" s="30">
        <f t="shared" si="2"/>
        <v>19</v>
      </c>
      <c r="B22" s="32" t="str">
        <f>'Mount and Pier'!C59</f>
        <v>Mount</v>
      </c>
      <c r="C22" s="35" t="s">
        <v>23</v>
      </c>
      <c r="D22" s="44" t="str">
        <f>'Mount and Pier'!E59</f>
        <v>Shutter Removal</v>
      </c>
      <c r="E22" s="37" t="str">
        <f>'Mount and Pier'!F59</f>
        <v>Material</v>
      </c>
      <c r="F22" s="39" t="str">
        <f>'Mount and Pier'!G59</f>
        <v>Thermal  - fire</v>
      </c>
      <c r="G22" s="42" t="str">
        <f>'Mount and Pier'!H59</f>
        <v>Sparks ignite cover located around the camera rotator</v>
      </c>
      <c r="H22" s="9" t="str">
        <f>'Mount and Pier'!I59</f>
        <v>All</v>
      </c>
      <c r="I22" s="10" t="str">
        <f>'Mount and Pier'!J59</f>
        <v>Catastrophic</v>
      </c>
      <c r="J22" s="10" t="str">
        <f>'Mount and Pier'!K59</f>
        <v>Improbable</v>
      </c>
      <c r="K22" s="12">
        <f>'Mount and Pier'!L59</f>
        <v>12</v>
      </c>
      <c r="L22" s="10" t="str">
        <f>'Mount and Pier'!M59</f>
        <v>Medium</v>
      </c>
      <c r="M22" s="11" t="str">
        <f>'Mount and Pier'!N59</f>
        <v>Fire retardant material will be used.</v>
      </c>
      <c r="N22" s="10" t="s">
        <v>11</v>
      </c>
      <c r="O22" s="10" t="s">
        <v>11</v>
      </c>
      <c r="P22" s="12" t="str">
        <f t="shared" si="3"/>
        <v>-</v>
      </c>
      <c r="Q22" s="10" t="str">
        <f t="shared" si="4"/>
        <v>-</v>
      </c>
      <c r="R22" s="9"/>
      <c r="S22" s="9"/>
      <c r="T22" s="9"/>
      <c r="U22" s="9"/>
    </row>
    <row r="23" spans="1:21" s="13" customFormat="1" ht="28.8" x14ac:dyDescent="0.3">
      <c r="A23" s="30">
        <f t="shared" si="2"/>
        <v>20</v>
      </c>
      <c r="B23" s="32" t="str">
        <f>'Mount and Pier'!C60</f>
        <v>Mount</v>
      </c>
      <c r="C23" s="35" t="s">
        <v>23</v>
      </c>
      <c r="D23" s="44" t="str">
        <f>'Mount and Pier'!E60</f>
        <v>Shutter Removal</v>
      </c>
      <c r="E23" s="37" t="str">
        <f>'Mount and Pier'!F60</f>
        <v>Mechanical - Glass Safety</v>
      </c>
      <c r="F23" s="39" t="str">
        <f>'Mount and Pier'!G60</f>
        <v>Gravity - Glass Safety</v>
      </c>
      <c r="G23" s="42" t="str">
        <f>'Mount and Pier'!H60</f>
        <v>Dropped tools hit a mirror when persons are working on telescope, or tools are left after a task</v>
      </c>
      <c r="H23" s="9" t="str">
        <f>'Mount and Pier'!I60</f>
        <v>All</v>
      </c>
      <c r="I23" s="10" t="str">
        <f>'Mount and Pier'!J60</f>
        <v>Catastrophic</v>
      </c>
      <c r="J23" s="10" t="str">
        <f>'Mount and Pier'!K60</f>
        <v>Remote</v>
      </c>
      <c r="K23" s="12">
        <f>'Mount and Pier'!L60</f>
        <v>8</v>
      </c>
      <c r="L23" s="10" t="str">
        <f>'Mount and Pier'!M60</f>
        <v>Serious</v>
      </c>
      <c r="M23" s="11" t="str">
        <f>'Mount and Pier'!N60</f>
        <v>Tools with lanyards will be used during this operation.</v>
      </c>
      <c r="N23" s="10" t="s">
        <v>11</v>
      </c>
      <c r="O23" s="10" t="s">
        <v>11</v>
      </c>
      <c r="P23" s="12" t="str">
        <f t="shared" si="3"/>
        <v>-</v>
      </c>
      <c r="Q23" s="10" t="str">
        <f t="shared" si="4"/>
        <v>-</v>
      </c>
      <c r="R23" s="9"/>
      <c r="S23" s="9"/>
      <c r="T23" s="9"/>
      <c r="U23" s="9"/>
    </row>
    <row r="24" spans="1:21" s="13" customFormat="1" ht="28.8" x14ac:dyDescent="0.3">
      <c r="A24" s="30">
        <f t="shared" si="2"/>
        <v>21</v>
      </c>
      <c r="B24" s="32" t="str">
        <f>'Mount and Pier'!C61</f>
        <v>Camera</v>
      </c>
      <c r="C24" s="35" t="s">
        <v>23</v>
      </c>
      <c r="D24" s="44" t="str">
        <f>'Mount and Pier'!E61</f>
        <v>Shutter Removal</v>
      </c>
      <c r="E24" s="37" t="str">
        <f>'Mount and Pier'!F61</f>
        <v>Mechanical</v>
      </c>
      <c r="F24" s="39" t="str">
        <f>'Mount and Pier'!G61</f>
        <v>Personnel Falling</v>
      </c>
      <c r="G24" s="42" t="str">
        <f>'Mount and Pier'!H61</f>
        <v>Loss of balance while on 5m high ladder</v>
      </c>
      <c r="H24" s="9" t="str">
        <f>'Mount and Pier'!I61</f>
        <v>All</v>
      </c>
      <c r="I24" s="10" t="str">
        <f>'Mount and Pier'!J61</f>
        <v>Critical</v>
      </c>
      <c r="J24" s="10" t="str">
        <f>'Mount and Pier'!K61</f>
        <v>Occasional</v>
      </c>
      <c r="K24" s="12">
        <f>'Mount and Pier'!L61</f>
        <v>6</v>
      </c>
      <c r="L24" s="10" t="str">
        <f>'Mount and Pier'!M61</f>
        <v>Serious</v>
      </c>
      <c r="M24" s="11" t="str">
        <f>'Mount and Pier'!N61</f>
        <v>Depending on the shutter removal angle, a 5m high ladder may be required to access the bottom of the camera to mount rails for dismounting the shutter. Fall protection will be required for this operation.</v>
      </c>
      <c r="N24" s="10" t="s">
        <v>11</v>
      </c>
      <c r="O24" s="10" t="s">
        <v>11</v>
      </c>
      <c r="P24" s="12" t="str">
        <f t="shared" si="3"/>
        <v>-</v>
      </c>
      <c r="Q24" s="10" t="str">
        <f t="shared" si="4"/>
        <v>-</v>
      </c>
      <c r="R24" s="9"/>
      <c r="S24" s="9"/>
      <c r="T24" s="9"/>
      <c r="U24" s="9"/>
    </row>
    <row r="25" spans="1:21" x14ac:dyDescent="0.3">
      <c r="A25" s="30">
        <f t="shared" si="2"/>
        <v>22</v>
      </c>
      <c r="B25" s="32" t="str">
        <f>'Mount and Pier'!C62</f>
        <v>Mount</v>
      </c>
      <c r="C25" s="35" t="s">
        <v>23</v>
      </c>
      <c r="D25" s="44" t="str">
        <f>'Mount and Pier'!E62</f>
        <v>Utility Trunk</v>
      </c>
      <c r="E25" s="37" t="str">
        <f>'Mount and Pier'!F62</f>
        <v>Mechanical</v>
      </c>
      <c r="F25" s="39" t="str">
        <f>'Mount and Pier'!G62</f>
        <v>Moving elements and Rotator failure</v>
      </c>
      <c r="G25" s="42" t="str">
        <f>'Mount and Pier'!H62</f>
        <v>Dropped screw inside mechanism</v>
      </c>
      <c r="H25" s="9" t="str">
        <f>'Mount and Pier'!I62</f>
        <v>All</v>
      </c>
      <c r="I25" s="10" t="str">
        <f>'Mount and Pier'!J62</f>
        <v>Critical</v>
      </c>
      <c r="J25" s="10" t="str">
        <f>'Mount and Pier'!K62</f>
        <v>Remote</v>
      </c>
      <c r="K25" s="12">
        <f>'Mount and Pier'!L62</f>
        <v>10</v>
      </c>
      <c r="L25" s="10" t="str">
        <f>'Mount and Pier'!M62</f>
        <v>Medium</v>
      </c>
      <c r="M25" s="11" t="str">
        <f>'Mount and Pier'!N62</f>
        <v>Captive screws will be used throughout this area.</v>
      </c>
      <c r="N25" s="10" t="s">
        <v>11</v>
      </c>
      <c r="O25" s="10" t="s">
        <v>11</v>
      </c>
      <c r="P25" s="12" t="str">
        <f t="shared" si="3"/>
        <v>-</v>
      </c>
      <c r="Q25" s="10" t="str">
        <f t="shared" si="4"/>
        <v>-</v>
      </c>
      <c r="R25" s="9"/>
      <c r="S25" s="9"/>
      <c r="T25" s="9"/>
      <c r="U25" s="9"/>
    </row>
    <row r="26" spans="1:21" x14ac:dyDescent="0.3">
      <c r="A26" s="30">
        <f t="shared" si="2"/>
        <v>23</v>
      </c>
      <c r="B26" s="32" t="str">
        <f>'Mount and Pier'!C67</f>
        <v>Mount</v>
      </c>
      <c r="C26" s="35" t="s">
        <v>23</v>
      </c>
      <c r="D26" s="44" t="str">
        <f>'Mount and Pier'!E67</f>
        <v>Utility Trunk</v>
      </c>
      <c r="E26" s="37" t="str">
        <f>'Mount and Pier'!F67</f>
        <v>Mechanical - Glass Safety</v>
      </c>
      <c r="F26" s="39" t="str">
        <f>'Mount and Pier'!G67</f>
        <v>Struck by - Glass Safety</v>
      </c>
      <c r="G26" s="42" t="str">
        <f>'Mount and Pier'!H67</f>
        <v>Personnel hits mirror while working inside utility trunk</v>
      </c>
      <c r="H26" s="9" t="str">
        <f>'Mount and Pier'!I67</f>
        <v>All</v>
      </c>
      <c r="I26" s="10" t="str">
        <f>'Mount and Pier'!J67</f>
        <v>Critical</v>
      </c>
      <c r="J26" s="10" t="str">
        <f>'Mount and Pier'!K67</f>
        <v>Occasional</v>
      </c>
      <c r="K26" s="12">
        <f>'Mount and Pier'!L67</f>
        <v>6</v>
      </c>
      <c r="L26" s="10" t="str">
        <f>'Mount and Pier'!M67</f>
        <v>Serious</v>
      </c>
      <c r="M26" s="11" t="str">
        <f>'Mount and Pier'!N67</f>
        <v>An additional cover will be installed between both platform shields to protect the M2 mirror.</v>
      </c>
      <c r="N26" s="10" t="s">
        <v>11</v>
      </c>
      <c r="O26" s="10" t="s">
        <v>11</v>
      </c>
      <c r="P26" s="12" t="str">
        <f t="shared" si="3"/>
        <v>-</v>
      </c>
      <c r="Q26" s="10" t="str">
        <f t="shared" si="4"/>
        <v>-</v>
      </c>
      <c r="R26" s="9"/>
      <c r="S26" s="9"/>
      <c r="T26" s="9"/>
      <c r="U26" s="9"/>
    </row>
    <row r="29" spans="1:21" ht="18" x14ac:dyDescent="0.3">
      <c r="D29" s="66" t="s">
        <v>295</v>
      </c>
    </row>
    <row r="30" spans="1:21" ht="18" x14ac:dyDescent="0.3">
      <c r="D30" s="66" t="s">
        <v>296</v>
      </c>
    </row>
    <row r="32" spans="1:21" x14ac:dyDescent="0.3">
      <c r="D32" s="8" t="s">
        <v>297</v>
      </c>
    </row>
  </sheetData>
  <customSheetViews>
    <customSheetView guid="{F303A4F1-407D-4D90-8001-6BD66E901407}" topLeftCell="A7">
      <selection activeCell="D30" sqref="D30"/>
      <pageMargins left="0.7" right="0.7" top="0.75" bottom="0.75" header="0.3" footer="0.3"/>
      <pageSetup orientation="portrait" r:id="rId1"/>
    </customSheetView>
    <customSheetView guid="{47023082-66C0-4F7B-8463-547DD0FD8156}" topLeftCell="A12">
      <selection activeCell="D30" sqref="D30"/>
      <pageMargins left="0.7" right="0.7" top="0.75" bottom="0.75" header="0.3" footer="0.3"/>
      <pageSetup orientation="portrait" r:id="rId2"/>
    </customSheetView>
    <customSheetView guid="{C038A17F-6E16-40FA-94C4-C33FA9628714}" topLeftCell="J1">
      <pane ySplit="3" topLeftCell="A16" activePane="bottomLeft" state="frozen"/>
      <selection pane="bottomLeft" activeCell="M19" sqref="M19"/>
      <pageMargins left="0.7" right="0.7" top="0.75" bottom="0.75" header="0.3" footer="0.3"/>
      <pageSetup orientation="portrait" r:id="rId3"/>
    </customSheetView>
    <customSheetView guid="{A78C0979-9BC8-4B25-B49C-6C9D156FE6DA}" topLeftCell="J1">
      <pane ySplit="3" topLeftCell="A16" activePane="bottomLeft" state="frozen"/>
      <selection pane="bottomLeft" activeCell="M19" sqref="M19"/>
      <pageMargins left="0.7" right="0.7" top="0.75" bottom="0.75" header="0.3" footer="0.3"/>
      <pageSetup orientation="portrait" r:id="rId4"/>
    </customSheetView>
    <customSheetView guid="{1F472304-9C1C-4B70-A843-75624AD2DDF7}">
      <pane ySplit="3" topLeftCell="A4" activePane="bottomLeft" state="frozen"/>
      <selection pane="bottomLeft" activeCell="D27" sqref="D27"/>
      <pageMargins left="0.7" right="0.7" top="0.75" bottom="0.75" header="0.3" footer="0.3"/>
      <pageSetup orientation="portrait" r:id="rId5"/>
    </customSheetView>
  </customSheetViews>
  <mergeCells count="15">
    <mergeCell ref="F1:F3"/>
    <mergeCell ref="A1:A3"/>
    <mergeCell ref="B1:B3"/>
    <mergeCell ref="C1:C3"/>
    <mergeCell ref="D1:D3"/>
    <mergeCell ref="E1:E3"/>
    <mergeCell ref="S1:S3"/>
    <mergeCell ref="T1:T3"/>
    <mergeCell ref="U1:U3"/>
    <mergeCell ref="G1:G3"/>
    <mergeCell ref="H1:H3"/>
    <mergeCell ref="I1:L1"/>
    <mergeCell ref="M1:M3"/>
    <mergeCell ref="N1:Q1"/>
    <mergeCell ref="R1:R3"/>
  </mergeCells>
  <conditionalFormatting sqref="K4:K18">
    <cfRule type="iconSet" priority="28">
      <iconSet iconSet="5Rating" reverse="1">
        <cfvo type="percent" val="0"/>
        <cfvo type="num" val="6"/>
        <cfvo type="num" val="10"/>
        <cfvo type="num" val="18"/>
        <cfvo type="num" val="21"/>
      </iconSet>
    </cfRule>
    <cfRule type="iconSet" priority="29">
      <iconSet iconSet="5Rating">
        <cfvo type="percent" val="0"/>
        <cfvo type="num" val="1"/>
        <cfvo type="num" val="6"/>
        <cfvo type="num" val="10"/>
        <cfvo type="num" val="18"/>
      </iconSet>
    </cfRule>
    <cfRule type="iconSet" priority="30">
      <iconSet iconSet="4TrafficLights">
        <cfvo type="percent" val="0"/>
        <cfvo type="percent" val="25"/>
        <cfvo type="percent" val="50"/>
        <cfvo type="percent" val="75"/>
      </iconSet>
    </cfRule>
  </conditionalFormatting>
  <conditionalFormatting sqref="P4:P18">
    <cfRule type="iconSet" priority="25">
      <iconSet iconSet="5Rating" reverse="1">
        <cfvo type="percent" val="0"/>
        <cfvo type="num" val="6"/>
        <cfvo type="num" val="10"/>
        <cfvo type="num" val="18"/>
        <cfvo type="num" val="21"/>
      </iconSet>
    </cfRule>
    <cfRule type="iconSet" priority="26">
      <iconSet iconSet="5Rating">
        <cfvo type="percent" val="0"/>
        <cfvo type="num" val="1"/>
        <cfvo type="num" val="6"/>
        <cfvo type="num" val="10"/>
        <cfvo type="num" val="18"/>
      </iconSet>
    </cfRule>
    <cfRule type="iconSet" priority="27">
      <iconSet iconSet="4TrafficLights">
        <cfvo type="percent" val="0"/>
        <cfvo type="percent" val="25"/>
        <cfvo type="percent" val="50"/>
        <cfvo type="percent" val="75"/>
      </iconSet>
    </cfRule>
  </conditionalFormatting>
  <conditionalFormatting sqref="K19:K20">
    <cfRule type="iconSet" priority="22">
      <iconSet iconSet="5Rating" reverse="1">
        <cfvo type="percent" val="0"/>
        <cfvo type="num" val="6"/>
        <cfvo type="num" val="10"/>
        <cfvo type="num" val="18"/>
        <cfvo type="num" val="21"/>
      </iconSet>
    </cfRule>
    <cfRule type="iconSet" priority="23">
      <iconSet iconSet="5Rating">
        <cfvo type="percent" val="0"/>
        <cfvo type="num" val="1"/>
        <cfvo type="num" val="6"/>
        <cfvo type="num" val="10"/>
        <cfvo type="num" val="18"/>
      </iconSet>
    </cfRule>
    <cfRule type="iconSet" priority="24">
      <iconSet iconSet="4TrafficLights">
        <cfvo type="percent" val="0"/>
        <cfvo type="percent" val="25"/>
        <cfvo type="percent" val="50"/>
        <cfvo type="percent" val="75"/>
      </iconSet>
    </cfRule>
  </conditionalFormatting>
  <conditionalFormatting sqref="P19:P20">
    <cfRule type="iconSet" priority="19">
      <iconSet iconSet="5Rating" reverse="1">
        <cfvo type="percent" val="0"/>
        <cfvo type="num" val="6"/>
        <cfvo type="num" val="10"/>
        <cfvo type="num" val="18"/>
        <cfvo type="num" val="21"/>
      </iconSet>
    </cfRule>
    <cfRule type="iconSet" priority="20">
      <iconSet iconSet="5Rating">
        <cfvo type="percent" val="0"/>
        <cfvo type="num" val="1"/>
        <cfvo type="num" val="6"/>
        <cfvo type="num" val="10"/>
        <cfvo type="num" val="18"/>
      </iconSet>
    </cfRule>
    <cfRule type="iconSet" priority="21">
      <iconSet iconSet="4TrafficLights">
        <cfvo type="percent" val="0"/>
        <cfvo type="percent" val="25"/>
        <cfvo type="percent" val="50"/>
        <cfvo type="percent" val="75"/>
      </iconSet>
    </cfRule>
  </conditionalFormatting>
  <conditionalFormatting sqref="K21">
    <cfRule type="iconSet" priority="16">
      <iconSet iconSet="5Rating" reverse="1">
        <cfvo type="percent" val="0"/>
        <cfvo type="num" val="6"/>
        <cfvo type="num" val="10"/>
        <cfvo type="num" val="18"/>
        <cfvo type="num" val="21"/>
      </iconSet>
    </cfRule>
    <cfRule type="iconSet" priority="17">
      <iconSet iconSet="5Rating">
        <cfvo type="percent" val="0"/>
        <cfvo type="num" val="1"/>
        <cfvo type="num" val="6"/>
        <cfvo type="num" val="10"/>
        <cfvo type="num" val="18"/>
      </iconSet>
    </cfRule>
    <cfRule type="iconSet" priority="18">
      <iconSet iconSet="4TrafficLights">
        <cfvo type="percent" val="0"/>
        <cfvo type="percent" val="25"/>
        <cfvo type="percent" val="50"/>
        <cfvo type="percent" val="75"/>
      </iconSet>
    </cfRule>
  </conditionalFormatting>
  <conditionalFormatting sqref="P21">
    <cfRule type="iconSet" priority="13">
      <iconSet iconSet="5Rating" reverse="1">
        <cfvo type="percent" val="0"/>
        <cfvo type="num" val="6"/>
        <cfvo type="num" val="10"/>
        <cfvo type="num" val="18"/>
        <cfvo type="num" val="21"/>
      </iconSet>
    </cfRule>
    <cfRule type="iconSet" priority="14">
      <iconSet iconSet="5Rating">
        <cfvo type="percent" val="0"/>
        <cfvo type="num" val="1"/>
        <cfvo type="num" val="6"/>
        <cfvo type="num" val="10"/>
        <cfvo type="num" val="18"/>
      </iconSet>
    </cfRule>
    <cfRule type="iconSet" priority="15">
      <iconSet iconSet="4TrafficLights">
        <cfvo type="percent" val="0"/>
        <cfvo type="percent" val="25"/>
        <cfvo type="percent" val="50"/>
        <cfvo type="percent" val="75"/>
      </iconSet>
    </cfRule>
  </conditionalFormatting>
  <conditionalFormatting sqref="K22:K23">
    <cfRule type="iconSet" priority="10">
      <iconSet iconSet="5Rating" reverse="1">
        <cfvo type="percent" val="0"/>
        <cfvo type="num" val="6"/>
        <cfvo type="num" val="10"/>
        <cfvo type="num" val="18"/>
        <cfvo type="num" val="21"/>
      </iconSet>
    </cfRule>
    <cfRule type="iconSet" priority="11">
      <iconSet iconSet="5Rating">
        <cfvo type="percent" val="0"/>
        <cfvo type="num" val="1"/>
        <cfvo type="num" val="6"/>
        <cfvo type="num" val="10"/>
        <cfvo type="num" val="18"/>
      </iconSet>
    </cfRule>
    <cfRule type="iconSet" priority="12">
      <iconSet iconSet="4TrafficLights">
        <cfvo type="percent" val="0"/>
        <cfvo type="percent" val="25"/>
        <cfvo type="percent" val="50"/>
        <cfvo type="percent" val="75"/>
      </iconSet>
    </cfRule>
  </conditionalFormatting>
  <conditionalFormatting sqref="P22:P23">
    <cfRule type="iconSet" priority="7">
      <iconSet iconSet="5Rating" reverse="1">
        <cfvo type="percent" val="0"/>
        <cfvo type="num" val="6"/>
        <cfvo type="num" val="10"/>
        <cfvo type="num" val="18"/>
        <cfvo type="num" val="21"/>
      </iconSet>
    </cfRule>
    <cfRule type="iconSet" priority="8">
      <iconSet iconSet="5Rating">
        <cfvo type="percent" val="0"/>
        <cfvo type="num" val="1"/>
        <cfvo type="num" val="6"/>
        <cfvo type="num" val="10"/>
        <cfvo type="num" val="18"/>
      </iconSet>
    </cfRule>
    <cfRule type="iconSet" priority="9">
      <iconSet iconSet="4TrafficLights">
        <cfvo type="percent" val="0"/>
        <cfvo type="percent" val="25"/>
        <cfvo type="percent" val="50"/>
        <cfvo type="percent" val="75"/>
      </iconSet>
    </cfRule>
  </conditionalFormatting>
  <conditionalFormatting sqref="K24:K26">
    <cfRule type="iconSet" priority="4">
      <iconSet iconSet="5Rating" reverse="1">
        <cfvo type="percent" val="0"/>
        <cfvo type="num" val="6"/>
        <cfvo type="num" val="10"/>
        <cfvo type="num" val="18"/>
        <cfvo type="num" val="21"/>
      </iconSet>
    </cfRule>
    <cfRule type="iconSet" priority="5">
      <iconSet iconSet="5Rating">
        <cfvo type="percent" val="0"/>
        <cfvo type="num" val="1"/>
        <cfvo type="num" val="6"/>
        <cfvo type="num" val="10"/>
        <cfvo type="num" val="18"/>
      </iconSet>
    </cfRule>
    <cfRule type="iconSet" priority="6">
      <iconSet iconSet="4TrafficLights">
        <cfvo type="percent" val="0"/>
        <cfvo type="percent" val="25"/>
        <cfvo type="percent" val="50"/>
        <cfvo type="percent" val="75"/>
      </iconSet>
    </cfRule>
  </conditionalFormatting>
  <conditionalFormatting sqref="P24:P26">
    <cfRule type="iconSet" priority="1">
      <iconSet iconSet="5Rating" reverse="1">
        <cfvo type="percent" val="0"/>
        <cfvo type="num" val="6"/>
        <cfvo type="num" val="10"/>
        <cfvo type="num" val="18"/>
        <cfvo type="num" val="21"/>
      </iconSet>
    </cfRule>
    <cfRule type="iconSet" priority="2">
      <iconSet iconSet="5Rating">
        <cfvo type="percent" val="0"/>
        <cfvo type="num" val="1"/>
        <cfvo type="num" val="6"/>
        <cfvo type="num" val="10"/>
        <cfvo type="num" val="18"/>
      </iconSet>
    </cfRule>
    <cfRule type="iconSet" priority="3">
      <iconSet iconSet="4TrafficLights">
        <cfvo type="percent" val="0"/>
        <cfvo type="percent" val="25"/>
        <cfvo type="percent" val="50"/>
        <cfvo type="percent" val="75"/>
      </iconSet>
    </cfRule>
  </conditionalFormatting>
  <dataValidations count="2">
    <dataValidation type="list" allowBlank="1" showInputMessage="1" showErrorMessage="1" sqref="WVR983042:WVR983057 WLV983042:WLV983057 WBZ983042:WBZ983057 VSD983042:VSD983057 VIH983042:VIH983057 UYL983042:UYL983057 UOP983042:UOP983057 UET983042:UET983057 TUX983042:TUX983057 TLB983042:TLB983057 TBF983042:TBF983057 SRJ983042:SRJ983057 SHN983042:SHN983057 RXR983042:RXR983057 RNV983042:RNV983057 RDZ983042:RDZ983057 QUD983042:QUD983057 QKH983042:QKH983057 QAL983042:QAL983057 PQP983042:PQP983057 PGT983042:PGT983057 OWX983042:OWX983057 ONB983042:ONB983057 ODF983042:ODF983057 NTJ983042:NTJ983057 NJN983042:NJN983057 MZR983042:MZR983057 MPV983042:MPV983057 MFZ983042:MFZ983057 LWD983042:LWD983057 LMH983042:LMH983057 LCL983042:LCL983057 KSP983042:KSP983057 KIT983042:KIT983057 JYX983042:JYX983057 JPB983042:JPB983057 JFF983042:JFF983057 IVJ983042:IVJ983057 ILN983042:ILN983057 IBR983042:IBR983057 HRV983042:HRV983057 HHZ983042:HHZ983057 GYD983042:GYD983057 GOH983042:GOH983057 GEL983042:GEL983057 FUP983042:FUP983057 FKT983042:FKT983057 FAX983042:FAX983057 ERB983042:ERB983057 EHF983042:EHF983057 DXJ983042:DXJ983057 DNN983042:DNN983057 DDR983042:DDR983057 CTV983042:CTV983057 CJZ983042:CJZ983057 CAD983042:CAD983057 BQH983042:BQH983057 BGL983042:BGL983057 AWP983042:AWP983057 AMT983042:AMT983057 ACX983042:ACX983057 TB983042:TB983057 JF983042:JF983057 J983042:J983057 WVR917506:WVR917521 WLV917506:WLV917521 WBZ917506:WBZ917521 VSD917506:VSD917521 VIH917506:VIH917521 UYL917506:UYL917521 UOP917506:UOP917521 UET917506:UET917521 TUX917506:TUX917521 TLB917506:TLB917521 TBF917506:TBF917521 SRJ917506:SRJ917521 SHN917506:SHN917521 RXR917506:RXR917521 RNV917506:RNV917521 RDZ917506:RDZ917521 QUD917506:QUD917521 QKH917506:QKH917521 QAL917506:QAL917521 PQP917506:PQP917521 PGT917506:PGT917521 OWX917506:OWX917521 ONB917506:ONB917521 ODF917506:ODF917521 NTJ917506:NTJ917521 NJN917506:NJN917521 MZR917506:MZR917521 MPV917506:MPV917521 MFZ917506:MFZ917521 LWD917506:LWD917521 LMH917506:LMH917521 LCL917506:LCL917521 KSP917506:KSP917521 KIT917506:KIT917521 JYX917506:JYX917521 JPB917506:JPB917521 JFF917506:JFF917521 IVJ917506:IVJ917521 ILN917506:ILN917521 IBR917506:IBR917521 HRV917506:HRV917521 HHZ917506:HHZ917521 GYD917506:GYD917521 GOH917506:GOH917521 GEL917506:GEL917521 FUP917506:FUP917521 FKT917506:FKT917521 FAX917506:FAX917521 ERB917506:ERB917521 EHF917506:EHF917521 DXJ917506:DXJ917521 DNN917506:DNN917521 DDR917506:DDR917521 CTV917506:CTV917521 CJZ917506:CJZ917521 CAD917506:CAD917521 BQH917506:BQH917521 BGL917506:BGL917521 AWP917506:AWP917521 AMT917506:AMT917521 ACX917506:ACX917521 TB917506:TB917521 JF917506:JF917521 J917506:J917521 WVR851970:WVR851985 WLV851970:WLV851985 WBZ851970:WBZ851985 VSD851970:VSD851985 VIH851970:VIH851985 UYL851970:UYL851985 UOP851970:UOP851985 UET851970:UET851985 TUX851970:TUX851985 TLB851970:TLB851985 TBF851970:TBF851985 SRJ851970:SRJ851985 SHN851970:SHN851985 RXR851970:RXR851985 RNV851970:RNV851985 RDZ851970:RDZ851985 QUD851970:QUD851985 QKH851970:QKH851985 QAL851970:QAL851985 PQP851970:PQP851985 PGT851970:PGT851985 OWX851970:OWX851985 ONB851970:ONB851985 ODF851970:ODF851985 NTJ851970:NTJ851985 NJN851970:NJN851985 MZR851970:MZR851985 MPV851970:MPV851985 MFZ851970:MFZ851985 LWD851970:LWD851985 LMH851970:LMH851985 LCL851970:LCL851985 KSP851970:KSP851985 KIT851970:KIT851985 JYX851970:JYX851985 JPB851970:JPB851985 JFF851970:JFF851985 IVJ851970:IVJ851985 ILN851970:ILN851985 IBR851970:IBR851985 HRV851970:HRV851985 HHZ851970:HHZ851985 GYD851970:GYD851985 GOH851970:GOH851985 GEL851970:GEL851985 FUP851970:FUP851985 FKT851970:FKT851985 FAX851970:FAX851985 ERB851970:ERB851985 EHF851970:EHF851985 DXJ851970:DXJ851985 DNN851970:DNN851985 DDR851970:DDR851985 CTV851970:CTV851985 CJZ851970:CJZ851985 CAD851970:CAD851985 BQH851970:BQH851985 BGL851970:BGL851985 AWP851970:AWP851985 AMT851970:AMT851985 ACX851970:ACX851985 TB851970:TB851985 JF851970:JF851985 J851970:J851985 WVR786434:WVR786449 WLV786434:WLV786449 WBZ786434:WBZ786449 VSD786434:VSD786449 VIH786434:VIH786449 UYL786434:UYL786449 UOP786434:UOP786449 UET786434:UET786449 TUX786434:TUX786449 TLB786434:TLB786449 TBF786434:TBF786449 SRJ786434:SRJ786449 SHN786434:SHN786449 RXR786434:RXR786449 RNV786434:RNV786449 RDZ786434:RDZ786449 QUD786434:QUD786449 QKH786434:QKH786449 QAL786434:QAL786449 PQP786434:PQP786449 PGT786434:PGT786449 OWX786434:OWX786449 ONB786434:ONB786449 ODF786434:ODF786449 NTJ786434:NTJ786449 NJN786434:NJN786449 MZR786434:MZR786449 MPV786434:MPV786449 MFZ786434:MFZ786449 LWD786434:LWD786449 LMH786434:LMH786449 LCL786434:LCL786449 KSP786434:KSP786449 KIT786434:KIT786449 JYX786434:JYX786449 JPB786434:JPB786449 JFF786434:JFF786449 IVJ786434:IVJ786449 ILN786434:ILN786449 IBR786434:IBR786449 HRV786434:HRV786449 HHZ786434:HHZ786449 GYD786434:GYD786449 GOH786434:GOH786449 GEL786434:GEL786449 FUP786434:FUP786449 FKT786434:FKT786449 FAX786434:FAX786449 ERB786434:ERB786449 EHF786434:EHF786449 DXJ786434:DXJ786449 DNN786434:DNN786449 DDR786434:DDR786449 CTV786434:CTV786449 CJZ786434:CJZ786449 CAD786434:CAD786449 BQH786434:BQH786449 BGL786434:BGL786449 AWP786434:AWP786449 AMT786434:AMT786449 ACX786434:ACX786449 TB786434:TB786449 JF786434:JF786449 J786434:J786449 WVR720898:WVR720913 WLV720898:WLV720913 WBZ720898:WBZ720913 VSD720898:VSD720913 VIH720898:VIH720913 UYL720898:UYL720913 UOP720898:UOP720913 UET720898:UET720913 TUX720898:TUX720913 TLB720898:TLB720913 TBF720898:TBF720913 SRJ720898:SRJ720913 SHN720898:SHN720913 RXR720898:RXR720913 RNV720898:RNV720913 RDZ720898:RDZ720913 QUD720898:QUD720913 QKH720898:QKH720913 QAL720898:QAL720913 PQP720898:PQP720913 PGT720898:PGT720913 OWX720898:OWX720913 ONB720898:ONB720913 ODF720898:ODF720913 NTJ720898:NTJ720913 NJN720898:NJN720913 MZR720898:MZR720913 MPV720898:MPV720913 MFZ720898:MFZ720913 LWD720898:LWD720913 LMH720898:LMH720913 LCL720898:LCL720913 KSP720898:KSP720913 KIT720898:KIT720913 JYX720898:JYX720913 JPB720898:JPB720913 JFF720898:JFF720913 IVJ720898:IVJ720913 ILN720898:ILN720913 IBR720898:IBR720913 HRV720898:HRV720913 HHZ720898:HHZ720913 GYD720898:GYD720913 GOH720898:GOH720913 GEL720898:GEL720913 FUP720898:FUP720913 FKT720898:FKT720913 FAX720898:FAX720913 ERB720898:ERB720913 EHF720898:EHF720913 DXJ720898:DXJ720913 DNN720898:DNN720913 DDR720898:DDR720913 CTV720898:CTV720913 CJZ720898:CJZ720913 CAD720898:CAD720913 BQH720898:BQH720913 BGL720898:BGL720913 AWP720898:AWP720913 AMT720898:AMT720913 ACX720898:ACX720913 TB720898:TB720913 JF720898:JF720913 J720898:J720913 WVR655362:WVR655377 WLV655362:WLV655377 WBZ655362:WBZ655377 VSD655362:VSD655377 VIH655362:VIH655377 UYL655362:UYL655377 UOP655362:UOP655377 UET655362:UET655377 TUX655362:TUX655377 TLB655362:TLB655377 TBF655362:TBF655377 SRJ655362:SRJ655377 SHN655362:SHN655377 RXR655362:RXR655377 RNV655362:RNV655377 RDZ655362:RDZ655377 QUD655362:QUD655377 QKH655362:QKH655377 QAL655362:QAL655377 PQP655362:PQP655377 PGT655362:PGT655377 OWX655362:OWX655377 ONB655362:ONB655377 ODF655362:ODF655377 NTJ655362:NTJ655377 NJN655362:NJN655377 MZR655362:MZR655377 MPV655362:MPV655377 MFZ655362:MFZ655377 LWD655362:LWD655377 LMH655362:LMH655377 LCL655362:LCL655377 KSP655362:KSP655377 KIT655362:KIT655377 JYX655362:JYX655377 JPB655362:JPB655377 JFF655362:JFF655377 IVJ655362:IVJ655377 ILN655362:ILN655377 IBR655362:IBR655377 HRV655362:HRV655377 HHZ655362:HHZ655377 GYD655362:GYD655377 GOH655362:GOH655377 GEL655362:GEL655377 FUP655362:FUP655377 FKT655362:FKT655377 FAX655362:FAX655377 ERB655362:ERB655377 EHF655362:EHF655377 DXJ655362:DXJ655377 DNN655362:DNN655377 DDR655362:DDR655377 CTV655362:CTV655377 CJZ655362:CJZ655377 CAD655362:CAD655377 BQH655362:BQH655377 BGL655362:BGL655377 AWP655362:AWP655377 AMT655362:AMT655377 ACX655362:ACX655377 TB655362:TB655377 JF655362:JF655377 J655362:J655377 WVR589826:WVR589841 WLV589826:WLV589841 WBZ589826:WBZ589841 VSD589826:VSD589841 VIH589826:VIH589841 UYL589826:UYL589841 UOP589826:UOP589841 UET589826:UET589841 TUX589826:TUX589841 TLB589826:TLB589841 TBF589826:TBF589841 SRJ589826:SRJ589841 SHN589826:SHN589841 RXR589826:RXR589841 RNV589826:RNV589841 RDZ589826:RDZ589841 QUD589826:QUD589841 QKH589826:QKH589841 QAL589826:QAL589841 PQP589826:PQP589841 PGT589826:PGT589841 OWX589826:OWX589841 ONB589826:ONB589841 ODF589826:ODF589841 NTJ589826:NTJ589841 NJN589826:NJN589841 MZR589826:MZR589841 MPV589826:MPV589841 MFZ589826:MFZ589841 LWD589826:LWD589841 LMH589826:LMH589841 LCL589826:LCL589841 KSP589826:KSP589841 KIT589826:KIT589841 JYX589826:JYX589841 JPB589826:JPB589841 JFF589826:JFF589841 IVJ589826:IVJ589841 ILN589826:ILN589841 IBR589826:IBR589841 HRV589826:HRV589841 HHZ589826:HHZ589841 GYD589826:GYD589841 GOH589826:GOH589841 GEL589826:GEL589841 FUP589826:FUP589841 FKT589826:FKT589841 FAX589826:FAX589841 ERB589826:ERB589841 EHF589826:EHF589841 DXJ589826:DXJ589841 DNN589826:DNN589841 DDR589826:DDR589841 CTV589826:CTV589841 CJZ589826:CJZ589841 CAD589826:CAD589841 BQH589826:BQH589841 BGL589826:BGL589841 AWP589826:AWP589841 AMT589826:AMT589841 ACX589826:ACX589841 TB589826:TB589841 JF589826:JF589841 J589826:J589841 WVR524290:WVR524305 WLV524290:WLV524305 WBZ524290:WBZ524305 VSD524290:VSD524305 VIH524290:VIH524305 UYL524290:UYL524305 UOP524290:UOP524305 UET524290:UET524305 TUX524290:TUX524305 TLB524290:TLB524305 TBF524290:TBF524305 SRJ524290:SRJ524305 SHN524290:SHN524305 RXR524290:RXR524305 RNV524290:RNV524305 RDZ524290:RDZ524305 QUD524290:QUD524305 QKH524290:QKH524305 QAL524290:QAL524305 PQP524290:PQP524305 PGT524290:PGT524305 OWX524290:OWX524305 ONB524290:ONB524305 ODF524290:ODF524305 NTJ524290:NTJ524305 NJN524290:NJN524305 MZR524290:MZR524305 MPV524290:MPV524305 MFZ524290:MFZ524305 LWD524290:LWD524305 LMH524290:LMH524305 LCL524290:LCL524305 KSP524290:KSP524305 KIT524290:KIT524305 JYX524290:JYX524305 JPB524290:JPB524305 JFF524290:JFF524305 IVJ524290:IVJ524305 ILN524290:ILN524305 IBR524290:IBR524305 HRV524290:HRV524305 HHZ524290:HHZ524305 GYD524290:GYD524305 GOH524290:GOH524305 GEL524290:GEL524305 FUP524290:FUP524305 FKT524290:FKT524305 FAX524290:FAX524305 ERB524290:ERB524305 EHF524290:EHF524305 DXJ524290:DXJ524305 DNN524290:DNN524305 DDR524290:DDR524305 CTV524290:CTV524305 CJZ524290:CJZ524305 CAD524290:CAD524305 BQH524290:BQH524305 BGL524290:BGL524305 AWP524290:AWP524305 AMT524290:AMT524305 ACX524290:ACX524305 TB524290:TB524305 JF524290:JF524305 J524290:J524305 WVR458754:WVR458769 WLV458754:WLV458769 WBZ458754:WBZ458769 VSD458754:VSD458769 VIH458754:VIH458769 UYL458754:UYL458769 UOP458754:UOP458769 UET458754:UET458769 TUX458754:TUX458769 TLB458754:TLB458769 TBF458754:TBF458769 SRJ458754:SRJ458769 SHN458754:SHN458769 RXR458754:RXR458769 RNV458754:RNV458769 RDZ458754:RDZ458769 QUD458754:QUD458769 QKH458754:QKH458769 QAL458754:QAL458769 PQP458754:PQP458769 PGT458754:PGT458769 OWX458754:OWX458769 ONB458754:ONB458769 ODF458754:ODF458769 NTJ458754:NTJ458769 NJN458754:NJN458769 MZR458754:MZR458769 MPV458754:MPV458769 MFZ458754:MFZ458769 LWD458754:LWD458769 LMH458754:LMH458769 LCL458754:LCL458769 KSP458754:KSP458769 KIT458754:KIT458769 JYX458754:JYX458769 JPB458754:JPB458769 JFF458754:JFF458769 IVJ458754:IVJ458769 ILN458754:ILN458769 IBR458754:IBR458769 HRV458754:HRV458769 HHZ458754:HHZ458769 GYD458754:GYD458769 GOH458754:GOH458769 GEL458754:GEL458769 FUP458754:FUP458769 FKT458754:FKT458769 FAX458754:FAX458769 ERB458754:ERB458769 EHF458754:EHF458769 DXJ458754:DXJ458769 DNN458754:DNN458769 DDR458754:DDR458769 CTV458754:CTV458769 CJZ458754:CJZ458769 CAD458754:CAD458769 BQH458754:BQH458769 BGL458754:BGL458769 AWP458754:AWP458769 AMT458754:AMT458769 ACX458754:ACX458769 TB458754:TB458769 JF458754:JF458769 J458754:J458769 WVR393218:WVR393233 WLV393218:WLV393233 WBZ393218:WBZ393233 VSD393218:VSD393233 VIH393218:VIH393233 UYL393218:UYL393233 UOP393218:UOP393233 UET393218:UET393233 TUX393218:TUX393233 TLB393218:TLB393233 TBF393218:TBF393233 SRJ393218:SRJ393233 SHN393218:SHN393233 RXR393218:RXR393233 RNV393218:RNV393233 RDZ393218:RDZ393233 QUD393218:QUD393233 QKH393218:QKH393233 QAL393218:QAL393233 PQP393218:PQP393233 PGT393218:PGT393233 OWX393218:OWX393233 ONB393218:ONB393233 ODF393218:ODF393233 NTJ393218:NTJ393233 NJN393218:NJN393233 MZR393218:MZR393233 MPV393218:MPV393233 MFZ393218:MFZ393233 LWD393218:LWD393233 LMH393218:LMH393233 LCL393218:LCL393233 KSP393218:KSP393233 KIT393218:KIT393233 JYX393218:JYX393233 JPB393218:JPB393233 JFF393218:JFF393233 IVJ393218:IVJ393233 ILN393218:ILN393233 IBR393218:IBR393233 HRV393218:HRV393233 HHZ393218:HHZ393233 GYD393218:GYD393233 GOH393218:GOH393233 GEL393218:GEL393233 FUP393218:FUP393233 FKT393218:FKT393233 FAX393218:FAX393233 ERB393218:ERB393233 EHF393218:EHF393233 DXJ393218:DXJ393233 DNN393218:DNN393233 DDR393218:DDR393233 CTV393218:CTV393233 CJZ393218:CJZ393233 CAD393218:CAD393233 BQH393218:BQH393233 BGL393218:BGL393233 AWP393218:AWP393233 AMT393218:AMT393233 ACX393218:ACX393233 TB393218:TB393233 JF393218:JF393233 J393218:J393233 WVR327682:WVR327697 WLV327682:WLV327697 WBZ327682:WBZ327697 VSD327682:VSD327697 VIH327682:VIH327697 UYL327682:UYL327697 UOP327682:UOP327697 UET327682:UET327697 TUX327682:TUX327697 TLB327682:TLB327697 TBF327682:TBF327697 SRJ327682:SRJ327697 SHN327682:SHN327697 RXR327682:RXR327697 RNV327682:RNV327697 RDZ327682:RDZ327697 QUD327682:QUD327697 QKH327682:QKH327697 QAL327682:QAL327697 PQP327682:PQP327697 PGT327682:PGT327697 OWX327682:OWX327697 ONB327682:ONB327697 ODF327682:ODF327697 NTJ327682:NTJ327697 NJN327682:NJN327697 MZR327682:MZR327697 MPV327682:MPV327697 MFZ327682:MFZ327697 LWD327682:LWD327697 LMH327682:LMH327697 LCL327682:LCL327697 KSP327682:KSP327697 KIT327682:KIT327697 JYX327682:JYX327697 JPB327682:JPB327697 JFF327682:JFF327697 IVJ327682:IVJ327697 ILN327682:ILN327697 IBR327682:IBR327697 HRV327682:HRV327697 HHZ327682:HHZ327697 GYD327682:GYD327697 GOH327682:GOH327697 GEL327682:GEL327697 FUP327682:FUP327697 FKT327682:FKT327697 FAX327682:FAX327697 ERB327682:ERB327697 EHF327682:EHF327697 DXJ327682:DXJ327697 DNN327682:DNN327697 DDR327682:DDR327697 CTV327682:CTV327697 CJZ327682:CJZ327697 CAD327682:CAD327697 BQH327682:BQH327697 BGL327682:BGL327697 AWP327682:AWP327697 AMT327682:AMT327697 ACX327682:ACX327697 TB327682:TB327697 JF327682:JF327697 J327682:J327697 WVR262146:WVR262161 WLV262146:WLV262161 WBZ262146:WBZ262161 VSD262146:VSD262161 VIH262146:VIH262161 UYL262146:UYL262161 UOP262146:UOP262161 UET262146:UET262161 TUX262146:TUX262161 TLB262146:TLB262161 TBF262146:TBF262161 SRJ262146:SRJ262161 SHN262146:SHN262161 RXR262146:RXR262161 RNV262146:RNV262161 RDZ262146:RDZ262161 QUD262146:QUD262161 QKH262146:QKH262161 QAL262146:QAL262161 PQP262146:PQP262161 PGT262146:PGT262161 OWX262146:OWX262161 ONB262146:ONB262161 ODF262146:ODF262161 NTJ262146:NTJ262161 NJN262146:NJN262161 MZR262146:MZR262161 MPV262146:MPV262161 MFZ262146:MFZ262161 LWD262146:LWD262161 LMH262146:LMH262161 LCL262146:LCL262161 KSP262146:KSP262161 KIT262146:KIT262161 JYX262146:JYX262161 JPB262146:JPB262161 JFF262146:JFF262161 IVJ262146:IVJ262161 ILN262146:ILN262161 IBR262146:IBR262161 HRV262146:HRV262161 HHZ262146:HHZ262161 GYD262146:GYD262161 GOH262146:GOH262161 GEL262146:GEL262161 FUP262146:FUP262161 FKT262146:FKT262161 FAX262146:FAX262161 ERB262146:ERB262161 EHF262146:EHF262161 DXJ262146:DXJ262161 DNN262146:DNN262161 DDR262146:DDR262161 CTV262146:CTV262161 CJZ262146:CJZ262161 CAD262146:CAD262161 BQH262146:BQH262161 BGL262146:BGL262161 AWP262146:AWP262161 AMT262146:AMT262161 ACX262146:ACX262161 TB262146:TB262161 JF262146:JF262161 J262146:J262161 WVR196610:WVR196625 WLV196610:WLV196625 WBZ196610:WBZ196625 VSD196610:VSD196625 VIH196610:VIH196625 UYL196610:UYL196625 UOP196610:UOP196625 UET196610:UET196625 TUX196610:TUX196625 TLB196610:TLB196625 TBF196610:TBF196625 SRJ196610:SRJ196625 SHN196610:SHN196625 RXR196610:RXR196625 RNV196610:RNV196625 RDZ196610:RDZ196625 QUD196610:QUD196625 QKH196610:QKH196625 QAL196610:QAL196625 PQP196610:PQP196625 PGT196610:PGT196625 OWX196610:OWX196625 ONB196610:ONB196625 ODF196610:ODF196625 NTJ196610:NTJ196625 NJN196610:NJN196625 MZR196610:MZR196625 MPV196610:MPV196625 MFZ196610:MFZ196625 LWD196610:LWD196625 LMH196610:LMH196625 LCL196610:LCL196625 KSP196610:KSP196625 KIT196610:KIT196625 JYX196610:JYX196625 JPB196610:JPB196625 JFF196610:JFF196625 IVJ196610:IVJ196625 ILN196610:ILN196625 IBR196610:IBR196625 HRV196610:HRV196625 HHZ196610:HHZ196625 GYD196610:GYD196625 GOH196610:GOH196625 GEL196610:GEL196625 FUP196610:FUP196625 FKT196610:FKT196625 FAX196610:FAX196625 ERB196610:ERB196625 EHF196610:EHF196625 DXJ196610:DXJ196625 DNN196610:DNN196625 DDR196610:DDR196625 CTV196610:CTV196625 CJZ196610:CJZ196625 CAD196610:CAD196625 BQH196610:BQH196625 BGL196610:BGL196625 AWP196610:AWP196625 AMT196610:AMT196625 ACX196610:ACX196625 TB196610:TB196625 JF196610:JF196625 J196610:J196625 WVR131074:WVR131089 WLV131074:WLV131089 WBZ131074:WBZ131089 VSD131074:VSD131089 VIH131074:VIH131089 UYL131074:UYL131089 UOP131074:UOP131089 UET131074:UET131089 TUX131074:TUX131089 TLB131074:TLB131089 TBF131074:TBF131089 SRJ131074:SRJ131089 SHN131074:SHN131089 RXR131074:RXR131089 RNV131074:RNV131089 RDZ131074:RDZ131089 QUD131074:QUD131089 QKH131074:QKH131089 QAL131074:QAL131089 PQP131074:PQP131089 PGT131074:PGT131089 OWX131074:OWX131089 ONB131074:ONB131089 ODF131074:ODF131089 NTJ131074:NTJ131089 NJN131074:NJN131089 MZR131074:MZR131089 MPV131074:MPV131089 MFZ131074:MFZ131089 LWD131074:LWD131089 LMH131074:LMH131089 LCL131074:LCL131089 KSP131074:KSP131089 KIT131074:KIT131089 JYX131074:JYX131089 JPB131074:JPB131089 JFF131074:JFF131089 IVJ131074:IVJ131089 ILN131074:ILN131089 IBR131074:IBR131089 HRV131074:HRV131089 HHZ131074:HHZ131089 GYD131074:GYD131089 GOH131074:GOH131089 GEL131074:GEL131089 FUP131074:FUP131089 FKT131074:FKT131089 FAX131074:FAX131089 ERB131074:ERB131089 EHF131074:EHF131089 DXJ131074:DXJ131089 DNN131074:DNN131089 DDR131074:DDR131089 CTV131074:CTV131089 CJZ131074:CJZ131089 CAD131074:CAD131089 BQH131074:BQH131089 BGL131074:BGL131089 AWP131074:AWP131089 AMT131074:AMT131089 ACX131074:ACX131089 TB131074:TB131089 JF131074:JF131089 J131074:J131089 WVR65538:WVR65553 WLV65538:WLV65553 WBZ65538:WBZ65553 VSD65538:VSD65553 VIH65538:VIH65553 UYL65538:UYL65553 UOP65538:UOP65553 UET65538:UET65553 TUX65538:TUX65553 TLB65538:TLB65553 TBF65538:TBF65553 SRJ65538:SRJ65553 SHN65538:SHN65553 RXR65538:RXR65553 RNV65538:RNV65553 RDZ65538:RDZ65553 QUD65538:QUD65553 QKH65538:QKH65553 QAL65538:QAL65553 PQP65538:PQP65553 PGT65538:PGT65553 OWX65538:OWX65553 ONB65538:ONB65553 ODF65538:ODF65553 NTJ65538:NTJ65553 NJN65538:NJN65553 MZR65538:MZR65553 MPV65538:MPV65553 MFZ65538:MFZ65553 LWD65538:LWD65553 LMH65538:LMH65553 LCL65538:LCL65553 KSP65538:KSP65553 KIT65538:KIT65553 JYX65538:JYX65553 JPB65538:JPB65553 JFF65538:JFF65553 IVJ65538:IVJ65553 ILN65538:ILN65553 IBR65538:IBR65553 HRV65538:HRV65553 HHZ65538:HHZ65553 GYD65538:GYD65553 GOH65538:GOH65553 GEL65538:GEL65553 FUP65538:FUP65553 FKT65538:FKT65553 FAX65538:FAX65553 ERB65538:ERB65553 EHF65538:EHF65553 DXJ65538:DXJ65553 DNN65538:DNN65553 DDR65538:DDR65553 CTV65538:CTV65553 CJZ65538:CJZ65553 CAD65538:CAD65553 BQH65538:BQH65553 BGL65538:BGL65553 AWP65538:AWP65553 AMT65538:AMT65553 ACX65538:ACX65553 TB65538:TB65553 JF65538:JF65553 J65538:J65553 WVW983042:WVW983057 WMA983042:WMA983057 WCE983042:WCE983057 VSI983042:VSI983057 VIM983042:VIM983057 UYQ983042:UYQ983057 UOU983042:UOU983057 UEY983042:UEY983057 TVC983042:TVC983057 TLG983042:TLG983057 TBK983042:TBK983057 SRO983042:SRO983057 SHS983042:SHS983057 RXW983042:RXW983057 ROA983042:ROA983057 REE983042:REE983057 QUI983042:QUI983057 QKM983042:QKM983057 QAQ983042:QAQ983057 PQU983042:PQU983057 PGY983042:PGY983057 OXC983042:OXC983057 ONG983042:ONG983057 ODK983042:ODK983057 NTO983042:NTO983057 NJS983042:NJS983057 MZW983042:MZW983057 MQA983042:MQA983057 MGE983042:MGE983057 LWI983042:LWI983057 LMM983042:LMM983057 LCQ983042:LCQ983057 KSU983042:KSU983057 KIY983042:KIY983057 JZC983042:JZC983057 JPG983042:JPG983057 JFK983042:JFK983057 IVO983042:IVO983057 ILS983042:ILS983057 IBW983042:IBW983057 HSA983042:HSA983057 HIE983042:HIE983057 GYI983042:GYI983057 GOM983042:GOM983057 GEQ983042:GEQ983057 FUU983042:FUU983057 FKY983042:FKY983057 FBC983042:FBC983057 ERG983042:ERG983057 EHK983042:EHK983057 DXO983042:DXO983057 DNS983042:DNS983057 DDW983042:DDW983057 CUA983042:CUA983057 CKE983042:CKE983057 CAI983042:CAI983057 BQM983042:BQM983057 BGQ983042:BGQ983057 AWU983042:AWU983057 AMY983042:AMY983057 ADC983042:ADC983057 TG983042:TG983057 JK983042:JK983057 O983042:O983057 WVW917506:WVW917521 WMA917506:WMA917521 WCE917506:WCE917521 VSI917506:VSI917521 VIM917506:VIM917521 UYQ917506:UYQ917521 UOU917506:UOU917521 UEY917506:UEY917521 TVC917506:TVC917521 TLG917506:TLG917521 TBK917506:TBK917521 SRO917506:SRO917521 SHS917506:SHS917521 RXW917506:RXW917521 ROA917506:ROA917521 REE917506:REE917521 QUI917506:QUI917521 QKM917506:QKM917521 QAQ917506:QAQ917521 PQU917506:PQU917521 PGY917506:PGY917521 OXC917506:OXC917521 ONG917506:ONG917521 ODK917506:ODK917521 NTO917506:NTO917521 NJS917506:NJS917521 MZW917506:MZW917521 MQA917506:MQA917521 MGE917506:MGE917521 LWI917506:LWI917521 LMM917506:LMM917521 LCQ917506:LCQ917521 KSU917506:KSU917521 KIY917506:KIY917521 JZC917506:JZC917521 JPG917506:JPG917521 JFK917506:JFK917521 IVO917506:IVO917521 ILS917506:ILS917521 IBW917506:IBW917521 HSA917506:HSA917521 HIE917506:HIE917521 GYI917506:GYI917521 GOM917506:GOM917521 GEQ917506:GEQ917521 FUU917506:FUU917521 FKY917506:FKY917521 FBC917506:FBC917521 ERG917506:ERG917521 EHK917506:EHK917521 DXO917506:DXO917521 DNS917506:DNS917521 DDW917506:DDW917521 CUA917506:CUA917521 CKE917506:CKE917521 CAI917506:CAI917521 BQM917506:BQM917521 BGQ917506:BGQ917521 AWU917506:AWU917521 AMY917506:AMY917521 ADC917506:ADC917521 TG917506:TG917521 JK917506:JK917521 O917506:O917521 WVW851970:WVW851985 WMA851970:WMA851985 WCE851970:WCE851985 VSI851970:VSI851985 VIM851970:VIM851985 UYQ851970:UYQ851985 UOU851970:UOU851985 UEY851970:UEY851985 TVC851970:TVC851985 TLG851970:TLG851985 TBK851970:TBK851985 SRO851970:SRO851985 SHS851970:SHS851985 RXW851970:RXW851985 ROA851970:ROA851985 REE851970:REE851985 QUI851970:QUI851985 QKM851970:QKM851985 QAQ851970:QAQ851985 PQU851970:PQU851985 PGY851970:PGY851985 OXC851970:OXC851985 ONG851970:ONG851985 ODK851970:ODK851985 NTO851970:NTO851985 NJS851970:NJS851985 MZW851970:MZW851985 MQA851970:MQA851985 MGE851970:MGE851985 LWI851970:LWI851985 LMM851970:LMM851985 LCQ851970:LCQ851985 KSU851970:KSU851985 KIY851970:KIY851985 JZC851970:JZC851985 JPG851970:JPG851985 JFK851970:JFK851985 IVO851970:IVO851985 ILS851970:ILS851985 IBW851970:IBW851985 HSA851970:HSA851985 HIE851970:HIE851985 GYI851970:GYI851985 GOM851970:GOM851985 GEQ851970:GEQ851985 FUU851970:FUU851985 FKY851970:FKY851985 FBC851970:FBC851985 ERG851970:ERG851985 EHK851970:EHK851985 DXO851970:DXO851985 DNS851970:DNS851985 DDW851970:DDW851985 CUA851970:CUA851985 CKE851970:CKE851985 CAI851970:CAI851985 BQM851970:BQM851985 BGQ851970:BGQ851985 AWU851970:AWU851985 AMY851970:AMY851985 ADC851970:ADC851985 TG851970:TG851985 JK851970:JK851985 O851970:O851985 WVW786434:WVW786449 WMA786434:WMA786449 WCE786434:WCE786449 VSI786434:VSI786449 VIM786434:VIM786449 UYQ786434:UYQ786449 UOU786434:UOU786449 UEY786434:UEY786449 TVC786434:TVC786449 TLG786434:TLG786449 TBK786434:TBK786449 SRO786434:SRO786449 SHS786434:SHS786449 RXW786434:RXW786449 ROA786434:ROA786449 REE786434:REE786449 QUI786434:QUI786449 QKM786434:QKM786449 QAQ786434:QAQ786449 PQU786434:PQU786449 PGY786434:PGY786449 OXC786434:OXC786449 ONG786434:ONG786449 ODK786434:ODK786449 NTO786434:NTO786449 NJS786434:NJS786449 MZW786434:MZW786449 MQA786434:MQA786449 MGE786434:MGE786449 LWI786434:LWI786449 LMM786434:LMM786449 LCQ786434:LCQ786449 KSU786434:KSU786449 KIY786434:KIY786449 JZC786434:JZC786449 JPG786434:JPG786449 JFK786434:JFK786449 IVO786434:IVO786449 ILS786434:ILS786449 IBW786434:IBW786449 HSA786434:HSA786449 HIE786434:HIE786449 GYI786434:GYI786449 GOM786434:GOM786449 GEQ786434:GEQ786449 FUU786434:FUU786449 FKY786434:FKY786449 FBC786434:FBC786449 ERG786434:ERG786449 EHK786434:EHK786449 DXO786434:DXO786449 DNS786434:DNS786449 DDW786434:DDW786449 CUA786434:CUA786449 CKE786434:CKE786449 CAI786434:CAI786449 BQM786434:BQM786449 BGQ786434:BGQ786449 AWU786434:AWU786449 AMY786434:AMY786449 ADC786434:ADC786449 TG786434:TG786449 JK786434:JK786449 O786434:O786449 WVW720898:WVW720913 WMA720898:WMA720913 WCE720898:WCE720913 VSI720898:VSI720913 VIM720898:VIM720913 UYQ720898:UYQ720913 UOU720898:UOU720913 UEY720898:UEY720913 TVC720898:TVC720913 TLG720898:TLG720913 TBK720898:TBK720913 SRO720898:SRO720913 SHS720898:SHS720913 RXW720898:RXW720913 ROA720898:ROA720913 REE720898:REE720913 QUI720898:QUI720913 QKM720898:QKM720913 QAQ720898:QAQ720913 PQU720898:PQU720913 PGY720898:PGY720913 OXC720898:OXC720913 ONG720898:ONG720913 ODK720898:ODK720913 NTO720898:NTO720913 NJS720898:NJS720913 MZW720898:MZW720913 MQA720898:MQA720913 MGE720898:MGE720913 LWI720898:LWI720913 LMM720898:LMM720913 LCQ720898:LCQ720913 KSU720898:KSU720913 KIY720898:KIY720913 JZC720898:JZC720913 JPG720898:JPG720913 JFK720898:JFK720913 IVO720898:IVO720913 ILS720898:ILS720913 IBW720898:IBW720913 HSA720898:HSA720913 HIE720898:HIE720913 GYI720898:GYI720913 GOM720898:GOM720913 GEQ720898:GEQ720913 FUU720898:FUU720913 FKY720898:FKY720913 FBC720898:FBC720913 ERG720898:ERG720913 EHK720898:EHK720913 DXO720898:DXO720913 DNS720898:DNS720913 DDW720898:DDW720913 CUA720898:CUA720913 CKE720898:CKE720913 CAI720898:CAI720913 BQM720898:BQM720913 BGQ720898:BGQ720913 AWU720898:AWU720913 AMY720898:AMY720913 ADC720898:ADC720913 TG720898:TG720913 JK720898:JK720913 O720898:O720913 WVW655362:WVW655377 WMA655362:WMA655377 WCE655362:WCE655377 VSI655362:VSI655377 VIM655362:VIM655377 UYQ655362:UYQ655377 UOU655362:UOU655377 UEY655362:UEY655377 TVC655362:TVC655377 TLG655362:TLG655377 TBK655362:TBK655377 SRO655362:SRO655377 SHS655362:SHS655377 RXW655362:RXW655377 ROA655362:ROA655377 REE655362:REE655377 QUI655362:QUI655377 QKM655362:QKM655377 QAQ655362:QAQ655377 PQU655362:PQU655377 PGY655362:PGY655377 OXC655362:OXC655377 ONG655362:ONG655377 ODK655362:ODK655377 NTO655362:NTO655377 NJS655362:NJS655377 MZW655362:MZW655377 MQA655362:MQA655377 MGE655362:MGE655377 LWI655362:LWI655377 LMM655362:LMM655377 LCQ655362:LCQ655377 KSU655362:KSU655377 KIY655362:KIY655377 JZC655362:JZC655377 JPG655362:JPG655377 JFK655362:JFK655377 IVO655362:IVO655377 ILS655362:ILS655377 IBW655362:IBW655377 HSA655362:HSA655377 HIE655362:HIE655377 GYI655362:GYI655377 GOM655362:GOM655377 GEQ655362:GEQ655377 FUU655362:FUU655377 FKY655362:FKY655377 FBC655362:FBC655377 ERG655362:ERG655377 EHK655362:EHK655377 DXO655362:DXO655377 DNS655362:DNS655377 DDW655362:DDW655377 CUA655362:CUA655377 CKE655362:CKE655377 CAI655362:CAI655377 BQM655362:BQM655377 BGQ655362:BGQ655377 AWU655362:AWU655377 AMY655362:AMY655377 ADC655362:ADC655377 TG655362:TG655377 JK655362:JK655377 O655362:O655377 WVW589826:WVW589841 WMA589826:WMA589841 WCE589826:WCE589841 VSI589826:VSI589841 VIM589826:VIM589841 UYQ589826:UYQ589841 UOU589826:UOU589841 UEY589826:UEY589841 TVC589826:TVC589841 TLG589826:TLG589841 TBK589826:TBK589841 SRO589826:SRO589841 SHS589826:SHS589841 RXW589826:RXW589841 ROA589826:ROA589841 REE589826:REE589841 QUI589826:QUI589841 QKM589826:QKM589841 QAQ589826:QAQ589841 PQU589826:PQU589841 PGY589826:PGY589841 OXC589826:OXC589841 ONG589826:ONG589841 ODK589826:ODK589841 NTO589826:NTO589841 NJS589826:NJS589841 MZW589826:MZW589841 MQA589826:MQA589841 MGE589826:MGE589841 LWI589826:LWI589841 LMM589826:LMM589841 LCQ589826:LCQ589841 KSU589826:KSU589841 KIY589826:KIY589841 JZC589826:JZC589841 JPG589826:JPG589841 JFK589826:JFK589841 IVO589826:IVO589841 ILS589826:ILS589841 IBW589826:IBW589841 HSA589826:HSA589841 HIE589826:HIE589841 GYI589826:GYI589841 GOM589826:GOM589841 GEQ589826:GEQ589841 FUU589826:FUU589841 FKY589826:FKY589841 FBC589826:FBC589841 ERG589826:ERG589841 EHK589826:EHK589841 DXO589826:DXO589841 DNS589826:DNS589841 DDW589826:DDW589841 CUA589826:CUA589841 CKE589826:CKE589841 CAI589826:CAI589841 BQM589826:BQM589841 BGQ589826:BGQ589841 AWU589826:AWU589841 AMY589826:AMY589841 ADC589826:ADC589841 TG589826:TG589841 JK589826:JK589841 O589826:O589841 WVW524290:WVW524305 WMA524290:WMA524305 WCE524290:WCE524305 VSI524290:VSI524305 VIM524290:VIM524305 UYQ524290:UYQ524305 UOU524290:UOU524305 UEY524290:UEY524305 TVC524290:TVC524305 TLG524290:TLG524305 TBK524290:TBK524305 SRO524290:SRO524305 SHS524290:SHS524305 RXW524290:RXW524305 ROA524290:ROA524305 REE524290:REE524305 QUI524290:QUI524305 QKM524290:QKM524305 QAQ524290:QAQ524305 PQU524290:PQU524305 PGY524290:PGY524305 OXC524290:OXC524305 ONG524290:ONG524305 ODK524290:ODK524305 NTO524290:NTO524305 NJS524290:NJS524305 MZW524290:MZW524305 MQA524290:MQA524305 MGE524290:MGE524305 LWI524290:LWI524305 LMM524290:LMM524305 LCQ524290:LCQ524305 KSU524290:KSU524305 KIY524290:KIY524305 JZC524290:JZC524305 JPG524290:JPG524305 JFK524290:JFK524305 IVO524290:IVO524305 ILS524290:ILS524305 IBW524290:IBW524305 HSA524290:HSA524305 HIE524290:HIE524305 GYI524290:GYI524305 GOM524290:GOM524305 GEQ524290:GEQ524305 FUU524290:FUU524305 FKY524290:FKY524305 FBC524290:FBC524305 ERG524290:ERG524305 EHK524290:EHK524305 DXO524290:DXO524305 DNS524290:DNS524305 DDW524290:DDW524305 CUA524290:CUA524305 CKE524290:CKE524305 CAI524290:CAI524305 BQM524290:BQM524305 BGQ524290:BGQ524305 AWU524290:AWU524305 AMY524290:AMY524305 ADC524290:ADC524305 TG524290:TG524305 JK524290:JK524305 O524290:O524305 WVW458754:WVW458769 WMA458754:WMA458769 WCE458754:WCE458769 VSI458754:VSI458769 VIM458754:VIM458769 UYQ458754:UYQ458769 UOU458754:UOU458769 UEY458754:UEY458769 TVC458754:TVC458769 TLG458754:TLG458769 TBK458754:TBK458769 SRO458754:SRO458769 SHS458754:SHS458769 RXW458754:RXW458769 ROA458754:ROA458769 REE458754:REE458769 QUI458754:QUI458769 QKM458754:QKM458769 QAQ458754:QAQ458769 PQU458754:PQU458769 PGY458754:PGY458769 OXC458754:OXC458769 ONG458754:ONG458769 ODK458754:ODK458769 NTO458754:NTO458769 NJS458754:NJS458769 MZW458754:MZW458769 MQA458754:MQA458769 MGE458754:MGE458769 LWI458754:LWI458769 LMM458754:LMM458769 LCQ458754:LCQ458769 KSU458754:KSU458769 KIY458754:KIY458769 JZC458754:JZC458769 JPG458754:JPG458769 JFK458754:JFK458769 IVO458754:IVO458769 ILS458754:ILS458769 IBW458754:IBW458769 HSA458754:HSA458769 HIE458754:HIE458769 GYI458754:GYI458769 GOM458754:GOM458769 GEQ458754:GEQ458769 FUU458754:FUU458769 FKY458754:FKY458769 FBC458754:FBC458769 ERG458754:ERG458769 EHK458754:EHK458769 DXO458754:DXO458769 DNS458754:DNS458769 DDW458754:DDW458769 CUA458754:CUA458769 CKE458754:CKE458769 CAI458754:CAI458769 BQM458754:BQM458769 BGQ458754:BGQ458769 AWU458754:AWU458769 AMY458754:AMY458769 ADC458754:ADC458769 TG458754:TG458769 JK458754:JK458769 O458754:O458769 WVW393218:WVW393233 WMA393218:WMA393233 WCE393218:WCE393233 VSI393218:VSI393233 VIM393218:VIM393233 UYQ393218:UYQ393233 UOU393218:UOU393233 UEY393218:UEY393233 TVC393218:TVC393233 TLG393218:TLG393233 TBK393218:TBK393233 SRO393218:SRO393233 SHS393218:SHS393233 RXW393218:RXW393233 ROA393218:ROA393233 REE393218:REE393233 QUI393218:QUI393233 QKM393218:QKM393233 QAQ393218:QAQ393233 PQU393218:PQU393233 PGY393218:PGY393233 OXC393218:OXC393233 ONG393218:ONG393233 ODK393218:ODK393233 NTO393218:NTO393233 NJS393218:NJS393233 MZW393218:MZW393233 MQA393218:MQA393233 MGE393218:MGE393233 LWI393218:LWI393233 LMM393218:LMM393233 LCQ393218:LCQ393233 KSU393218:KSU393233 KIY393218:KIY393233 JZC393218:JZC393233 JPG393218:JPG393233 JFK393218:JFK393233 IVO393218:IVO393233 ILS393218:ILS393233 IBW393218:IBW393233 HSA393218:HSA393233 HIE393218:HIE393233 GYI393218:GYI393233 GOM393218:GOM393233 GEQ393218:GEQ393233 FUU393218:FUU393233 FKY393218:FKY393233 FBC393218:FBC393233 ERG393218:ERG393233 EHK393218:EHK393233 DXO393218:DXO393233 DNS393218:DNS393233 DDW393218:DDW393233 CUA393218:CUA393233 CKE393218:CKE393233 CAI393218:CAI393233 BQM393218:BQM393233 BGQ393218:BGQ393233 AWU393218:AWU393233 AMY393218:AMY393233 ADC393218:ADC393233 TG393218:TG393233 JK393218:JK393233 O393218:O393233 WVW327682:WVW327697 WMA327682:WMA327697 WCE327682:WCE327697 VSI327682:VSI327697 VIM327682:VIM327697 UYQ327682:UYQ327697 UOU327682:UOU327697 UEY327682:UEY327697 TVC327682:TVC327697 TLG327682:TLG327697 TBK327682:TBK327697 SRO327682:SRO327697 SHS327682:SHS327697 RXW327682:RXW327697 ROA327682:ROA327697 REE327682:REE327697 QUI327682:QUI327697 QKM327682:QKM327697 QAQ327682:QAQ327697 PQU327682:PQU327697 PGY327682:PGY327697 OXC327682:OXC327697 ONG327682:ONG327697 ODK327682:ODK327697 NTO327682:NTO327697 NJS327682:NJS327697 MZW327682:MZW327697 MQA327682:MQA327697 MGE327682:MGE327697 LWI327682:LWI327697 LMM327682:LMM327697 LCQ327682:LCQ327697 KSU327682:KSU327697 KIY327682:KIY327697 JZC327682:JZC327697 JPG327682:JPG327697 JFK327682:JFK327697 IVO327682:IVO327697 ILS327682:ILS327697 IBW327682:IBW327697 HSA327682:HSA327697 HIE327682:HIE327697 GYI327682:GYI327697 GOM327682:GOM327697 GEQ327682:GEQ327697 FUU327682:FUU327697 FKY327682:FKY327697 FBC327682:FBC327697 ERG327682:ERG327697 EHK327682:EHK327697 DXO327682:DXO327697 DNS327682:DNS327697 DDW327682:DDW327697 CUA327682:CUA327697 CKE327682:CKE327697 CAI327682:CAI327697 BQM327682:BQM327697 BGQ327682:BGQ327697 AWU327682:AWU327697 AMY327682:AMY327697 ADC327682:ADC327697 TG327682:TG327697 JK327682:JK327697 O327682:O327697 WVW262146:WVW262161 WMA262146:WMA262161 WCE262146:WCE262161 VSI262146:VSI262161 VIM262146:VIM262161 UYQ262146:UYQ262161 UOU262146:UOU262161 UEY262146:UEY262161 TVC262146:TVC262161 TLG262146:TLG262161 TBK262146:TBK262161 SRO262146:SRO262161 SHS262146:SHS262161 RXW262146:RXW262161 ROA262146:ROA262161 REE262146:REE262161 QUI262146:QUI262161 QKM262146:QKM262161 QAQ262146:QAQ262161 PQU262146:PQU262161 PGY262146:PGY262161 OXC262146:OXC262161 ONG262146:ONG262161 ODK262146:ODK262161 NTO262146:NTO262161 NJS262146:NJS262161 MZW262146:MZW262161 MQA262146:MQA262161 MGE262146:MGE262161 LWI262146:LWI262161 LMM262146:LMM262161 LCQ262146:LCQ262161 KSU262146:KSU262161 KIY262146:KIY262161 JZC262146:JZC262161 JPG262146:JPG262161 JFK262146:JFK262161 IVO262146:IVO262161 ILS262146:ILS262161 IBW262146:IBW262161 HSA262146:HSA262161 HIE262146:HIE262161 GYI262146:GYI262161 GOM262146:GOM262161 GEQ262146:GEQ262161 FUU262146:FUU262161 FKY262146:FKY262161 FBC262146:FBC262161 ERG262146:ERG262161 EHK262146:EHK262161 DXO262146:DXO262161 DNS262146:DNS262161 DDW262146:DDW262161 CUA262146:CUA262161 CKE262146:CKE262161 CAI262146:CAI262161 BQM262146:BQM262161 BGQ262146:BGQ262161 AWU262146:AWU262161 AMY262146:AMY262161 ADC262146:ADC262161 TG262146:TG262161 JK262146:JK262161 O262146:O262161 WVW196610:WVW196625 WMA196610:WMA196625 WCE196610:WCE196625 VSI196610:VSI196625 VIM196610:VIM196625 UYQ196610:UYQ196625 UOU196610:UOU196625 UEY196610:UEY196625 TVC196610:TVC196625 TLG196610:TLG196625 TBK196610:TBK196625 SRO196610:SRO196625 SHS196610:SHS196625 RXW196610:RXW196625 ROA196610:ROA196625 REE196610:REE196625 QUI196610:QUI196625 QKM196610:QKM196625 QAQ196610:QAQ196625 PQU196610:PQU196625 PGY196610:PGY196625 OXC196610:OXC196625 ONG196610:ONG196625 ODK196610:ODK196625 NTO196610:NTO196625 NJS196610:NJS196625 MZW196610:MZW196625 MQA196610:MQA196625 MGE196610:MGE196625 LWI196610:LWI196625 LMM196610:LMM196625 LCQ196610:LCQ196625 KSU196610:KSU196625 KIY196610:KIY196625 JZC196610:JZC196625 JPG196610:JPG196625 JFK196610:JFK196625 IVO196610:IVO196625 ILS196610:ILS196625 IBW196610:IBW196625 HSA196610:HSA196625 HIE196610:HIE196625 GYI196610:GYI196625 GOM196610:GOM196625 GEQ196610:GEQ196625 FUU196610:FUU196625 FKY196610:FKY196625 FBC196610:FBC196625 ERG196610:ERG196625 EHK196610:EHK196625 DXO196610:DXO196625 DNS196610:DNS196625 DDW196610:DDW196625 CUA196610:CUA196625 CKE196610:CKE196625 CAI196610:CAI196625 BQM196610:BQM196625 BGQ196610:BGQ196625 AWU196610:AWU196625 AMY196610:AMY196625 ADC196610:ADC196625 TG196610:TG196625 JK196610:JK196625 O196610:O196625 WVW131074:WVW131089 WMA131074:WMA131089 WCE131074:WCE131089 VSI131074:VSI131089 VIM131074:VIM131089 UYQ131074:UYQ131089 UOU131074:UOU131089 UEY131074:UEY131089 TVC131074:TVC131089 TLG131074:TLG131089 TBK131074:TBK131089 SRO131074:SRO131089 SHS131074:SHS131089 RXW131074:RXW131089 ROA131074:ROA131089 REE131074:REE131089 QUI131074:QUI131089 QKM131074:QKM131089 QAQ131074:QAQ131089 PQU131074:PQU131089 PGY131074:PGY131089 OXC131074:OXC131089 ONG131074:ONG131089 ODK131074:ODK131089 NTO131074:NTO131089 NJS131074:NJS131089 MZW131074:MZW131089 MQA131074:MQA131089 MGE131074:MGE131089 LWI131074:LWI131089 LMM131074:LMM131089 LCQ131074:LCQ131089 KSU131074:KSU131089 KIY131074:KIY131089 JZC131074:JZC131089 JPG131074:JPG131089 JFK131074:JFK131089 IVO131074:IVO131089 ILS131074:ILS131089 IBW131074:IBW131089 HSA131074:HSA131089 HIE131074:HIE131089 GYI131074:GYI131089 GOM131074:GOM131089 GEQ131074:GEQ131089 FUU131074:FUU131089 FKY131074:FKY131089 FBC131074:FBC131089 ERG131074:ERG131089 EHK131074:EHK131089 DXO131074:DXO131089 DNS131074:DNS131089 DDW131074:DDW131089 CUA131074:CUA131089 CKE131074:CKE131089 CAI131074:CAI131089 BQM131074:BQM131089 BGQ131074:BGQ131089 AWU131074:AWU131089 AMY131074:AMY131089 ADC131074:ADC131089 TG131074:TG131089 JK131074:JK131089 O131074:O131089 WVW65538:WVW65553 WMA65538:WMA65553 WCE65538:WCE65553 VSI65538:VSI65553 VIM65538:VIM65553 UYQ65538:UYQ65553 UOU65538:UOU65553 UEY65538:UEY65553 TVC65538:TVC65553 TLG65538:TLG65553 TBK65538:TBK65553 SRO65538:SRO65553 SHS65538:SHS65553 RXW65538:RXW65553 ROA65538:ROA65553 REE65538:REE65553 QUI65538:QUI65553 QKM65538:QKM65553 QAQ65538:QAQ65553 PQU65538:PQU65553 PGY65538:PGY65553 OXC65538:OXC65553 ONG65538:ONG65553 ODK65538:ODK65553 NTO65538:NTO65553 NJS65538:NJS65553 MZW65538:MZW65553 MQA65538:MQA65553 MGE65538:MGE65553 LWI65538:LWI65553 LMM65538:LMM65553 LCQ65538:LCQ65553 KSU65538:KSU65553 KIY65538:KIY65553 JZC65538:JZC65553 JPG65538:JPG65553 JFK65538:JFK65553 IVO65538:IVO65553 ILS65538:ILS65553 IBW65538:IBW65553 HSA65538:HSA65553 HIE65538:HIE65553 GYI65538:GYI65553 GOM65538:GOM65553 GEQ65538:GEQ65553 FUU65538:FUU65553 FKY65538:FKY65553 FBC65538:FBC65553 ERG65538:ERG65553 EHK65538:EHK65553 DXO65538:DXO65553 DNS65538:DNS65553 DDW65538:DDW65553 CUA65538:CUA65553 CKE65538:CKE65553 CAI65538:CAI65553 BQM65538:BQM65553 BGQ65538:BGQ65553 AWU65538:AWU65553 AMY65538:AMY65553 ADC65538:ADC65553 TG65538:TG65553 JK65538:JK65553 O65538:O65553 TG4:TG24 JK4:JK24 O4:O26 WVR4:WVR24 WLV4:WLV24 WBZ4:WBZ24 VSD4:VSD24 VIH4:VIH24 UYL4:UYL24 UOP4:UOP24 UET4:UET24 TUX4:TUX24 TLB4:TLB24 TBF4:TBF24 SRJ4:SRJ24 SHN4:SHN24 RXR4:RXR24 RNV4:RNV24 RDZ4:RDZ24 QUD4:QUD24 QKH4:QKH24 QAL4:QAL24 PQP4:PQP24 PGT4:PGT24 OWX4:OWX24 ONB4:ONB24 ODF4:ODF24 NTJ4:NTJ24 NJN4:NJN24 MZR4:MZR24 MPV4:MPV24 MFZ4:MFZ24 LWD4:LWD24 LMH4:LMH24 LCL4:LCL24 KSP4:KSP24 KIT4:KIT24 JYX4:JYX24 JPB4:JPB24 JFF4:JFF24 IVJ4:IVJ24 ILN4:ILN24 IBR4:IBR24 HRV4:HRV24 HHZ4:HHZ24 GYD4:GYD24 GOH4:GOH24 GEL4:GEL24 FUP4:FUP24 FKT4:FKT24 FAX4:FAX24 ERB4:ERB24 EHF4:EHF24 DXJ4:DXJ24 DNN4:DNN24 DDR4:DDR24 CTV4:CTV24 CJZ4:CJZ24 CAD4:CAD24 BQH4:BQH24 BGL4:BGL24 AWP4:AWP24 AMT4:AMT24 ACX4:ACX24 TB4:TB24 JF4:JF24 ADC4:ADC24 WVW4:WVW24 WMA4:WMA24 WCE4:WCE24 VSI4:VSI24 VIM4:VIM24 UYQ4:UYQ24 UOU4:UOU24 UEY4:UEY24 TVC4:TVC24 TLG4:TLG24 TBK4:TBK24 SRO4:SRO24 SHS4:SHS24 RXW4:RXW24 ROA4:ROA24 REE4:REE24 QUI4:QUI24 QKM4:QKM24 QAQ4:QAQ24 PQU4:PQU24 PGY4:PGY24 OXC4:OXC24 ONG4:ONG24 ODK4:ODK24 NTO4:NTO24 NJS4:NJS24 MZW4:MZW24 MQA4:MQA24 MGE4:MGE24 LWI4:LWI24 LMM4:LMM24 LCQ4:LCQ24 KSU4:KSU24 KIY4:KIY24 JZC4:JZC24 JPG4:JPG24 JFK4:JFK24 IVO4:IVO24 ILS4:ILS24 IBW4:IBW24 HSA4:HSA24 HIE4:HIE24 GYI4:GYI24 GOM4:GOM24 GEQ4:GEQ24 FUU4:FUU24 FKY4:FKY24 FBC4:FBC24 ERG4:ERG24 EHK4:EHK24 DXO4:DXO24 DNS4:DNS24 DDW4:DDW24 CUA4:CUA24 CKE4:CKE24 CAI4:CAI24 BQM4:BQM24 BGQ4:BGQ24 AWU4:AWU24 AMY4:AMY24 J4:J26">
      <formula1>"Frequent, Probable, Occasional, Remote, Improbable, Eliminated, -"</formula1>
    </dataValidation>
    <dataValidation type="list" showInputMessage="1" showErrorMessage="1" sqref="WVQ983042:WVQ983057 WLU983042:WLU983057 WBY983042:WBY983057 VSC983042:VSC983057 VIG983042:VIG983057 UYK983042:UYK983057 UOO983042:UOO983057 UES983042:UES983057 TUW983042:TUW983057 TLA983042:TLA983057 TBE983042:TBE983057 SRI983042:SRI983057 SHM983042:SHM983057 RXQ983042:RXQ983057 RNU983042:RNU983057 RDY983042:RDY983057 QUC983042:QUC983057 QKG983042:QKG983057 QAK983042:QAK983057 PQO983042:PQO983057 PGS983042:PGS983057 OWW983042:OWW983057 ONA983042:ONA983057 ODE983042:ODE983057 NTI983042:NTI983057 NJM983042:NJM983057 MZQ983042:MZQ983057 MPU983042:MPU983057 MFY983042:MFY983057 LWC983042:LWC983057 LMG983042:LMG983057 LCK983042:LCK983057 KSO983042:KSO983057 KIS983042:KIS983057 JYW983042:JYW983057 JPA983042:JPA983057 JFE983042:JFE983057 IVI983042:IVI983057 ILM983042:ILM983057 IBQ983042:IBQ983057 HRU983042:HRU983057 HHY983042:HHY983057 GYC983042:GYC983057 GOG983042:GOG983057 GEK983042:GEK983057 FUO983042:FUO983057 FKS983042:FKS983057 FAW983042:FAW983057 ERA983042:ERA983057 EHE983042:EHE983057 DXI983042:DXI983057 DNM983042:DNM983057 DDQ983042:DDQ983057 CTU983042:CTU983057 CJY983042:CJY983057 CAC983042:CAC983057 BQG983042:BQG983057 BGK983042:BGK983057 AWO983042:AWO983057 AMS983042:AMS983057 ACW983042:ACW983057 TA983042:TA983057 JE983042:JE983057 I983042:I983057 WVQ917506:WVQ917521 WLU917506:WLU917521 WBY917506:WBY917521 VSC917506:VSC917521 VIG917506:VIG917521 UYK917506:UYK917521 UOO917506:UOO917521 UES917506:UES917521 TUW917506:TUW917521 TLA917506:TLA917521 TBE917506:TBE917521 SRI917506:SRI917521 SHM917506:SHM917521 RXQ917506:RXQ917521 RNU917506:RNU917521 RDY917506:RDY917521 QUC917506:QUC917521 QKG917506:QKG917521 QAK917506:QAK917521 PQO917506:PQO917521 PGS917506:PGS917521 OWW917506:OWW917521 ONA917506:ONA917521 ODE917506:ODE917521 NTI917506:NTI917521 NJM917506:NJM917521 MZQ917506:MZQ917521 MPU917506:MPU917521 MFY917506:MFY917521 LWC917506:LWC917521 LMG917506:LMG917521 LCK917506:LCK917521 KSO917506:KSO917521 KIS917506:KIS917521 JYW917506:JYW917521 JPA917506:JPA917521 JFE917506:JFE917521 IVI917506:IVI917521 ILM917506:ILM917521 IBQ917506:IBQ917521 HRU917506:HRU917521 HHY917506:HHY917521 GYC917506:GYC917521 GOG917506:GOG917521 GEK917506:GEK917521 FUO917506:FUO917521 FKS917506:FKS917521 FAW917506:FAW917521 ERA917506:ERA917521 EHE917506:EHE917521 DXI917506:DXI917521 DNM917506:DNM917521 DDQ917506:DDQ917521 CTU917506:CTU917521 CJY917506:CJY917521 CAC917506:CAC917521 BQG917506:BQG917521 BGK917506:BGK917521 AWO917506:AWO917521 AMS917506:AMS917521 ACW917506:ACW917521 TA917506:TA917521 JE917506:JE917521 I917506:I917521 WVQ851970:WVQ851985 WLU851970:WLU851985 WBY851970:WBY851985 VSC851970:VSC851985 VIG851970:VIG851985 UYK851970:UYK851985 UOO851970:UOO851985 UES851970:UES851985 TUW851970:TUW851985 TLA851970:TLA851985 TBE851970:TBE851985 SRI851970:SRI851985 SHM851970:SHM851985 RXQ851970:RXQ851985 RNU851970:RNU851985 RDY851970:RDY851985 QUC851970:QUC851985 QKG851970:QKG851985 QAK851970:QAK851985 PQO851970:PQO851985 PGS851970:PGS851985 OWW851970:OWW851985 ONA851970:ONA851985 ODE851970:ODE851985 NTI851970:NTI851985 NJM851970:NJM851985 MZQ851970:MZQ851985 MPU851970:MPU851985 MFY851970:MFY851985 LWC851970:LWC851985 LMG851970:LMG851985 LCK851970:LCK851985 KSO851970:KSO851985 KIS851970:KIS851985 JYW851970:JYW851985 JPA851970:JPA851985 JFE851970:JFE851985 IVI851970:IVI851985 ILM851970:ILM851985 IBQ851970:IBQ851985 HRU851970:HRU851985 HHY851970:HHY851985 GYC851970:GYC851985 GOG851970:GOG851985 GEK851970:GEK851985 FUO851970:FUO851985 FKS851970:FKS851985 FAW851970:FAW851985 ERA851970:ERA851985 EHE851970:EHE851985 DXI851970:DXI851985 DNM851970:DNM851985 DDQ851970:DDQ851985 CTU851970:CTU851985 CJY851970:CJY851985 CAC851970:CAC851985 BQG851970:BQG851985 BGK851970:BGK851985 AWO851970:AWO851985 AMS851970:AMS851985 ACW851970:ACW851985 TA851970:TA851985 JE851970:JE851985 I851970:I851985 WVQ786434:WVQ786449 WLU786434:WLU786449 WBY786434:WBY786449 VSC786434:VSC786449 VIG786434:VIG786449 UYK786434:UYK786449 UOO786434:UOO786449 UES786434:UES786449 TUW786434:TUW786449 TLA786434:TLA786449 TBE786434:TBE786449 SRI786434:SRI786449 SHM786434:SHM786449 RXQ786434:RXQ786449 RNU786434:RNU786449 RDY786434:RDY786449 QUC786434:QUC786449 QKG786434:QKG786449 QAK786434:QAK786449 PQO786434:PQO786449 PGS786434:PGS786449 OWW786434:OWW786449 ONA786434:ONA786449 ODE786434:ODE786449 NTI786434:NTI786449 NJM786434:NJM786449 MZQ786434:MZQ786449 MPU786434:MPU786449 MFY786434:MFY786449 LWC786434:LWC786449 LMG786434:LMG786449 LCK786434:LCK786449 KSO786434:KSO786449 KIS786434:KIS786449 JYW786434:JYW786449 JPA786434:JPA786449 JFE786434:JFE786449 IVI786434:IVI786449 ILM786434:ILM786449 IBQ786434:IBQ786449 HRU786434:HRU786449 HHY786434:HHY786449 GYC786434:GYC786449 GOG786434:GOG786449 GEK786434:GEK786449 FUO786434:FUO786449 FKS786434:FKS786449 FAW786434:FAW786449 ERA786434:ERA786449 EHE786434:EHE786449 DXI786434:DXI786449 DNM786434:DNM786449 DDQ786434:DDQ786449 CTU786434:CTU786449 CJY786434:CJY786449 CAC786434:CAC786449 BQG786434:BQG786449 BGK786434:BGK786449 AWO786434:AWO786449 AMS786434:AMS786449 ACW786434:ACW786449 TA786434:TA786449 JE786434:JE786449 I786434:I786449 WVQ720898:WVQ720913 WLU720898:WLU720913 WBY720898:WBY720913 VSC720898:VSC720913 VIG720898:VIG720913 UYK720898:UYK720913 UOO720898:UOO720913 UES720898:UES720913 TUW720898:TUW720913 TLA720898:TLA720913 TBE720898:TBE720913 SRI720898:SRI720913 SHM720898:SHM720913 RXQ720898:RXQ720913 RNU720898:RNU720913 RDY720898:RDY720913 QUC720898:QUC720913 QKG720898:QKG720913 QAK720898:QAK720913 PQO720898:PQO720913 PGS720898:PGS720913 OWW720898:OWW720913 ONA720898:ONA720913 ODE720898:ODE720913 NTI720898:NTI720913 NJM720898:NJM720913 MZQ720898:MZQ720913 MPU720898:MPU720913 MFY720898:MFY720913 LWC720898:LWC720913 LMG720898:LMG720913 LCK720898:LCK720913 KSO720898:KSO720913 KIS720898:KIS720913 JYW720898:JYW720913 JPA720898:JPA720913 JFE720898:JFE720913 IVI720898:IVI720913 ILM720898:ILM720913 IBQ720898:IBQ720913 HRU720898:HRU720913 HHY720898:HHY720913 GYC720898:GYC720913 GOG720898:GOG720913 GEK720898:GEK720913 FUO720898:FUO720913 FKS720898:FKS720913 FAW720898:FAW720913 ERA720898:ERA720913 EHE720898:EHE720913 DXI720898:DXI720913 DNM720898:DNM720913 DDQ720898:DDQ720913 CTU720898:CTU720913 CJY720898:CJY720913 CAC720898:CAC720913 BQG720898:BQG720913 BGK720898:BGK720913 AWO720898:AWO720913 AMS720898:AMS720913 ACW720898:ACW720913 TA720898:TA720913 JE720898:JE720913 I720898:I720913 WVQ655362:WVQ655377 WLU655362:WLU655377 WBY655362:WBY655377 VSC655362:VSC655377 VIG655362:VIG655377 UYK655362:UYK655377 UOO655362:UOO655377 UES655362:UES655377 TUW655362:TUW655377 TLA655362:TLA655377 TBE655362:TBE655377 SRI655362:SRI655377 SHM655362:SHM655377 RXQ655362:RXQ655377 RNU655362:RNU655377 RDY655362:RDY655377 QUC655362:QUC655377 QKG655362:QKG655377 QAK655362:QAK655377 PQO655362:PQO655377 PGS655362:PGS655377 OWW655362:OWW655377 ONA655362:ONA655377 ODE655362:ODE655377 NTI655362:NTI655377 NJM655362:NJM655377 MZQ655362:MZQ655377 MPU655362:MPU655377 MFY655362:MFY655377 LWC655362:LWC655377 LMG655362:LMG655377 LCK655362:LCK655377 KSO655362:KSO655377 KIS655362:KIS655377 JYW655362:JYW655377 JPA655362:JPA655377 JFE655362:JFE655377 IVI655362:IVI655377 ILM655362:ILM655377 IBQ655362:IBQ655377 HRU655362:HRU655377 HHY655362:HHY655377 GYC655362:GYC655377 GOG655362:GOG655377 GEK655362:GEK655377 FUO655362:FUO655377 FKS655362:FKS655377 FAW655362:FAW655377 ERA655362:ERA655377 EHE655362:EHE655377 DXI655362:DXI655377 DNM655362:DNM655377 DDQ655362:DDQ655377 CTU655362:CTU655377 CJY655362:CJY655377 CAC655362:CAC655377 BQG655362:BQG655377 BGK655362:BGK655377 AWO655362:AWO655377 AMS655362:AMS655377 ACW655362:ACW655377 TA655362:TA655377 JE655362:JE655377 I655362:I655377 WVQ589826:WVQ589841 WLU589826:WLU589841 WBY589826:WBY589841 VSC589826:VSC589841 VIG589826:VIG589841 UYK589826:UYK589841 UOO589826:UOO589841 UES589826:UES589841 TUW589826:TUW589841 TLA589826:TLA589841 TBE589826:TBE589841 SRI589826:SRI589841 SHM589826:SHM589841 RXQ589826:RXQ589841 RNU589826:RNU589841 RDY589826:RDY589841 QUC589826:QUC589841 QKG589826:QKG589841 QAK589826:QAK589841 PQO589826:PQO589841 PGS589826:PGS589841 OWW589826:OWW589841 ONA589826:ONA589841 ODE589826:ODE589841 NTI589826:NTI589841 NJM589826:NJM589841 MZQ589826:MZQ589841 MPU589826:MPU589841 MFY589826:MFY589841 LWC589826:LWC589841 LMG589826:LMG589841 LCK589826:LCK589841 KSO589826:KSO589841 KIS589826:KIS589841 JYW589826:JYW589841 JPA589826:JPA589841 JFE589826:JFE589841 IVI589826:IVI589841 ILM589826:ILM589841 IBQ589826:IBQ589841 HRU589826:HRU589841 HHY589826:HHY589841 GYC589826:GYC589841 GOG589826:GOG589841 GEK589826:GEK589841 FUO589826:FUO589841 FKS589826:FKS589841 FAW589826:FAW589841 ERA589826:ERA589841 EHE589826:EHE589841 DXI589826:DXI589841 DNM589826:DNM589841 DDQ589826:DDQ589841 CTU589826:CTU589841 CJY589826:CJY589841 CAC589826:CAC589841 BQG589826:BQG589841 BGK589826:BGK589841 AWO589826:AWO589841 AMS589826:AMS589841 ACW589826:ACW589841 TA589826:TA589841 JE589826:JE589841 I589826:I589841 WVQ524290:WVQ524305 WLU524290:WLU524305 WBY524290:WBY524305 VSC524290:VSC524305 VIG524290:VIG524305 UYK524290:UYK524305 UOO524290:UOO524305 UES524290:UES524305 TUW524290:TUW524305 TLA524290:TLA524305 TBE524290:TBE524305 SRI524290:SRI524305 SHM524290:SHM524305 RXQ524290:RXQ524305 RNU524290:RNU524305 RDY524290:RDY524305 QUC524290:QUC524305 QKG524290:QKG524305 QAK524290:QAK524305 PQO524290:PQO524305 PGS524290:PGS524305 OWW524290:OWW524305 ONA524290:ONA524305 ODE524290:ODE524305 NTI524290:NTI524305 NJM524290:NJM524305 MZQ524290:MZQ524305 MPU524290:MPU524305 MFY524290:MFY524305 LWC524290:LWC524305 LMG524290:LMG524305 LCK524290:LCK524305 KSO524290:KSO524305 KIS524290:KIS524305 JYW524290:JYW524305 JPA524290:JPA524305 JFE524290:JFE524305 IVI524290:IVI524305 ILM524290:ILM524305 IBQ524290:IBQ524305 HRU524290:HRU524305 HHY524290:HHY524305 GYC524290:GYC524305 GOG524290:GOG524305 GEK524290:GEK524305 FUO524290:FUO524305 FKS524290:FKS524305 FAW524290:FAW524305 ERA524290:ERA524305 EHE524290:EHE524305 DXI524290:DXI524305 DNM524290:DNM524305 DDQ524290:DDQ524305 CTU524290:CTU524305 CJY524290:CJY524305 CAC524290:CAC524305 BQG524290:BQG524305 BGK524290:BGK524305 AWO524290:AWO524305 AMS524290:AMS524305 ACW524290:ACW524305 TA524290:TA524305 JE524290:JE524305 I524290:I524305 WVQ458754:WVQ458769 WLU458754:WLU458769 WBY458754:WBY458769 VSC458754:VSC458769 VIG458754:VIG458769 UYK458754:UYK458769 UOO458754:UOO458769 UES458754:UES458769 TUW458754:TUW458769 TLA458754:TLA458769 TBE458754:TBE458769 SRI458754:SRI458769 SHM458754:SHM458769 RXQ458754:RXQ458769 RNU458754:RNU458769 RDY458754:RDY458769 QUC458754:QUC458769 QKG458754:QKG458769 QAK458754:QAK458769 PQO458754:PQO458769 PGS458754:PGS458769 OWW458754:OWW458769 ONA458754:ONA458769 ODE458754:ODE458769 NTI458754:NTI458769 NJM458754:NJM458769 MZQ458754:MZQ458769 MPU458754:MPU458769 MFY458754:MFY458769 LWC458754:LWC458769 LMG458754:LMG458769 LCK458754:LCK458769 KSO458754:KSO458769 KIS458754:KIS458769 JYW458754:JYW458769 JPA458754:JPA458769 JFE458754:JFE458769 IVI458754:IVI458769 ILM458754:ILM458769 IBQ458754:IBQ458769 HRU458754:HRU458769 HHY458754:HHY458769 GYC458754:GYC458769 GOG458754:GOG458769 GEK458754:GEK458769 FUO458754:FUO458769 FKS458754:FKS458769 FAW458754:FAW458769 ERA458754:ERA458769 EHE458754:EHE458769 DXI458754:DXI458769 DNM458754:DNM458769 DDQ458754:DDQ458769 CTU458754:CTU458769 CJY458754:CJY458769 CAC458754:CAC458769 BQG458754:BQG458769 BGK458754:BGK458769 AWO458754:AWO458769 AMS458754:AMS458769 ACW458754:ACW458769 TA458754:TA458769 JE458754:JE458769 I458754:I458769 WVQ393218:WVQ393233 WLU393218:WLU393233 WBY393218:WBY393233 VSC393218:VSC393233 VIG393218:VIG393233 UYK393218:UYK393233 UOO393218:UOO393233 UES393218:UES393233 TUW393218:TUW393233 TLA393218:TLA393233 TBE393218:TBE393233 SRI393218:SRI393233 SHM393218:SHM393233 RXQ393218:RXQ393233 RNU393218:RNU393233 RDY393218:RDY393233 QUC393218:QUC393233 QKG393218:QKG393233 QAK393218:QAK393233 PQO393218:PQO393233 PGS393218:PGS393233 OWW393218:OWW393233 ONA393218:ONA393233 ODE393218:ODE393233 NTI393218:NTI393233 NJM393218:NJM393233 MZQ393218:MZQ393233 MPU393218:MPU393233 MFY393218:MFY393233 LWC393218:LWC393233 LMG393218:LMG393233 LCK393218:LCK393233 KSO393218:KSO393233 KIS393218:KIS393233 JYW393218:JYW393233 JPA393218:JPA393233 JFE393218:JFE393233 IVI393218:IVI393233 ILM393218:ILM393233 IBQ393218:IBQ393233 HRU393218:HRU393233 HHY393218:HHY393233 GYC393218:GYC393233 GOG393218:GOG393233 GEK393218:GEK393233 FUO393218:FUO393233 FKS393218:FKS393233 FAW393218:FAW393233 ERA393218:ERA393233 EHE393218:EHE393233 DXI393218:DXI393233 DNM393218:DNM393233 DDQ393218:DDQ393233 CTU393218:CTU393233 CJY393218:CJY393233 CAC393218:CAC393233 BQG393218:BQG393233 BGK393218:BGK393233 AWO393218:AWO393233 AMS393218:AMS393233 ACW393218:ACW393233 TA393218:TA393233 JE393218:JE393233 I393218:I393233 WVQ327682:WVQ327697 WLU327682:WLU327697 WBY327682:WBY327697 VSC327682:VSC327697 VIG327682:VIG327697 UYK327682:UYK327697 UOO327682:UOO327697 UES327682:UES327697 TUW327682:TUW327697 TLA327682:TLA327697 TBE327682:TBE327697 SRI327682:SRI327697 SHM327682:SHM327697 RXQ327682:RXQ327697 RNU327682:RNU327697 RDY327682:RDY327697 QUC327682:QUC327697 QKG327682:QKG327697 QAK327682:QAK327697 PQO327682:PQO327697 PGS327682:PGS327697 OWW327682:OWW327697 ONA327682:ONA327697 ODE327682:ODE327697 NTI327682:NTI327697 NJM327682:NJM327697 MZQ327682:MZQ327697 MPU327682:MPU327697 MFY327682:MFY327697 LWC327682:LWC327697 LMG327682:LMG327697 LCK327682:LCK327697 KSO327682:KSO327697 KIS327682:KIS327697 JYW327682:JYW327697 JPA327682:JPA327697 JFE327682:JFE327697 IVI327682:IVI327697 ILM327682:ILM327697 IBQ327682:IBQ327697 HRU327682:HRU327697 HHY327682:HHY327697 GYC327682:GYC327697 GOG327682:GOG327697 GEK327682:GEK327697 FUO327682:FUO327697 FKS327682:FKS327697 FAW327682:FAW327697 ERA327682:ERA327697 EHE327682:EHE327697 DXI327682:DXI327697 DNM327682:DNM327697 DDQ327682:DDQ327697 CTU327682:CTU327697 CJY327682:CJY327697 CAC327682:CAC327697 BQG327682:BQG327697 BGK327682:BGK327697 AWO327682:AWO327697 AMS327682:AMS327697 ACW327682:ACW327697 TA327682:TA327697 JE327682:JE327697 I327682:I327697 WVQ262146:WVQ262161 WLU262146:WLU262161 WBY262146:WBY262161 VSC262146:VSC262161 VIG262146:VIG262161 UYK262146:UYK262161 UOO262146:UOO262161 UES262146:UES262161 TUW262146:TUW262161 TLA262146:TLA262161 TBE262146:TBE262161 SRI262146:SRI262161 SHM262146:SHM262161 RXQ262146:RXQ262161 RNU262146:RNU262161 RDY262146:RDY262161 QUC262146:QUC262161 QKG262146:QKG262161 QAK262146:QAK262161 PQO262146:PQO262161 PGS262146:PGS262161 OWW262146:OWW262161 ONA262146:ONA262161 ODE262146:ODE262161 NTI262146:NTI262161 NJM262146:NJM262161 MZQ262146:MZQ262161 MPU262146:MPU262161 MFY262146:MFY262161 LWC262146:LWC262161 LMG262146:LMG262161 LCK262146:LCK262161 KSO262146:KSO262161 KIS262146:KIS262161 JYW262146:JYW262161 JPA262146:JPA262161 JFE262146:JFE262161 IVI262146:IVI262161 ILM262146:ILM262161 IBQ262146:IBQ262161 HRU262146:HRU262161 HHY262146:HHY262161 GYC262146:GYC262161 GOG262146:GOG262161 GEK262146:GEK262161 FUO262146:FUO262161 FKS262146:FKS262161 FAW262146:FAW262161 ERA262146:ERA262161 EHE262146:EHE262161 DXI262146:DXI262161 DNM262146:DNM262161 DDQ262146:DDQ262161 CTU262146:CTU262161 CJY262146:CJY262161 CAC262146:CAC262161 BQG262146:BQG262161 BGK262146:BGK262161 AWO262146:AWO262161 AMS262146:AMS262161 ACW262146:ACW262161 TA262146:TA262161 JE262146:JE262161 I262146:I262161 WVQ196610:WVQ196625 WLU196610:WLU196625 WBY196610:WBY196625 VSC196610:VSC196625 VIG196610:VIG196625 UYK196610:UYK196625 UOO196610:UOO196625 UES196610:UES196625 TUW196610:TUW196625 TLA196610:TLA196625 TBE196610:TBE196625 SRI196610:SRI196625 SHM196610:SHM196625 RXQ196610:RXQ196625 RNU196610:RNU196625 RDY196610:RDY196625 QUC196610:QUC196625 QKG196610:QKG196625 QAK196610:QAK196625 PQO196610:PQO196625 PGS196610:PGS196625 OWW196610:OWW196625 ONA196610:ONA196625 ODE196610:ODE196625 NTI196610:NTI196625 NJM196610:NJM196625 MZQ196610:MZQ196625 MPU196610:MPU196625 MFY196610:MFY196625 LWC196610:LWC196625 LMG196610:LMG196625 LCK196610:LCK196625 KSO196610:KSO196625 KIS196610:KIS196625 JYW196610:JYW196625 JPA196610:JPA196625 JFE196610:JFE196625 IVI196610:IVI196625 ILM196610:ILM196625 IBQ196610:IBQ196625 HRU196610:HRU196625 HHY196610:HHY196625 GYC196610:GYC196625 GOG196610:GOG196625 GEK196610:GEK196625 FUO196610:FUO196625 FKS196610:FKS196625 FAW196610:FAW196625 ERA196610:ERA196625 EHE196610:EHE196625 DXI196610:DXI196625 DNM196610:DNM196625 DDQ196610:DDQ196625 CTU196610:CTU196625 CJY196610:CJY196625 CAC196610:CAC196625 BQG196610:BQG196625 BGK196610:BGK196625 AWO196610:AWO196625 AMS196610:AMS196625 ACW196610:ACW196625 TA196610:TA196625 JE196610:JE196625 I196610:I196625 WVQ131074:WVQ131089 WLU131074:WLU131089 WBY131074:WBY131089 VSC131074:VSC131089 VIG131074:VIG131089 UYK131074:UYK131089 UOO131074:UOO131089 UES131074:UES131089 TUW131074:TUW131089 TLA131074:TLA131089 TBE131074:TBE131089 SRI131074:SRI131089 SHM131074:SHM131089 RXQ131074:RXQ131089 RNU131074:RNU131089 RDY131074:RDY131089 QUC131074:QUC131089 QKG131074:QKG131089 QAK131074:QAK131089 PQO131074:PQO131089 PGS131074:PGS131089 OWW131074:OWW131089 ONA131074:ONA131089 ODE131074:ODE131089 NTI131074:NTI131089 NJM131074:NJM131089 MZQ131074:MZQ131089 MPU131074:MPU131089 MFY131074:MFY131089 LWC131074:LWC131089 LMG131074:LMG131089 LCK131074:LCK131089 KSO131074:KSO131089 KIS131074:KIS131089 JYW131074:JYW131089 JPA131074:JPA131089 JFE131074:JFE131089 IVI131074:IVI131089 ILM131074:ILM131089 IBQ131074:IBQ131089 HRU131074:HRU131089 HHY131074:HHY131089 GYC131074:GYC131089 GOG131074:GOG131089 GEK131074:GEK131089 FUO131074:FUO131089 FKS131074:FKS131089 FAW131074:FAW131089 ERA131074:ERA131089 EHE131074:EHE131089 DXI131074:DXI131089 DNM131074:DNM131089 DDQ131074:DDQ131089 CTU131074:CTU131089 CJY131074:CJY131089 CAC131074:CAC131089 BQG131074:BQG131089 BGK131074:BGK131089 AWO131074:AWO131089 AMS131074:AMS131089 ACW131074:ACW131089 TA131074:TA131089 JE131074:JE131089 I131074:I131089 WVQ65538:WVQ65553 WLU65538:WLU65553 WBY65538:WBY65553 VSC65538:VSC65553 VIG65538:VIG65553 UYK65538:UYK65553 UOO65538:UOO65553 UES65538:UES65553 TUW65538:TUW65553 TLA65538:TLA65553 TBE65538:TBE65553 SRI65538:SRI65553 SHM65538:SHM65553 RXQ65538:RXQ65553 RNU65538:RNU65553 RDY65538:RDY65553 QUC65538:QUC65553 QKG65538:QKG65553 QAK65538:QAK65553 PQO65538:PQO65553 PGS65538:PGS65553 OWW65538:OWW65553 ONA65538:ONA65553 ODE65538:ODE65553 NTI65538:NTI65553 NJM65538:NJM65553 MZQ65538:MZQ65553 MPU65538:MPU65553 MFY65538:MFY65553 LWC65538:LWC65553 LMG65538:LMG65553 LCK65538:LCK65553 KSO65538:KSO65553 KIS65538:KIS65553 JYW65538:JYW65553 JPA65538:JPA65553 JFE65538:JFE65553 IVI65538:IVI65553 ILM65538:ILM65553 IBQ65538:IBQ65553 HRU65538:HRU65553 HHY65538:HHY65553 GYC65538:GYC65553 GOG65538:GOG65553 GEK65538:GEK65553 FUO65538:FUO65553 FKS65538:FKS65553 FAW65538:FAW65553 ERA65538:ERA65553 EHE65538:EHE65553 DXI65538:DXI65553 DNM65538:DNM65553 DDQ65538:DDQ65553 CTU65538:CTU65553 CJY65538:CJY65553 CAC65538:CAC65553 BQG65538:BQG65553 BGK65538:BGK65553 AWO65538:AWO65553 AMS65538:AMS65553 ACW65538:ACW65553 TA65538:TA65553 JE65538:JE65553 I65538:I65553 WVV983042:WVV983057 WLZ983042:WLZ983057 WCD983042:WCD983057 VSH983042:VSH983057 VIL983042:VIL983057 UYP983042:UYP983057 UOT983042:UOT983057 UEX983042:UEX983057 TVB983042:TVB983057 TLF983042:TLF983057 TBJ983042:TBJ983057 SRN983042:SRN983057 SHR983042:SHR983057 RXV983042:RXV983057 RNZ983042:RNZ983057 RED983042:RED983057 QUH983042:QUH983057 QKL983042:QKL983057 QAP983042:QAP983057 PQT983042:PQT983057 PGX983042:PGX983057 OXB983042:OXB983057 ONF983042:ONF983057 ODJ983042:ODJ983057 NTN983042:NTN983057 NJR983042:NJR983057 MZV983042:MZV983057 MPZ983042:MPZ983057 MGD983042:MGD983057 LWH983042:LWH983057 LML983042:LML983057 LCP983042:LCP983057 KST983042:KST983057 KIX983042:KIX983057 JZB983042:JZB983057 JPF983042:JPF983057 JFJ983042:JFJ983057 IVN983042:IVN983057 ILR983042:ILR983057 IBV983042:IBV983057 HRZ983042:HRZ983057 HID983042:HID983057 GYH983042:GYH983057 GOL983042:GOL983057 GEP983042:GEP983057 FUT983042:FUT983057 FKX983042:FKX983057 FBB983042:FBB983057 ERF983042:ERF983057 EHJ983042:EHJ983057 DXN983042:DXN983057 DNR983042:DNR983057 DDV983042:DDV983057 CTZ983042:CTZ983057 CKD983042:CKD983057 CAH983042:CAH983057 BQL983042:BQL983057 BGP983042:BGP983057 AWT983042:AWT983057 AMX983042:AMX983057 ADB983042:ADB983057 TF983042:TF983057 JJ983042:JJ983057 N983042:N983057 WVV917506:WVV917521 WLZ917506:WLZ917521 WCD917506:WCD917521 VSH917506:VSH917521 VIL917506:VIL917521 UYP917506:UYP917521 UOT917506:UOT917521 UEX917506:UEX917521 TVB917506:TVB917521 TLF917506:TLF917521 TBJ917506:TBJ917521 SRN917506:SRN917521 SHR917506:SHR917521 RXV917506:RXV917521 RNZ917506:RNZ917521 RED917506:RED917521 QUH917506:QUH917521 QKL917506:QKL917521 QAP917506:QAP917521 PQT917506:PQT917521 PGX917506:PGX917521 OXB917506:OXB917521 ONF917506:ONF917521 ODJ917506:ODJ917521 NTN917506:NTN917521 NJR917506:NJR917521 MZV917506:MZV917521 MPZ917506:MPZ917521 MGD917506:MGD917521 LWH917506:LWH917521 LML917506:LML917521 LCP917506:LCP917521 KST917506:KST917521 KIX917506:KIX917521 JZB917506:JZB917521 JPF917506:JPF917521 JFJ917506:JFJ917521 IVN917506:IVN917521 ILR917506:ILR917521 IBV917506:IBV917521 HRZ917506:HRZ917521 HID917506:HID917521 GYH917506:GYH917521 GOL917506:GOL917521 GEP917506:GEP917521 FUT917506:FUT917521 FKX917506:FKX917521 FBB917506:FBB917521 ERF917506:ERF917521 EHJ917506:EHJ917521 DXN917506:DXN917521 DNR917506:DNR917521 DDV917506:DDV917521 CTZ917506:CTZ917521 CKD917506:CKD917521 CAH917506:CAH917521 BQL917506:BQL917521 BGP917506:BGP917521 AWT917506:AWT917521 AMX917506:AMX917521 ADB917506:ADB917521 TF917506:TF917521 JJ917506:JJ917521 N917506:N917521 WVV851970:WVV851985 WLZ851970:WLZ851985 WCD851970:WCD851985 VSH851970:VSH851985 VIL851970:VIL851985 UYP851970:UYP851985 UOT851970:UOT851985 UEX851970:UEX851985 TVB851970:TVB851985 TLF851970:TLF851985 TBJ851970:TBJ851985 SRN851970:SRN851985 SHR851970:SHR851985 RXV851970:RXV851985 RNZ851970:RNZ851985 RED851970:RED851985 QUH851970:QUH851985 QKL851970:QKL851985 QAP851970:QAP851985 PQT851970:PQT851985 PGX851970:PGX851985 OXB851970:OXB851985 ONF851970:ONF851985 ODJ851970:ODJ851985 NTN851970:NTN851985 NJR851970:NJR851985 MZV851970:MZV851985 MPZ851970:MPZ851985 MGD851970:MGD851985 LWH851970:LWH851985 LML851970:LML851985 LCP851970:LCP851985 KST851970:KST851985 KIX851970:KIX851985 JZB851970:JZB851985 JPF851970:JPF851985 JFJ851970:JFJ851985 IVN851970:IVN851985 ILR851970:ILR851985 IBV851970:IBV851985 HRZ851970:HRZ851985 HID851970:HID851985 GYH851970:GYH851985 GOL851970:GOL851985 GEP851970:GEP851985 FUT851970:FUT851985 FKX851970:FKX851985 FBB851970:FBB851985 ERF851970:ERF851985 EHJ851970:EHJ851985 DXN851970:DXN851985 DNR851970:DNR851985 DDV851970:DDV851985 CTZ851970:CTZ851985 CKD851970:CKD851985 CAH851970:CAH851985 BQL851970:BQL851985 BGP851970:BGP851985 AWT851970:AWT851985 AMX851970:AMX851985 ADB851970:ADB851985 TF851970:TF851985 JJ851970:JJ851985 N851970:N851985 WVV786434:WVV786449 WLZ786434:WLZ786449 WCD786434:WCD786449 VSH786434:VSH786449 VIL786434:VIL786449 UYP786434:UYP786449 UOT786434:UOT786449 UEX786434:UEX786449 TVB786434:TVB786449 TLF786434:TLF786449 TBJ786434:TBJ786449 SRN786434:SRN786449 SHR786434:SHR786449 RXV786434:RXV786449 RNZ786434:RNZ786449 RED786434:RED786449 QUH786434:QUH786449 QKL786434:QKL786449 QAP786434:QAP786449 PQT786434:PQT786449 PGX786434:PGX786449 OXB786434:OXB786449 ONF786434:ONF786449 ODJ786434:ODJ786449 NTN786434:NTN786449 NJR786434:NJR786449 MZV786434:MZV786449 MPZ786434:MPZ786449 MGD786434:MGD786449 LWH786434:LWH786449 LML786434:LML786449 LCP786434:LCP786449 KST786434:KST786449 KIX786434:KIX786449 JZB786434:JZB786449 JPF786434:JPF786449 JFJ786434:JFJ786449 IVN786434:IVN786449 ILR786434:ILR786449 IBV786434:IBV786449 HRZ786434:HRZ786449 HID786434:HID786449 GYH786434:GYH786449 GOL786434:GOL786449 GEP786434:GEP786449 FUT786434:FUT786449 FKX786434:FKX786449 FBB786434:FBB786449 ERF786434:ERF786449 EHJ786434:EHJ786449 DXN786434:DXN786449 DNR786434:DNR786449 DDV786434:DDV786449 CTZ786434:CTZ786449 CKD786434:CKD786449 CAH786434:CAH786449 BQL786434:BQL786449 BGP786434:BGP786449 AWT786434:AWT786449 AMX786434:AMX786449 ADB786434:ADB786449 TF786434:TF786449 JJ786434:JJ786449 N786434:N786449 WVV720898:WVV720913 WLZ720898:WLZ720913 WCD720898:WCD720913 VSH720898:VSH720913 VIL720898:VIL720913 UYP720898:UYP720913 UOT720898:UOT720913 UEX720898:UEX720913 TVB720898:TVB720913 TLF720898:TLF720913 TBJ720898:TBJ720913 SRN720898:SRN720913 SHR720898:SHR720913 RXV720898:RXV720913 RNZ720898:RNZ720913 RED720898:RED720913 QUH720898:QUH720913 QKL720898:QKL720913 QAP720898:QAP720913 PQT720898:PQT720913 PGX720898:PGX720913 OXB720898:OXB720913 ONF720898:ONF720913 ODJ720898:ODJ720913 NTN720898:NTN720913 NJR720898:NJR720913 MZV720898:MZV720913 MPZ720898:MPZ720913 MGD720898:MGD720913 LWH720898:LWH720913 LML720898:LML720913 LCP720898:LCP720913 KST720898:KST720913 KIX720898:KIX720913 JZB720898:JZB720913 JPF720898:JPF720913 JFJ720898:JFJ720913 IVN720898:IVN720913 ILR720898:ILR720913 IBV720898:IBV720913 HRZ720898:HRZ720913 HID720898:HID720913 GYH720898:GYH720913 GOL720898:GOL720913 GEP720898:GEP720913 FUT720898:FUT720913 FKX720898:FKX720913 FBB720898:FBB720913 ERF720898:ERF720913 EHJ720898:EHJ720913 DXN720898:DXN720913 DNR720898:DNR720913 DDV720898:DDV720913 CTZ720898:CTZ720913 CKD720898:CKD720913 CAH720898:CAH720913 BQL720898:BQL720913 BGP720898:BGP720913 AWT720898:AWT720913 AMX720898:AMX720913 ADB720898:ADB720913 TF720898:TF720913 JJ720898:JJ720913 N720898:N720913 WVV655362:WVV655377 WLZ655362:WLZ655377 WCD655362:WCD655377 VSH655362:VSH655377 VIL655362:VIL655377 UYP655362:UYP655377 UOT655362:UOT655377 UEX655362:UEX655377 TVB655362:TVB655377 TLF655362:TLF655377 TBJ655362:TBJ655377 SRN655362:SRN655377 SHR655362:SHR655377 RXV655362:RXV655377 RNZ655362:RNZ655377 RED655362:RED655377 QUH655362:QUH655377 QKL655362:QKL655377 QAP655362:QAP655377 PQT655362:PQT655377 PGX655362:PGX655377 OXB655362:OXB655377 ONF655362:ONF655377 ODJ655362:ODJ655377 NTN655362:NTN655377 NJR655362:NJR655377 MZV655362:MZV655377 MPZ655362:MPZ655377 MGD655362:MGD655377 LWH655362:LWH655377 LML655362:LML655377 LCP655362:LCP655377 KST655362:KST655377 KIX655362:KIX655377 JZB655362:JZB655377 JPF655362:JPF655377 JFJ655362:JFJ655377 IVN655362:IVN655377 ILR655362:ILR655377 IBV655362:IBV655377 HRZ655362:HRZ655377 HID655362:HID655377 GYH655362:GYH655377 GOL655362:GOL655377 GEP655362:GEP655377 FUT655362:FUT655377 FKX655362:FKX655377 FBB655362:FBB655377 ERF655362:ERF655377 EHJ655362:EHJ655377 DXN655362:DXN655377 DNR655362:DNR655377 DDV655362:DDV655377 CTZ655362:CTZ655377 CKD655362:CKD655377 CAH655362:CAH655377 BQL655362:BQL655377 BGP655362:BGP655377 AWT655362:AWT655377 AMX655362:AMX655377 ADB655362:ADB655377 TF655362:TF655377 JJ655362:JJ655377 N655362:N655377 WVV589826:WVV589841 WLZ589826:WLZ589841 WCD589826:WCD589841 VSH589826:VSH589841 VIL589826:VIL589841 UYP589826:UYP589841 UOT589826:UOT589841 UEX589826:UEX589841 TVB589826:TVB589841 TLF589826:TLF589841 TBJ589826:TBJ589841 SRN589826:SRN589841 SHR589826:SHR589841 RXV589826:RXV589841 RNZ589826:RNZ589841 RED589826:RED589841 QUH589826:QUH589841 QKL589826:QKL589841 QAP589826:QAP589841 PQT589826:PQT589841 PGX589826:PGX589841 OXB589826:OXB589841 ONF589826:ONF589841 ODJ589826:ODJ589841 NTN589826:NTN589841 NJR589826:NJR589841 MZV589826:MZV589841 MPZ589826:MPZ589841 MGD589826:MGD589841 LWH589826:LWH589841 LML589826:LML589841 LCP589826:LCP589841 KST589826:KST589841 KIX589826:KIX589841 JZB589826:JZB589841 JPF589826:JPF589841 JFJ589826:JFJ589841 IVN589826:IVN589841 ILR589826:ILR589841 IBV589826:IBV589841 HRZ589826:HRZ589841 HID589826:HID589841 GYH589826:GYH589841 GOL589826:GOL589841 GEP589826:GEP589841 FUT589826:FUT589841 FKX589826:FKX589841 FBB589826:FBB589841 ERF589826:ERF589841 EHJ589826:EHJ589841 DXN589826:DXN589841 DNR589826:DNR589841 DDV589826:DDV589841 CTZ589826:CTZ589841 CKD589826:CKD589841 CAH589826:CAH589841 BQL589826:BQL589841 BGP589826:BGP589841 AWT589826:AWT589841 AMX589826:AMX589841 ADB589826:ADB589841 TF589826:TF589841 JJ589826:JJ589841 N589826:N589841 WVV524290:WVV524305 WLZ524290:WLZ524305 WCD524290:WCD524305 VSH524290:VSH524305 VIL524290:VIL524305 UYP524290:UYP524305 UOT524290:UOT524305 UEX524290:UEX524305 TVB524290:TVB524305 TLF524290:TLF524305 TBJ524290:TBJ524305 SRN524290:SRN524305 SHR524290:SHR524305 RXV524290:RXV524305 RNZ524290:RNZ524305 RED524290:RED524305 QUH524290:QUH524305 QKL524290:QKL524305 QAP524290:QAP524305 PQT524290:PQT524305 PGX524290:PGX524305 OXB524290:OXB524305 ONF524290:ONF524305 ODJ524290:ODJ524305 NTN524290:NTN524305 NJR524290:NJR524305 MZV524290:MZV524305 MPZ524290:MPZ524305 MGD524290:MGD524305 LWH524290:LWH524305 LML524290:LML524305 LCP524290:LCP524305 KST524290:KST524305 KIX524290:KIX524305 JZB524290:JZB524305 JPF524290:JPF524305 JFJ524290:JFJ524305 IVN524290:IVN524305 ILR524290:ILR524305 IBV524290:IBV524305 HRZ524290:HRZ524305 HID524290:HID524305 GYH524290:GYH524305 GOL524290:GOL524305 GEP524290:GEP524305 FUT524290:FUT524305 FKX524290:FKX524305 FBB524290:FBB524305 ERF524290:ERF524305 EHJ524290:EHJ524305 DXN524290:DXN524305 DNR524290:DNR524305 DDV524290:DDV524305 CTZ524290:CTZ524305 CKD524290:CKD524305 CAH524290:CAH524305 BQL524290:BQL524305 BGP524290:BGP524305 AWT524290:AWT524305 AMX524290:AMX524305 ADB524290:ADB524305 TF524290:TF524305 JJ524290:JJ524305 N524290:N524305 WVV458754:WVV458769 WLZ458754:WLZ458769 WCD458754:WCD458769 VSH458754:VSH458769 VIL458754:VIL458769 UYP458754:UYP458769 UOT458754:UOT458769 UEX458754:UEX458769 TVB458754:TVB458769 TLF458754:TLF458769 TBJ458754:TBJ458769 SRN458754:SRN458769 SHR458754:SHR458769 RXV458754:RXV458769 RNZ458754:RNZ458769 RED458754:RED458769 QUH458754:QUH458769 QKL458754:QKL458769 QAP458754:QAP458769 PQT458754:PQT458769 PGX458754:PGX458769 OXB458754:OXB458769 ONF458754:ONF458769 ODJ458754:ODJ458769 NTN458754:NTN458769 NJR458754:NJR458769 MZV458754:MZV458769 MPZ458754:MPZ458769 MGD458754:MGD458769 LWH458754:LWH458769 LML458754:LML458769 LCP458754:LCP458769 KST458754:KST458769 KIX458754:KIX458769 JZB458754:JZB458769 JPF458754:JPF458769 JFJ458754:JFJ458769 IVN458754:IVN458769 ILR458754:ILR458769 IBV458754:IBV458769 HRZ458754:HRZ458769 HID458754:HID458769 GYH458754:GYH458769 GOL458754:GOL458769 GEP458754:GEP458769 FUT458754:FUT458769 FKX458754:FKX458769 FBB458754:FBB458769 ERF458754:ERF458769 EHJ458754:EHJ458769 DXN458754:DXN458769 DNR458754:DNR458769 DDV458754:DDV458769 CTZ458754:CTZ458769 CKD458754:CKD458769 CAH458754:CAH458769 BQL458754:BQL458769 BGP458754:BGP458769 AWT458754:AWT458769 AMX458754:AMX458769 ADB458754:ADB458769 TF458754:TF458769 JJ458754:JJ458769 N458754:N458769 WVV393218:WVV393233 WLZ393218:WLZ393233 WCD393218:WCD393233 VSH393218:VSH393233 VIL393218:VIL393233 UYP393218:UYP393233 UOT393218:UOT393233 UEX393218:UEX393233 TVB393218:TVB393233 TLF393218:TLF393233 TBJ393218:TBJ393233 SRN393218:SRN393233 SHR393218:SHR393233 RXV393218:RXV393233 RNZ393218:RNZ393233 RED393218:RED393233 QUH393218:QUH393233 QKL393218:QKL393233 QAP393218:QAP393233 PQT393218:PQT393233 PGX393218:PGX393233 OXB393218:OXB393233 ONF393218:ONF393233 ODJ393218:ODJ393233 NTN393218:NTN393233 NJR393218:NJR393233 MZV393218:MZV393233 MPZ393218:MPZ393233 MGD393218:MGD393233 LWH393218:LWH393233 LML393218:LML393233 LCP393218:LCP393233 KST393218:KST393233 KIX393218:KIX393233 JZB393218:JZB393233 JPF393218:JPF393233 JFJ393218:JFJ393233 IVN393218:IVN393233 ILR393218:ILR393233 IBV393218:IBV393233 HRZ393218:HRZ393233 HID393218:HID393233 GYH393218:GYH393233 GOL393218:GOL393233 GEP393218:GEP393233 FUT393218:FUT393233 FKX393218:FKX393233 FBB393218:FBB393233 ERF393218:ERF393233 EHJ393218:EHJ393233 DXN393218:DXN393233 DNR393218:DNR393233 DDV393218:DDV393233 CTZ393218:CTZ393233 CKD393218:CKD393233 CAH393218:CAH393233 BQL393218:BQL393233 BGP393218:BGP393233 AWT393218:AWT393233 AMX393218:AMX393233 ADB393218:ADB393233 TF393218:TF393233 JJ393218:JJ393233 N393218:N393233 WVV327682:WVV327697 WLZ327682:WLZ327697 WCD327682:WCD327697 VSH327682:VSH327697 VIL327682:VIL327697 UYP327682:UYP327697 UOT327682:UOT327697 UEX327682:UEX327697 TVB327682:TVB327697 TLF327682:TLF327697 TBJ327682:TBJ327697 SRN327682:SRN327697 SHR327682:SHR327697 RXV327682:RXV327697 RNZ327682:RNZ327697 RED327682:RED327697 QUH327682:QUH327697 QKL327682:QKL327697 QAP327682:QAP327697 PQT327682:PQT327697 PGX327682:PGX327697 OXB327682:OXB327697 ONF327682:ONF327697 ODJ327682:ODJ327697 NTN327682:NTN327697 NJR327682:NJR327697 MZV327682:MZV327697 MPZ327682:MPZ327697 MGD327682:MGD327697 LWH327682:LWH327697 LML327682:LML327697 LCP327682:LCP327697 KST327682:KST327697 KIX327682:KIX327697 JZB327682:JZB327697 JPF327682:JPF327697 JFJ327682:JFJ327697 IVN327682:IVN327697 ILR327682:ILR327697 IBV327682:IBV327697 HRZ327682:HRZ327697 HID327682:HID327697 GYH327682:GYH327697 GOL327682:GOL327697 GEP327682:GEP327697 FUT327682:FUT327697 FKX327682:FKX327697 FBB327682:FBB327697 ERF327682:ERF327697 EHJ327682:EHJ327697 DXN327682:DXN327697 DNR327682:DNR327697 DDV327682:DDV327697 CTZ327682:CTZ327697 CKD327682:CKD327697 CAH327682:CAH327697 BQL327682:BQL327697 BGP327682:BGP327697 AWT327682:AWT327697 AMX327682:AMX327697 ADB327682:ADB327697 TF327682:TF327697 JJ327682:JJ327697 N327682:N327697 WVV262146:WVV262161 WLZ262146:WLZ262161 WCD262146:WCD262161 VSH262146:VSH262161 VIL262146:VIL262161 UYP262146:UYP262161 UOT262146:UOT262161 UEX262146:UEX262161 TVB262146:TVB262161 TLF262146:TLF262161 TBJ262146:TBJ262161 SRN262146:SRN262161 SHR262146:SHR262161 RXV262146:RXV262161 RNZ262146:RNZ262161 RED262146:RED262161 QUH262146:QUH262161 QKL262146:QKL262161 QAP262146:QAP262161 PQT262146:PQT262161 PGX262146:PGX262161 OXB262146:OXB262161 ONF262146:ONF262161 ODJ262146:ODJ262161 NTN262146:NTN262161 NJR262146:NJR262161 MZV262146:MZV262161 MPZ262146:MPZ262161 MGD262146:MGD262161 LWH262146:LWH262161 LML262146:LML262161 LCP262146:LCP262161 KST262146:KST262161 KIX262146:KIX262161 JZB262146:JZB262161 JPF262146:JPF262161 JFJ262146:JFJ262161 IVN262146:IVN262161 ILR262146:ILR262161 IBV262146:IBV262161 HRZ262146:HRZ262161 HID262146:HID262161 GYH262146:GYH262161 GOL262146:GOL262161 GEP262146:GEP262161 FUT262146:FUT262161 FKX262146:FKX262161 FBB262146:FBB262161 ERF262146:ERF262161 EHJ262146:EHJ262161 DXN262146:DXN262161 DNR262146:DNR262161 DDV262146:DDV262161 CTZ262146:CTZ262161 CKD262146:CKD262161 CAH262146:CAH262161 BQL262146:BQL262161 BGP262146:BGP262161 AWT262146:AWT262161 AMX262146:AMX262161 ADB262146:ADB262161 TF262146:TF262161 JJ262146:JJ262161 N262146:N262161 WVV196610:WVV196625 WLZ196610:WLZ196625 WCD196610:WCD196625 VSH196610:VSH196625 VIL196610:VIL196625 UYP196610:UYP196625 UOT196610:UOT196625 UEX196610:UEX196625 TVB196610:TVB196625 TLF196610:TLF196625 TBJ196610:TBJ196625 SRN196610:SRN196625 SHR196610:SHR196625 RXV196610:RXV196625 RNZ196610:RNZ196625 RED196610:RED196625 QUH196610:QUH196625 QKL196610:QKL196625 QAP196610:QAP196625 PQT196610:PQT196625 PGX196610:PGX196625 OXB196610:OXB196625 ONF196610:ONF196625 ODJ196610:ODJ196625 NTN196610:NTN196625 NJR196610:NJR196625 MZV196610:MZV196625 MPZ196610:MPZ196625 MGD196610:MGD196625 LWH196610:LWH196625 LML196610:LML196625 LCP196610:LCP196625 KST196610:KST196625 KIX196610:KIX196625 JZB196610:JZB196625 JPF196610:JPF196625 JFJ196610:JFJ196625 IVN196610:IVN196625 ILR196610:ILR196625 IBV196610:IBV196625 HRZ196610:HRZ196625 HID196610:HID196625 GYH196610:GYH196625 GOL196610:GOL196625 GEP196610:GEP196625 FUT196610:FUT196625 FKX196610:FKX196625 FBB196610:FBB196625 ERF196610:ERF196625 EHJ196610:EHJ196625 DXN196610:DXN196625 DNR196610:DNR196625 DDV196610:DDV196625 CTZ196610:CTZ196625 CKD196610:CKD196625 CAH196610:CAH196625 BQL196610:BQL196625 BGP196610:BGP196625 AWT196610:AWT196625 AMX196610:AMX196625 ADB196610:ADB196625 TF196610:TF196625 JJ196610:JJ196625 N196610:N196625 WVV131074:WVV131089 WLZ131074:WLZ131089 WCD131074:WCD131089 VSH131074:VSH131089 VIL131074:VIL131089 UYP131074:UYP131089 UOT131074:UOT131089 UEX131074:UEX131089 TVB131074:TVB131089 TLF131074:TLF131089 TBJ131074:TBJ131089 SRN131074:SRN131089 SHR131074:SHR131089 RXV131074:RXV131089 RNZ131074:RNZ131089 RED131074:RED131089 QUH131074:QUH131089 QKL131074:QKL131089 QAP131074:QAP131089 PQT131074:PQT131089 PGX131074:PGX131089 OXB131074:OXB131089 ONF131074:ONF131089 ODJ131074:ODJ131089 NTN131074:NTN131089 NJR131074:NJR131089 MZV131074:MZV131089 MPZ131074:MPZ131089 MGD131074:MGD131089 LWH131074:LWH131089 LML131074:LML131089 LCP131074:LCP131089 KST131074:KST131089 KIX131074:KIX131089 JZB131074:JZB131089 JPF131074:JPF131089 JFJ131074:JFJ131089 IVN131074:IVN131089 ILR131074:ILR131089 IBV131074:IBV131089 HRZ131074:HRZ131089 HID131074:HID131089 GYH131074:GYH131089 GOL131074:GOL131089 GEP131074:GEP131089 FUT131074:FUT131089 FKX131074:FKX131089 FBB131074:FBB131089 ERF131074:ERF131089 EHJ131074:EHJ131089 DXN131074:DXN131089 DNR131074:DNR131089 DDV131074:DDV131089 CTZ131074:CTZ131089 CKD131074:CKD131089 CAH131074:CAH131089 BQL131074:BQL131089 BGP131074:BGP131089 AWT131074:AWT131089 AMX131074:AMX131089 ADB131074:ADB131089 TF131074:TF131089 JJ131074:JJ131089 N131074:N131089 WVV65538:WVV65553 WLZ65538:WLZ65553 WCD65538:WCD65553 VSH65538:VSH65553 VIL65538:VIL65553 UYP65538:UYP65553 UOT65538:UOT65553 UEX65538:UEX65553 TVB65538:TVB65553 TLF65538:TLF65553 TBJ65538:TBJ65553 SRN65538:SRN65553 SHR65538:SHR65553 RXV65538:RXV65553 RNZ65538:RNZ65553 RED65538:RED65553 QUH65538:QUH65553 QKL65538:QKL65553 QAP65538:QAP65553 PQT65538:PQT65553 PGX65538:PGX65553 OXB65538:OXB65553 ONF65538:ONF65553 ODJ65538:ODJ65553 NTN65538:NTN65553 NJR65538:NJR65553 MZV65538:MZV65553 MPZ65538:MPZ65553 MGD65538:MGD65553 LWH65538:LWH65553 LML65538:LML65553 LCP65538:LCP65553 KST65538:KST65553 KIX65538:KIX65553 JZB65538:JZB65553 JPF65538:JPF65553 JFJ65538:JFJ65553 IVN65538:IVN65553 ILR65538:ILR65553 IBV65538:IBV65553 HRZ65538:HRZ65553 HID65538:HID65553 GYH65538:GYH65553 GOL65538:GOL65553 GEP65538:GEP65553 FUT65538:FUT65553 FKX65538:FKX65553 FBB65538:FBB65553 ERF65538:ERF65553 EHJ65538:EHJ65553 DXN65538:DXN65553 DNR65538:DNR65553 DDV65538:DDV65553 CTZ65538:CTZ65553 CKD65538:CKD65553 CAH65538:CAH65553 BQL65538:BQL65553 BGP65538:BGP65553 AWT65538:AWT65553 AMX65538:AMX65553 ADB65538:ADB65553 TF65538:TF65553 JJ65538:JJ65553 N65538:N65553 TF4:TF24 JJ4:JJ24 N4:N26 WVQ4:WVQ24 WLU4:WLU24 WBY4:WBY24 VSC4:VSC24 VIG4:VIG24 UYK4:UYK24 UOO4:UOO24 UES4:UES24 TUW4:TUW24 TLA4:TLA24 TBE4:TBE24 SRI4:SRI24 SHM4:SHM24 RXQ4:RXQ24 RNU4:RNU24 RDY4:RDY24 QUC4:QUC24 QKG4:QKG24 QAK4:QAK24 PQO4:PQO24 PGS4:PGS24 OWW4:OWW24 ONA4:ONA24 ODE4:ODE24 NTI4:NTI24 NJM4:NJM24 MZQ4:MZQ24 MPU4:MPU24 MFY4:MFY24 LWC4:LWC24 LMG4:LMG24 LCK4:LCK24 KSO4:KSO24 KIS4:KIS24 JYW4:JYW24 JPA4:JPA24 JFE4:JFE24 IVI4:IVI24 ILM4:ILM24 IBQ4:IBQ24 HRU4:HRU24 HHY4:HHY24 GYC4:GYC24 GOG4:GOG24 GEK4:GEK24 FUO4:FUO24 FKS4:FKS24 FAW4:FAW24 ERA4:ERA24 EHE4:EHE24 DXI4:DXI24 DNM4:DNM24 DDQ4:DDQ24 CTU4:CTU24 CJY4:CJY24 CAC4:CAC24 BQG4:BQG24 BGK4:BGK24 AWO4:AWO24 AMS4:AMS24 ACW4:ACW24 TA4:TA24 JE4:JE24 I4:I26 WVV4:WVV24 WLZ4:WLZ24 WCD4:WCD24 VSH4:VSH24 VIL4:VIL24 UYP4:UYP24 UOT4:UOT24 UEX4:UEX24 TVB4:TVB24 TLF4:TLF24 TBJ4:TBJ24 SRN4:SRN24 SHR4:SHR24 RXV4:RXV24 RNZ4:RNZ24 RED4:RED24 QUH4:QUH24 QKL4:QKL24 QAP4:QAP24 PQT4:PQT24 PGX4:PGX24 OXB4:OXB24 ONF4:ONF24 ODJ4:ODJ24 NTN4:NTN24 NJR4:NJR24 MZV4:MZV24 MPZ4:MPZ24 MGD4:MGD24 LWH4:LWH24 LML4:LML24 LCP4:LCP24 KST4:KST24 KIX4:KIX24 JZB4:JZB24 JPF4:JPF24 JFJ4:JFJ24 IVN4:IVN24 ILR4:ILR24 IBV4:IBV24 HRZ4:HRZ24 HID4:HID24 GYH4:GYH24 GOL4:GOL24 GEP4:GEP24 FUT4:FUT24 FKX4:FKX24 FBB4:FBB24 ERF4:ERF24 EHJ4:EHJ24 DXN4:DXN24 DNR4:DNR24 DDV4:DDV24 CTZ4:CTZ24 CKD4:CKD24 CAH4:CAH24 BQL4:BQL24 BGP4:BGP24 AWT4:AWT24 AMX4:AMX24 ADB4:ADB24">
      <formula1>"Catastrophic, Critical, Marginal, Negligible, -"</formula1>
    </dataValidation>
  </dataValidations>
  <pageMargins left="0.7" right="0.7" top="0.75" bottom="0.75" header="0.3" footer="0.3"/>
  <pageSetup orientation="portrait"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Z34"/>
  <sheetViews>
    <sheetView topLeftCell="A7" zoomScale="90" zoomScaleNormal="90" workbookViewId="0">
      <selection activeCell="I22" sqref="I22:I25"/>
    </sheetView>
  </sheetViews>
  <sheetFormatPr defaultRowHeight="14.4" x14ac:dyDescent="0.3"/>
  <cols>
    <col min="1" max="1" width="5" style="8" customWidth="1"/>
    <col min="2" max="2" width="7.5546875" style="8" bestFit="1" customWidth="1"/>
    <col min="3" max="3" width="25.5546875" style="8" bestFit="1" customWidth="1"/>
    <col min="4" max="4" width="12.88671875" style="8" bestFit="1" customWidth="1"/>
    <col min="5" max="5" width="34.44140625" style="8" bestFit="1" customWidth="1"/>
    <col min="6" max="6" width="18.5546875" style="8" bestFit="1" customWidth="1"/>
    <col min="7" max="7" width="28.5546875" style="135" customWidth="1"/>
    <col min="8" max="8" width="57.44140625" style="8" customWidth="1"/>
    <col min="9" max="9" width="8.5546875" style="8" bestFit="1" customWidth="1"/>
    <col min="10" max="10" width="12" style="8" customWidth="1"/>
    <col min="11" max="11" width="11.44140625" style="8" customWidth="1"/>
    <col min="12" max="12" width="6.5546875" style="8" bestFit="1" customWidth="1"/>
    <col min="13" max="13" width="10.5546875" style="8" bestFit="1" customWidth="1"/>
    <col min="14" max="14" width="86.44140625" style="8" customWidth="1"/>
    <col min="15" max="18" width="8.44140625" style="8" customWidth="1"/>
    <col min="19" max="19" width="11" style="8" bestFit="1" customWidth="1"/>
    <col min="20" max="20" width="9.5546875" style="8" bestFit="1" customWidth="1"/>
    <col min="21" max="21" width="6.5546875" style="8" bestFit="1" customWidth="1"/>
    <col min="22" max="22" width="10.5546875" style="8" bestFit="1" customWidth="1"/>
    <col min="23" max="23" width="13.5546875" style="8" bestFit="1" customWidth="1"/>
    <col min="24" max="24" width="7.5546875" style="8" bestFit="1" customWidth="1"/>
    <col min="25" max="25" width="11.5546875" style="8" bestFit="1" customWidth="1"/>
    <col min="26" max="26" width="10.88671875" style="8" bestFit="1" customWidth="1"/>
    <col min="27" max="261" width="9.109375" style="8"/>
    <col min="262" max="262" width="7.5546875" style="8" bestFit="1" customWidth="1"/>
    <col min="263" max="263" width="25.5546875" style="8" bestFit="1" customWidth="1"/>
    <col min="264" max="264" width="12.88671875" style="8" bestFit="1" customWidth="1"/>
    <col min="265" max="265" width="26.88671875" style="8" customWidth="1"/>
    <col min="266" max="266" width="18.5546875" style="8" bestFit="1" customWidth="1"/>
    <col min="267" max="267" width="26.109375" style="8" customWidth="1"/>
    <col min="268" max="268" width="71.44140625" style="8" bestFit="1" customWidth="1"/>
    <col min="269" max="269" width="8.5546875" style="8" bestFit="1" customWidth="1"/>
    <col min="270" max="270" width="12" style="8" customWidth="1"/>
    <col min="271" max="271" width="11.44140625" style="8" customWidth="1"/>
    <col min="272" max="272" width="6.5546875" style="8" bestFit="1" customWidth="1"/>
    <col min="273" max="273" width="10.5546875" style="8" bestFit="1" customWidth="1"/>
    <col min="274" max="274" width="102" style="8" bestFit="1" customWidth="1"/>
    <col min="275" max="275" width="11" style="8" bestFit="1" customWidth="1"/>
    <col min="276" max="276" width="9.5546875" style="8" bestFit="1" customWidth="1"/>
    <col min="277" max="277" width="6.5546875" style="8" bestFit="1" customWidth="1"/>
    <col min="278" max="278" width="10.5546875" style="8" bestFit="1" customWidth="1"/>
    <col min="279" max="279" width="14.109375" style="8" customWidth="1"/>
    <col min="280" max="280" width="7.5546875" style="8" bestFit="1" customWidth="1"/>
    <col min="281" max="281" width="11.5546875" style="8" bestFit="1" customWidth="1"/>
    <col min="282" max="282" width="10.88671875" style="8" bestFit="1" customWidth="1"/>
    <col min="283" max="517" width="9.109375" style="8"/>
    <col min="518" max="518" width="7.5546875" style="8" bestFit="1" customWidth="1"/>
    <col min="519" max="519" width="25.5546875" style="8" bestFit="1" customWidth="1"/>
    <col min="520" max="520" width="12.88671875" style="8" bestFit="1" customWidth="1"/>
    <col min="521" max="521" width="26.88671875" style="8" customWidth="1"/>
    <col min="522" max="522" width="18.5546875" style="8" bestFit="1" customWidth="1"/>
    <col min="523" max="523" width="26.109375" style="8" customWidth="1"/>
    <col min="524" max="524" width="71.44140625" style="8" bestFit="1" customWidth="1"/>
    <col min="525" max="525" width="8.5546875" style="8" bestFit="1" customWidth="1"/>
    <col min="526" max="526" width="12" style="8" customWidth="1"/>
    <col min="527" max="527" width="11.44140625" style="8" customWidth="1"/>
    <col min="528" max="528" width="6.5546875" style="8" bestFit="1" customWidth="1"/>
    <col min="529" max="529" width="10.5546875" style="8" bestFit="1" customWidth="1"/>
    <col min="530" max="530" width="102" style="8" bestFit="1" customWidth="1"/>
    <col min="531" max="531" width="11" style="8" bestFit="1" customWidth="1"/>
    <col min="532" max="532" width="9.5546875" style="8" bestFit="1" customWidth="1"/>
    <col min="533" max="533" width="6.5546875" style="8" bestFit="1" customWidth="1"/>
    <col min="534" max="534" width="10.5546875" style="8" bestFit="1" customWidth="1"/>
    <col min="535" max="535" width="14.109375" style="8" customWidth="1"/>
    <col min="536" max="536" width="7.5546875" style="8" bestFit="1" customWidth="1"/>
    <col min="537" max="537" width="11.5546875" style="8" bestFit="1" customWidth="1"/>
    <col min="538" max="538" width="10.88671875" style="8" bestFit="1" customWidth="1"/>
    <col min="539" max="773" width="9.109375" style="8"/>
    <col min="774" max="774" width="7.5546875" style="8" bestFit="1" customWidth="1"/>
    <col min="775" max="775" width="25.5546875" style="8" bestFit="1" customWidth="1"/>
    <col min="776" max="776" width="12.88671875" style="8" bestFit="1" customWidth="1"/>
    <col min="777" max="777" width="26.88671875" style="8" customWidth="1"/>
    <col min="778" max="778" width="18.5546875" style="8" bestFit="1" customWidth="1"/>
    <col min="779" max="779" width="26.109375" style="8" customWidth="1"/>
    <col min="780" max="780" width="71.44140625" style="8" bestFit="1" customWidth="1"/>
    <col min="781" max="781" width="8.5546875" style="8" bestFit="1" customWidth="1"/>
    <col min="782" max="782" width="12" style="8" customWidth="1"/>
    <col min="783" max="783" width="11.44140625" style="8" customWidth="1"/>
    <col min="784" max="784" width="6.5546875" style="8" bestFit="1" customWidth="1"/>
    <col min="785" max="785" width="10.5546875" style="8" bestFit="1" customWidth="1"/>
    <col min="786" max="786" width="102" style="8" bestFit="1" customWidth="1"/>
    <col min="787" max="787" width="11" style="8" bestFit="1" customWidth="1"/>
    <col min="788" max="788" width="9.5546875" style="8" bestFit="1" customWidth="1"/>
    <col min="789" max="789" width="6.5546875" style="8" bestFit="1" customWidth="1"/>
    <col min="790" max="790" width="10.5546875" style="8" bestFit="1" customWidth="1"/>
    <col min="791" max="791" width="14.109375" style="8" customWidth="1"/>
    <col min="792" max="792" width="7.5546875" style="8" bestFit="1" customWidth="1"/>
    <col min="793" max="793" width="11.5546875" style="8" bestFit="1" customWidth="1"/>
    <col min="794" max="794" width="10.88671875" style="8" bestFit="1" customWidth="1"/>
    <col min="795" max="1029" width="9.109375" style="8"/>
    <col min="1030" max="1030" width="7.5546875" style="8" bestFit="1" customWidth="1"/>
    <col min="1031" max="1031" width="25.5546875" style="8" bestFit="1" customWidth="1"/>
    <col min="1032" max="1032" width="12.88671875" style="8" bestFit="1" customWidth="1"/>
    <col min="1033" max="1033" width="26.88671875" style="8" customWidth="1"/>
    <col min="1034" max="1034" width="18.5546875" style="8" bestFit="1" customWidth="1"/>
    <col min="1035" max="1035" width="26.109375" style="8" customWidth="1"/>
    <col min="1036" max="1036" width="71.44140625" style="8" bestFit="1" customWidth="1"/>
    <col min="1037" max="1037" width="8.5546875" style="8" bestFit="1" customWidth="1"/>
    <col min="1038" max="1038" width="12" style="8" customWidth="1"/>
    <col min="1039" max="1039" width="11.44140625" style="8" customWidth="1"/>
    <col min="1040" max="1040" width="6.5546875" style="8" bestFit="1" customWidth="1"/>
    <col min="1041" max="1041" width="10.5546875" style="8" bestFit="1" customWidth="1"/>
    <col min="1042" max="1042" width="102" style="8" bestFit="1" customWidth="1"/>
    <col min="1043" max="1043" width="11" style="8" bestFit="1" customWidth="1"/>
    <col min="1044" max="1044" width="9.5546875" style="8" bestFit="1" customWidth="1"/>
    <col min="1045" max="1045" width="6.5546875" style="8" bestFit="1" customWidth="1"/>
    <col min="1046" max="1046" width="10.5546875" style="8" bestFit="1" customWidth="1"/>
    <col min="1047" max="1047" width="14.109375" style="8" customWidth="1"/>
    <col min="1048" max="1048" width="7.5546875" style="8" bestFit="1" customWidth="1"/>
    <col min="1049" max="1049" width="11.5546875" style="8" bestFit="1" customWidth="1"/>
    <col min="1050" max="1050" width="10.88671875" style="8" bestFit="1" customWidth="1"/>
    <col min="1051" max="1285" width="9.109375" style="8"/>
    <col min="1286" max="1286" width="7.5546875" style="8" bestFit="1" customWidth="1"/>
    <col min="1287" max="1287" width="25.5546875" style="8" bestFit="1" customWidth="1"/>
    <col min="1288" max="1288" width="12.88671875" style="8" bestFit="1" customWidth="1"/>
    <col min="1289" max="1289" width="26.88671875" style="8" customWidth="1"/>
    <col min="1290" max="1290" width="18.5546875" style="8" bestFit="1" customWidth="1"/>
    <col min="1291" max="1291" width="26.109375" style="8" customWidth="1"/>
    <col min="1292" max="1292" width="71.44140625" style="8" bestFit="1" customWidth="1"/>
    <col min="1293" max="1293" width="8.5546875" style="8" bestFit="1" customWidth="1"/>
    <col min="1294" max="1294" width="12" style="8" customWidth="1"/>
    <col min="1295" max="1295" width="11.44140625" style="8" customWidth="1"/>
    <col min="1296" max="1296" width="6.5546875" style="8" bestFit="1" customWidth="1"/>
    <col min="1297" max="1297" width="10.5546875" style="8" bestFit="1" customWidth="1"/>
    <col min="1298" max="1298" width="102" style="8" bestFit="1" customWidth="1"/>
    <col min="1299" max="1299" width="11" style="8" bestFit="1" customWidth="1"/>
    <col min="1300" max="1300" width="9.5546875" style="8" bestFit="1" customWidth="1"/>
    <col min="1301" max="1301" width="6.5546875" style="8" bestFit="1" customWidth="1"/>
    <col min="1302" max="1302" width="10.5546875" style="8" bestFit="1" customWidth="1"/>
    <col min="1303" max="1303" width="14.109375" style="8" customWidth="1"/>
    <col min="1304" max="1304" width="7.5546875" style="8" bestFit="1" customWidth="1"/>
    <col min="1305" max="1305" width="11.5546875" style="8" bestFit="1" customWidth="1"/>
    <col min="1306" max="1306" width="10.88671875" style="8" bestFit="1" customWidth="1"/>
    <col min="1307" max="1541" width="9.109375" style="8"/>
    <col min="1542" max="1542" width="7.5546875" style="8" bestFit="1" customWidth="1"/>
    <col min="1543" max="1543" width="25.5546875" style="8" bestFit="1" customWidth="1"/>
    <col min="1544" max="1544" width="12.88671875" style="8" bestFit="1" customWidth="1"/>
    <col min="1545" max="1545" width="26.88671875" style="8" customWidth="1"/>
    <col min="1546" max="1546" width="18.5546875" style="8" bestFit="1" customWidth="1"/>
    <col min="1547" max="1547" width="26.109375" style="8" customWidth="1"/>
    <col min="1548" max="1548" width="71.44140625" style="8" bestFit="1" customWidth="1"/>
    <col min="1549" max="1549" width="8.5546875" style="8" bestFit="1" customWidth="1"/>
    <col min="1550" max="1550" width="12" style="8" customWidth="1"/>
    <col min="1551" max="1551" width="11.44140625" style="8" customWidth="1"/>
    <col min="1552" max="1552" width="6.5546875" style="8" bestFit="1" customWidth="1"/>
    <col min="1553" max="1553" width="10.5546875" style="8" bestFit="1" customWidth="1"/>
    <col min="1554" max="1554" width="102" style="8" bestFit="1" customWidth="1"/>
    <col min="1555" max="1555" width="11" style="8" bestFit="1" customWidth="1"/>
    <col min="1556" max="1556" width="9.5546875" style="8" bestFit="1" customWidth="1"/>
    <col min="1557" max="1557" width="6.5546875" style="8" bestFit="1" customWidth="1"/>
    <col min="1558" max="1558" width="10.5546875" style="8" bestFit="1" customWidth="1"/>
    <col min="1559" max="1559" width="14.109375" style="8" customWidth="1"/>
    <col min="1560" max="1560" width="7.5546875" style="8" bestFit="1" customWidth="1"/>
    <col min="1561" max="1561" width="11.5546875" style="8" bestFit="1" customWidth="1"/>
    <col min="1562" max="1562" width="10.88671875" style="8" bestFit="1" customWidth="1"/>
    <col min="1563" max="1797" width="9.109375" style="8"/>
    <col min="1798" max="1798" width="7.5546875" style="8" bestFit="1" customWidth="1"/>
    <col min="1799" max="1799" width="25.5546875" style="8" bestFit="1" customWidth="1"/>
    <col min="1800" max="1800" width="12.88671875" style="8" bestFit="1" customWidth="1"/>
    <col min="1801" max="1801" width="26.88671875" style="8" customWidth="1"/>
    <col min="1802" max="1802" width="18.5546875" style="8" bestFit="1" customWidth="1"/>
    <col min="1803" max="1803" width="26.109375" style="8" customWidth="1"/>
    <col min="1804" max="1804" width="71.44140625" style="8" bestFit="1" customWidth="1"/>
    <col min="1805" max="1805" width="8.5546875" style="8" bestFit="1" customWidth="1"/>
    <col min="1806" max="1806" width="12" style="8" customWidth="1"/>
    <col min="1807" max="1807" width="11.44140625" style="8" customWidth="1"/>
    <col min="1808" max="1808" width="6.5546875" style="8" bestFit="1" customWidth="1"/>
    <col min="1809" max="1809" width="10.5546875" style="8" bestFit="1" customWidth="1"/>
    <col min="1810" max="1810" width="102" style="8" bestFit="1" customWidth="1"/>
    <col min="1811" max="1811" width="11" style="8" bestFit="1" customWidth="1"/>
    <col min="1812" max="1812" width="9.5546875" style="8" bestFit="1" customWidth="1"/>
    <col min="1813" max="1813" width="6.5546875" style="8" bestFit="1" customWidth="1"/>
    <col min="1814" max="1814" width="10.5546875" style="8" bestFit="1" customWidth="1"/>
    <col min="1815" max="1815" width="14.109375" style="8" customWidth="1"/>
    <col min="1816" max="1816" width="7.5546875" style="8" bestFit="1" customWidth="1"/>
    <col min="1817" max="1817" width="11.5546875" style="8" bestFit="1" customWidth="1"/>
    <col min="1818" max="1818" width="10.88671875" style="8" bestFit="1" customWidth="1"/>
    <col min="1819" max="2053" width="9.109375" style="8"/>
    <col min="2054" max="2054" width="7.5546875" style="8" bestFit="1" customWidth="1"/>
    <col min="2055" max="2055" width="25.5546875" style="8" bestFit="1" customWidth="1"/>
    <col min="2056" max="2056" width="12.88671875" style="8" bestFit="1" customWidth="1"/>
    <col min="2057" max="2057" width="26.88671875" style="8" customWidth="1"/>
    <col min="2058" max="2058" width="18.5546875" style="8" bestFit="1" customWidth="1"/>
    <col min="2059" max="2059" width="26.109375" style="8" customWidth="1"/>
    <col min="2060" max="2060" width="71.44140625" style="8" bestFit="1" customWidth="1"/>
    <col min="2061" max="2061" width="8.5546875" style="8" bestFit="1" customWidth="1"/>
    <col min="2062" max="2062" width="12" style="8" customWidth="1"/>
    <col min="2063" max="2063" width="11.44140625" style="8" customWidth="1"/>
    <col min="2064" max="2064" width="6.5546875" style="8" bestFit="1" customWidth="1"/>
    <col min="2065" max="2065" width="10.5546875" style="8" bestFit="1" customWidth="1"/>
    <col min="2066" max="2066" width="102" style="8" bestFit="1" customWidth="1"/>
    <col min="2067" max="2067" width="11" style="8" bestFit="1" customWidth="1"/>
    <col min="2068" max="2068" width="9.5546875" style="8" bestFit="1" customWidth="1"/>
    <col min="2069" max="2069" width="6.5546875" style="8" bestFit="1" customWidth="1"/>
    <col min="2070" max="2070" width="10.5546875" style="8" bestFit="1" customWidth="1"/>
    <col min="2071" max="2071" width="14.109375" style="8" customWidth="1"/>
    <col min="2072" max="2072" width="7.5546875" style="8" bestFit="1" customWidth="1"/>
    <col min="2073" max="2073" width="11.5546875" style="8" bestFit="1" customWidth="1"/>
    <col min="2074" max="2074" width="10.88671875" style="8" bestFit="1" customWidth="1"/>
    <col min="2075" max="2309" width="9.109375" style="8"/>
    <col min="2310" max="2310" width="7.5546875" style="8" bestFit="1" customWidth="1"/>
    <col min="2311" max="2311" width="25.5546875" style="8" bestFit="1" customWidth="1"/>
    <col min="2312" max="2312" width="12.88671875" style="8" bestFit="1" customWidth="1"/>
    <col min="2313" max="2313" width="26.88671875" style="8" customWidth="1"/>
    <col min="2314" max="2314" width="18.5546875" style="8" bestFit="1" customWidth="1"/>
    <col min="2315" max="2315" width="26.109375" style="8" customWidth="1"/>
    <col min="2316" max="2316" width="71.44140625" style="8" bestFit="1" customWidth="1"/>
    <col min="2317" max="2317" width="8.5546875" style="8" bestFit="1" customWidth="1"/>
    <col min="2318" max="2318" width="12" style="8" customWidth="1"/>
    <col min="2319" max="2319" width="11.44140625" style="8" customWidth="1"/>
    <col min="2320" max="2320" width="6.5546875" style="8" bestFit="1" customWidth="1"/>
    <col min="2321" max="2321" width="10.5546875" style="8" bestFit="1" customWidth="1"/>
    <col min="2322" max="2322" width="102" style="8" bestFit="1" customWidth="1"/>
    <col min="2323" max="2323" width="11" style="8" bestFit="1" customWidth="1"/>
    <col min="2324" max="2324" width="9.5546875" style="8" bestFit="1" customWidth="1"/>
    <col min="2325" max="2325" width="6.5546875" style="8" bestFit="1" customWidth="1"/>
    <col min="2326" max="2326" width="10.5546875" style="8" bestFit="1" customWidth="1"/>
    <col min="2327" max="2327" width="14.109375" style="8" customWidth="1"/>
    <col min="2328" max="2328" width="7.5546875" style="8" bestFit="1" customWidth="1"/>
    <col min="2329" max="2329" width="11.5546875" style="8" bestFit="1" customWidth="1"/>
    <col min="2330" max="2330" width="10.88671875" style="8" bestFit="1" customWidth="1"/>
    <col min="2331" max="2565" width="9.109375" style="8"/>
    <col min="2566" max="2566" width="7.5546875" style="8" bestFit="1" customWidth="1"/>
    <col min="2567" max="2567" width="25.5546875" style="8" bestFit="1" customWidth="1"/>
    <col min="2568" max="2568" width="12.88671875" style="8" bestFit="1" customWidth="1"/>
    <col min="2569" max="2569" width="26.88671875" style="8" customWidth="1"/>
    <col min="2570" max="2570" width="18.5546875" style="8" bestFit="1" customWidth="1"/>
    <col min="2571" max="2571" width="26.109375" style="8" customWidth="1"/>
    <col min="2572" max="2572" width="71.44140625" style="8" bestFit="1" customWidth="1"/>
    <col min="2573" max="2573" width="8.5546875" style="8" bestFit="1" customWidth="1"/>
    <col min="2574" max="2574" width="12" style="8" customWidth="1"/>
    <col min="2575" max="2575" width="11.44140625" style="8" customWidth="1"/>
    <col min="2576" max="2576" width="6.5546875" style="8" bestFit="1" customWidth="1"/>
    <col min="2577" max="2577" width="10.5546875" style="8" bestFit="1" customWidth="1"/>
    <col min="2578" max="2578" width="102" style="8" bestFit="1" customWidth="1"/>
    <col min="2579" max="2579" width="11" style="8" bestFit="1" customWidth="1"/>
    <col min="2580" max="2580" width="9.5546875" style="8" bestFit="1" customWidth="1"/>
    <col min="2581" max="2581" width="6.5546875" style="8" bestFit="1" customWidth="1"/>
    <col min="2582" max="2582" width="10.5546875" style="8" bestFit="1" customWidth="1"/>
    <col min="2583" max="2583" width="14.109375" style="8" customWidth="1"/>
    <col min="2584" max="2584" width="7.5546875" style="8" bestFit="1" customWidth="1"/>
    <col min="2585" max="2585" width="11.5546875" style="8" bestFit="1" customWidth="1"/>
    <col min="2586" max="2586" width="10.88671875" style="8" bestFit="1" customWidth="1"/>
    <col min="2587" max="2821" width="9.109375" style="8"/>
    <col min="2822" max="2822" width="7.5546875" style="8" bestFit="1" customWidth="1"/>
    <col min="2823" max="2823" width="25.5546875" style="8" bestFit="1" customWidth="1"/>
    <col min="2824" max="2824" width="12.88671875" style="8" bestFit="1" customWidth="1"/>
    <col min="2825" max="2825" width="26.88671875" style="8" customWidth="1"/>
    <col min="2826" max="2826" width="18.5546875" style="8" bestFit="1" customWidth="1"/>
    <col min="2827" max="2827" width="26.109375" style="8" customWidth="1"/>
    <col min="2828" max="2828" width="71.44140625" style="8" bestFit="1" customWidth="1"/>
    <col min="2829" max="2829" width="8.5546875" style="8" bestFit="1" customWidth="1"/>
    <col min="2830" max="2830" width="12" style="8" customWidth="1"/>
    <col min="2831" max="2831" width="11.44140625" style="8" customWidth="1"/>
    <col min="2832" max="2832" width="6.5546875" style="8" bestFit="1" customWidth="1"/>
    <col min="2833" max="2833" width="10.5546875" style="8" bestFit="1" customWidth="1"/>
    <col min="2834" max="2834" width="102" style="8" bestFit="1" customWidth="1"/>
    <col min="2835" max="2835" width="11" style="8" bestFit="1" customWidth="1"/>
    <col min="2836" max="2836" width="9.5546875" style="8" bestFit="1" customWidth="1"/>
    <col min="2837" max="2837" width="6.5546875" style="8" bestFit="1" customWidth="1"/>
    <col min="2838" max="2838" width="10.5546875" style="8" bestFit="1" customWidth="1"/>
    <col min="2839" max="2839" width="14.109375" style="8" customWidth="1"/>
    <col min="2840" max="2840" width="7.5546875" style="8" bestFit="1" customWidth="1"/>
    <col min="2841" max="2841" width="11.5546875" style="8" bestFit="1" customWidth="1"/>
    <col min="2842" max="2842" width="10.88671875" style="8" bestFit="1" customWidth="1"/>
    <col min="2843" max="3077" width="9.109375" style="8"/>
    <col min="3078" max="3078" width="7.5546875" style="8" bestFit="1" customWidth="1"/>
    <col min="3079" max="3079" width="25.5546875" style="8" bestFit="1" customWidth="1"/>
    <col min="3080" max="3080" width="12.88671875" style="8" bestFit="1" customWidth="1"/>
    <col min="3081" max="3081" width="26.88671875" style="8" customWidth="1"/>
    <col min="3082" max="3082" width="18.5546875" style="8" bestFit="1" customWidth="1"/>
    <col min="3083" max="3083" width="26.109375" style="8" customWidth="1"/>
    <col min="3084" max="3084" width="71.44140625" style="8" bestFit="1" customWidth="1"/>
    <col min="3085" max="3085" width="8.5546875" style="8" bestFit="1" customWidth="1"/>
    <col min="3086" max="3086" width="12" style="8" customWidth="1"/>
    <col min="3087" max="3087" width="11.44140625" style="8" customWidth="1"/>
    <col min="3088" max="3088" width="6.5546875" style="8" bestFit="1" customWidth="1"/>
    <col min="3089" max="3089" width="10.5546875" style="8" bestFit="1" customWidth="1"/>
    <col min="3090" max="3090" width="102" style="8" bestFit="1" customWidth="1"/>
    <col min="3091" max="3091" width="11" style="8" bestFit="1" customWidth="1"/>
    <col min="3092" max="3092" width="9.5546875" style="8" bestFit="1" customWidth="1"/>
    <col min="3093" max="3093" width="6.5546875" style="8" bestFit="1" customWidth="1"/>
    <col min="3094" max="3094" width="10.5546875" style="8" bestFit="1" customWidth="1"/>
    <col min="3095" max="3095" width="14.109375" style="8" customWidth="1"/>
    <col min="3096" max="3096" width="7.5546875" style="8" bestFit="1" customWidth="1"/>
    <col min="3097" max="3097" width="11.5546875" style="8" bestFit="1" customWidth="1"/>
    <col min="3098" max="3098" width="10.88671875" style="8" bestFit="1" customWidth="1"/>
    <col min="3099" max="3333" width="9.109375" style="8"/>
    <col min="3334" max="3334" width="7.5546875" style="8" bestFit="1" customWidth="1"/>
    <col min="3335" max="3335" width="25.5546875" style="8" bestFit="1" customWidth="1"/>
    <col min="3336" max="3336" width="12.88671875" style="8" bestFit="1" customWidth="1"/>
    <col min="3337" max="3337" width="26.88671875" style="8" customWidth="1"/>
    <col min="3338" max="3338" width="18.5546875" style="8" bestFit="1" customWidth="1"/>
    <col min="3339" max="3339" width="26.109375" style="8" customWidth="1"/>
    <col min="3340" max="3340" width="71.44140625" style="8" bestFit="1" customWidth="1"/>
    <col min="3341" max="3341" width="8.5546875" style="8" bestFit="1" customWidth="1"/>
    <col min="3342" max="3342" width="12" style="8" customWidth="1"/>
    <col min="3343" max="3343" width="11.44140625" style="8" customWidth="1"/>
    <col min="3344" max="3344" width="6.5546875" style="8" bestFit="1" customWidth="1"/>
    <col min="3345" max="3345" width="10.5546875" style="8" bestFit="1" customWidth="1"/>
    <col min="3346" max="3346" width="102" style="8" bestFit="1" customWidth="1"/>
    <col min="3347" max="3347" width="11" style="8" bestFit="1" customWidth="1"/>
    <col min="3348" max="3348" width="9.5546875" style="8" bestFit="1" customWidth="1"/>
    <col min="3349" max="3349" width="6.5546875" style="8" bestFit="1" customWidth="1"/>
    <col min="3350" max="3350" width="10.5546875" style="8" bestFit="1" customWidth="1"/>
    <col min="3351" max="3351" width="14.109375" style="8" customWidth="1"/>
    <col min="3352" max="3352" width="7.5546875" style="8" bestFit="1" customWidth="1"/>
    <col min="3353" max="3353" width="11.5546875" style="8" bestFit="1" customWidth="1"/>
    <col min="3354" max="3354" width="10.88671875" style="8" bestFit="1" customWidth="1"/>
    <col min="3355" max="3589" width="9.109375" style="8"/>
    <col min="3590" max="3590" width="7.5546875" style="8" bestFit="1" customWidth="1"/>
    <col min="3591" max="3591" width="25.5546875" style="8" bestFit="1" customWidth="1"/>
    <col min="3592" max="3592" width="12.88671875" style="8" bestFit="1" customWidth="1"/>
    <col min="3593" max="3593" width="26.88671875" style="8" customWidth="1"/>
    <col min="3594" max="3594" width="18.5546875" style="8" bestFit="1" customWidth="1"/>
    <col min="3595" max="3595" width="26.109375" style="8" customWidth="1"/>
    <col min="3596" max="3596" width="71.44140625" style="8" bestFit="1" customWidth="1"/>
    <col min="3597" max="3597" width="8.5546875" style="8" bestFit="1" customWidth="1"/>
    <col min="3598" max="3598" width="12" style="8" customWidth="1"/>
    <col min="3599" max="3599" width="11.44140625" style="8" customWidth="1"/>
    <col min="3600" max="3600" width="6.5546875" style="8" bestFit="1" customWidth="1"/>
    <col min="3601" max="3601" width="10.5546875" style="8" bestFit="1" customWidth="1"/>
    <col min="3602" max="3602" width="102" style="8" bestFit="1" customWidth="1"/>
    <col min="3603" max="3603" width="11" style="8" bestFit="1" customWidth="1"/>
    <col min="3604" max="3604" width="9.5546875" style="8" bestFit="1" customWidth="1"/>
    <col min="3605" max="3605" width="6.5546875" style="8" bestFit="1" customWidth="1"/>
    <col min="3606" max="3606" width="10.5546875" style="8" bestFit="1" customWidth="1"/>
    <col min="3607" max="3607" width="14.109375" style="8" customWidth="1"/>
    <col min="3608" max="3608" width="7.5546875" style="8" bestFit="1" customWidth="1"/>
    <col min="3609" max="3609" width="11.5546875" style="8" bestFit="1" customWidth="1"/>
    <col min="3610" max="3610" width="10.88671875" style="8" bestFit="1" customWidth="1"/>
    <col min="3611" max="3845" width="9.109375" style="8"/>
    <col min="3846" max="3846" width="7.5546875" style="8" bestFit="1" customWidth="1"/>
    <col min="3847" max="3847" width="25.5546875" style="8" bestFit="1" customWidth="1"/>
    <col min="3848" max="3848" width="12.88671875" style="8" bestFit="1" customWidth="1"/>
    <col min="3849" max="3849" width="26.88671875" style="8" customWidth="1"/>
    <col min="3850" max="3850" width="18.5546875" style="8" bestFit="1" customWidth="1"/>
    <col min="3851" max="3851" width="26.109375" style="8" customWidth="1"/>
    <col min="3852" max="3852" width="71.44140625" style="8" bestFit="1" customWidth="1"/>
    <col min="3853" max="3853" width="8.5546875" style="8" bestFit="1" customWidth="1"/>
    <col min="3854" max="3854" width="12" style="8" customWidth="1"/>
    <col min="3855" max="3855" width="11.44140625" style="8" customWidth="1"/>
    <col min="3856" max="3856" width="6.5546875" style="8" bestFit="1" customWidth="1"/>
    <col min="3857" max="3857" width="10.5546875" style="8" bestFit="1" customWidth="1"/>
    <col min="3858" max="3858" width="102" style="8" bestFit="1" customWidth="1"/>
    <col min="3859" max="3859" width="11" style="8" bestFit="1" customWidth="1"/>
    <col min="3860" max="3860" width="9.5546875" style="8" bestFit="1" customWidth="1"/>
    <col min="3861" max="3861" width="6.5546875" style="8" bestFit="1" customWidth="1"/>
    <col min="3862" max="3862" width="10.5546875" style="8" bestFit="1" customWidth="1"/>
    <col min="3863" max="3863" width="14.109375" style="8" customWidth="1"/>
    <col min="3864" max="3864" width="7.5546875" style="8" bestFit="1" customWidth="1"/>
    <col min="3865" max="3865" width="11.5546875" style="8" bestFit="1" customWidth="1"/>
    <col min="3866" max="3866" width="10.88671875" style="8" bestFit="1" customWidth="1"/>
    <col min="3867" max="4101" width="9.109375" style="8"/>
    <col min="4102" max="4102" width="7.5546875" style="8" bestFit="1" customWidth="1"/>
    <col min="4103" max="4103" width="25.5546875" style="8" bestFit="1" customWidth="1"/>
    <col min="4104" max="4104" width="12.88671875" style="8" bestFit="1" customWidth="1"/>
    <col min="4105" max="4105" width="26.88671875" style="8" customWidth="1"/>
    <col min="4106" max="4106" width="18.5546875" style="8" bestFit="1" customWidth="1"/>
    <col min="4107" max="4107" width="26.109375" style="8" customWidth="1"/>
    <col min="4108" max="4108" width="71.44140625" style="8" bestFit="1" customWidth="1"/>
    <col min="4109" max="4109" width="8.5546875" style="8" bestFit="1" customWidth="1"/>
    <col min="4110" max="4110" width="12" style="8" customWidth="1"/>
    <col min="4111" max="4111" width="11.44140625" style="8" customWidth="1"/>
    <col min="4112" max="4112" width="6.5546875" style="8" bestFit="1" customWidth="1"/>
    <col min="4113" max="4113" width="10.5546875" style="8" bestFit="1" customWidth="1"/>
    <col min="4114" max="4114" width="102" style="8" bestFit="1" customWidth="1"/>
    <col min="4115" max="4115" width="11" style="8" bestFit="1" customWidth="1"/>
    <col min="4116" max="4116" width="9.5546875" style="8" bestFit="1" customWidth="1"/>
    <col min="4117" max="4117" width="6.5546875" style="8" bestFit="1" customWidth="1"/>
    <col min="4118" max="4118" width="10.5546875" style="8" bestFit="1" customWidth="1"/>
    <col min="4119" max="4119" width="14.109375" style="8" customWidth="1"/>
    <col min="4120" max="4120" width="7.5546875" style="8" bestFit="1" customWidth="1"/>
    <col min="4121" max="4121" width="11.5546875" style="8" bestFit="1" customWidth="1"/>
    <col min="4122" max="4122" width="10.88671875" style="8" bestFit="1" customWidth="1"/>
    <col min="4123" max="4357" width="9.109375" style="8"/>
    <col min="4358" max="4358" width="7.5546875" style="8" bestFit="1" customWidth="1"/>
    <col min="4359" max="4359" width="25.5546875" style="8" bestFit="1" customWidth="1"/>
    <col min="4360" max="4360" width="12.88671875" style="8" bestFit="1" customWidth="1"/>
    <col min="4361" max="4361" width="26.88671875" style="8" customWidth="1"/>
    <col min="4362" max="4362" width="18.5546875" style="8" bestFit="1" customWidth="1"/>
    <col min="4363" max="4363" width="26.109375" style="8" customWidth="1"/>
    <col min="4364" max="4364" width="71.44140625" style="8" bestFit="1" customWidth="1"/>
    <col min="4365" max="4365" width="8.5546875" style="8" bestFit="1" customWidth="1"/>
    <col min="4366" max="4366" width="12" style="8" customWidth="1"/>
    <col min="4367" max="4367" width="11.44140625" style="8" customWidth="1"/>
    <col min="4368" max="4368" width="6.5546875" style="8" bestFit="1" customWidth="1"/>
    <col min="4369" max="4369" width="10.5546875" style="8" bestFit="1" customWidth="1"/>
    <col min="4370" max="4370" width="102" style="8" bestFit="1" customWidth="1"/>
    <col min="4371" max="4371" width="11" style="8" bestFit="1" customWidth="1"/>
    <col min="4372" max="4372" width="9.5546875" style="8" bestFit="1" customWidth="1"/>
    <col min="4373" max="4373" width="6.5546875" style="8" bestFit="1" customWidth="1"/>
    <col min="4374" max="4374" width="10.5546875" style="8" bestFit="1" customWidth="1"/>
    <col min="4375" max="4375" width="14.109375" style="8" customWidth="1"/>
    <col min="4376" max="4376" width="7.5546875" style="8" bestFit="1" customWidth="1"/>
    <col min="4377" max="4377" width="11.5546875" style="8" bestFit="1" customWidth="1"/>
    <col min="4378" max="4378" width="10.88671875" style="8" bestFit="1" customWidth="1"/>
    <col min="4379" max="4613" width="9.109375" style="8"/>
    <col min="4614" max="4614" width="7.5546875" style="8" bestFit="1" customWidth="1"/>
    <col min="4615" max="4615" width="25.5546875" style="8" bestFit="1" customWidth="1"/>
    <col min="4616" max="4616" width="12.88671875" style="8" bestFit="1" customWidth="1"/>
    <col min="4617" max="4617" width="26.88671875" style="8" customWidth="1"/>
    <col min="4618" max="4618" width="18.5546875" style="8" bestFit="1" customWidth="1"/>
    <col min="4619" max="4619" width="26.109375" style="8" customWidth="1"/>
    <col min="4620" max="4620" width="71.44140625" style="8" bestFit="1" customWidth="1"/>
    <col min="4621" max="4621" width="8.5546875" style="8" bestFit="1" customWidth="1"/>
    <col min="4622" max="4622" width="12" style="8" customWidth="1"/>
    <col min="4623" max="4623" width="11.44140625" style="8" customWidth="1"/>
    <col min="4624" max="4624" width="6.5546875" style="8" bestFit="1" customWidth="1"/>
    <col min="4625" max="4625" width="10.5546875" style="8" bestFit="1" customWidth="1"/>
    <col min="4626" max="4626" width="102" style="8" bestFit="1" customWidth="1"/>
    <col min="4627" max="4627" width="11" style="8" bestFit="1" customWidth="1"/>
    <col min="4628" max="4628" width="9.5546875" style="8" bestFit="1" customWidth="1"/>
    <col min="4629" max="4629" width="6.5546875" style="8" bestFit="1" customWidth="1"/>
    <col min="4630" max="4630" width="10.5546875" style="8" bestFit="1" customWidth="1"/>
    <col min="4631" max="4631" width="14.109375" style="8" customWidth="1"/>
    <col min="4632" max="4632" width="7.5546875" style="8" bestFit="1" customWidth="1"/>
    <col min="4633" max="4633" width="11.5546875" style="8" bestFit="1" customWidth="1"/>
    <col min="4634" max="4634" width="10.88671875" style="8" bestFit="1" customWidth="1"/>
    <col min="4635" max="4869" width="9.109375" style="8"/>
    <col min="4870" max="4870" width="7.5546875" style="8" bestFit="1" customWidth="1"/>
    <col min="4871" max="4871" width="25.5546875" style="8" bestFit="1" customWidth="1"/>
    <col min="4872" max="4872" width="12.88671875" style="8" bestFit="1" customWidth="1"/>
    <col min="4873" max="4873" width="26.88671875" style="8" customWidth="1"/>
    <col min="4874" max="4874" width="18.5546875" style="8" bestFit="1" customWidth="1"/>
    <col min="4875" max="4875" width="26.109375" style="8" customWidth="1"/>
    <col min="4876" max="4876" width="71.44140625" style="8" bestFit="1" customWidth="1"/>
    <col min="4877" max="4877" width="8.5546875" style="8" bestFit="1" customWidth="1"/>
    <col min="4878" max="4878" width="12" style="8" customWidth="1"/>
    <col min="4879" max="4879" width="11.44140625" style="8" customWidth="1"/>
    <col min="4880" max="4880" width="6.5546875" style="8" bestFit="1" customWidth="1"/>
    <col min="4881" max="4881" width="10.5546875" style="8" bestFit="1" customWidth="1"/>
    <col min="4882" max="4882" width="102" style="8" bestFit="1" customWidth="1"/>
    <col min="4883" max="4883" width="11" style="8" bestFit="1" customWidth="1"/>
    <col min="4884" max="4884" width="9.5546875" style="8" bestFit="1" customWidth="1"/>
    <col min="4885" max="4885" width="6.5546875" style="8" bestFit="1" customWidth="1"/>
    <col min="4886" max="4886" width="10.5546875" style="8" bestFit="1" customWidth="1"/>
    <col min="4887" max="4887" width="14.109375" style="8" customWidth="1"/>
    <col min="4888" max="4888" width="7.5546875" style="8" bestFit="1" customWidth="1"/>
    <col min="4889" max="4889" width="11.5546875" style="8" bestFit="1" customWidth="1"/>
    <col min="4890" max="4890" width="10.88671875" style="8" bestFit="1" customWidth="1"/>
    <col min="4891" max="5125" width="9.109375" style="8"/>
    <col min="5126" max="5126" width="7.5546875" style="8" bestFit="1" customWidth="1"/>
    <col min="5127" max="5127" width="25.5546875" style="8" bestFit="1" customWidth="1"/>
    <col min="5128" max="5128" width="12.88671875" style="8" bestFit="1" customWidth="1"/>
    <col min="5129" max="5129" width="26.88671875" style="8" customWidth="1"/>
    <col min="5130" max="5130" width="18.5546875" style="8" bestFit="1" customWidth="1"/>
    <col min="5131" max="5131" width="26.109375" style="8" customWidth="1"/>
    <col min="5132" max="5132" width="71.44140625" style="8" bestFit="1" customWidth="1"/>
    <col min="5133" max="5133" width="8.5546875" style="8" bestFit="1" customWidth="1"/>
    <col min="5134" max="5134" width="12" style="8" customWidth="1"/>
    <col min="5135" max="5135" width="11.44140625" style="8" customWidth="1"/>
    <col min="5136" max="5136" width="6.5546875" style="8" bestFit="1" customWidth="1"/>
    <col min="5137" max="5137" width="10.5546875" style="8" bestFit="1" customWidth="1"/>
    <col min="5138" max="5138" width="102" style="8" bestFit="1" customWidth="1"/>
    <col min="5139" max="5139" width="11" style="8" bestFit="1" customWidth="1"/>
    <col min="5140" max="5140" width="9.5546875" style="8" bestFit="1" customWidth="1"/>
    <col min="5141" max="5141" width="6.5546875" style="8" bestFit="1" customWidth="1"/>
    <col min="5142" max="5142" width="10.5546875" style="8" bestFit="1" customWidth="1"/>
    <col min="5143" max="5143" width="14.109375" style="8" customWidth="1"/>
    <col min="5144" max="5144" width="7.5546875" style="8" bestFit="1" customWidth="1"/>
    <col min="5145" max="5145" width="11.5546875" style="8" bestFit="1" customWidth="1"/>
    <col min="5146" max="5146" width="10.88671875" style="8" bestFit="1" customWidth="1"/>
    <col min="5147" max="5381" width="9.109375" style="8"/>
    <col min="5382" max="5382" width="7.5546875" style="8" bestFit="1" customWidth="1"/>
    <col min="5383" max="5383" width="25.5546875" style="8" bestFit="1" customWidth="1"/>
    <col min="5384" max="5384" width="12.88671875" style="8" bestFit="1" customWidth="1"/>
    <col min="5385" max="5385" width="26.88671875" style="8" customWidth="1"/>
    <col min="5386" max="5386" width="18.5546875" style="8" bestFit="1" customWidth="1"/>
    <col min="5387" max="5387" width="26.109375" style="8" customWidth="1"/>
    <col min="5388" max="5388" width="71.44140625" style="8" bestFit="1" customWidth="1"/>
    <col min="5389" max="5389" width="8.5546875" style="8" bestFit="1" customWidth="1"/>
    <col min="5390" max="5390" width="12" style="8" customWidth="1"/>
    <col min="5391" max="5391" width="11.44140625" style="8" customWidth="1"/>
    <col min="5392" max="5392" width="6.5546875" style="8" bestFit="1" customWidth="1"/>
    <col min="5393" max="5393" width="10.5546875" style="8" bestFit="1" customWidth="1"/>
    <col min="5394" max="5394" width="102" style="8" bestFit="1" customWidth="1"/>
    <col min="5395" max="5395" width="11" style="8" bestFit="1" customWidth="1"/>
    <col min="5396" max="5396" width="9.5546875" style="8" bestFit="1" customWidth="1"/>
    <col min="5397" max="5397" width="6.5546875" style="8" bestFit="1" customWidth="1"/>
    <col min="5398" max="5398" width="10.5546875" style="8" bestFit="1" customWidth="1"/>
    <col min="5399" max="5399" width="14.109375" style="8" customWidth="1"/>
    <col min="5400" max="5400" width="7.5546875" style="8" bestFit="1" customWidth="1"/>
    <col min="5401" max="5401" width="11.5546875" style="8" bestFit="1" customWidth="1"/>
    <col min="5402" max="5402" width="10.88671875" style="8" bestFit="1" customWidth="1"/>
    <col min="5403" max="5637" width="9.109375" style="8"/>
    <col min="5638" max="5638" width="7.5546875" style="8" bestFit="1" customWidth="1"/>
    <col min="5639" max="5639" width="25.5546875" style="8" bestFit="1" customWidth="1"/>
    <col min="5640" max="5640" width="12.88671875" style="8" bestFit="1" customWidth="1"/>
    <col min="5641" max="5641" width="26.88671875" style="8" customWidth="1"/>
    <col min="5642" max="5642" width="18.5546875" style="8" bestFit="1" customWidth="1"/>
    <col min="5643" max="5643" width="26.109375" style="8" customWidth="1"/>
    <col min="5644" max="5644" width="71.44140625" style="8" bestFit="1" customWidth="1"/>
    <col min="5645" max="5645" width="8.5546875" style="8" bestFit="1" customWidth="1"/>
    <col min="5646" max="5646" width="12" style="8" customWidth="1"/>
    <col min="5647" max="5647" width="11.44140625" style="8" customWidth="1"/>
    <col min="5648" max="5648" width="6.5546875" style="8" bestFit="1" customWidth="1"/>
    <col min="5649" max="5649" width="10.5546875" style="8" bestFit="1" customWidth="1"/>
    <col min="5650" max="5650" width="102" style="8" bestFit="1" customWidth="1"/>
    <col min="5651" max="5651" width="11" style="8" bestFit="1" customWidth="1"/>
    <col min="5652" max="5652" width="9.5546875" style="8" bestFit="1" customWidth="1"/>
    <col min="5653" max="5653" width="6.5546875" style="8" bestFit="1" customWidth="1"/>
    <col min="5654" max="5654" width="10.5546875" style="8" bestFit="1" customWidth="1"/>
    <col min="5655" max="5655" width="14.109375" style="8" customWidth="1"/>
    <col min="5656" max="5656" width="7.5546875" style="8" bestFit="1" customWidth="1"/>
    <col min="5657" max="5657" width="11.5546875" style="8" bestFit="1" customWidth="1"/>
    <col min="5658" max="5658" width="10.88671875" style="8" bestFit="1" customWidth="1"/>
    <col min="5659" max="5893" width="9.109375" style="8"/>
    <col min="5894" max="5894" width="7.5546875" style="8" bestFit="1" customWidth="1"/>
    <col min="5895" max="5895" width="25.5546875" style="8" bestFit="1" customWidth="1"/>
    <col min="5896" max="5896" width="12.88671875" style="8" bestFit="1" customWidth="1"/>
    <col min="5897" max="5897" width="26.88671875" style="8" customWidth="1"/>
    <col min="5898" max="5898" width="18.5546875" style="8" bestFit="1" customWidth="1"/>
    <col min="5899" max="5899" width="26.109375" style="8" customWidth="1"/>
    <col min="5900" max="5900" width="71.44140625" style="8" bestFit="1" customWidth="1"/>
    <col min="5901" max="5901" width="8.5546875" style="8" bestFit="1" customWidth="1"/>
    <col min="5902" max="5902" width="12" style="8" customWidth="1"/>
    <col min="5903" max="5903" width="11.44140625" style="8" customWidth="1"/>
    <col min="5904" max="5904" width="6.5546875" style="8" bestFit="1" customWidth="1"/>
    <col min="5905" max="5905" width="10.5546875" style="8" bestFit="1" customWidth="1"/>
    <col min="5906" max="5906" width="102" style="8" bestFit="1" customWidth="1"/>
    <col min="5907" max="5907" width="11" style="8" bestFit="1" customWidth="1"/>
    <col min="5908" max="5908" width="9.5546875" style="8" bestFit="1" customWidth="1"/>
    <col min="5909" max="5909" width="6.5546875" style="8" bestFit="1" customWidth="1"/>
    <col min="5910" max="5910" width="10.5546875" style="8" bestFit="1" customWidth="1"/>
    <col min="5911" max="5911" width="14.109375" style="8" customWidth="1"/>
    <col min="5912" max="5912" width="7.5546875" style="8" bestFit="1" customWidth="1"/>
    <col min="5913" max="5913" width="11.5546875" style="8" bestFit="1" customWidth="1"/>
    <col min="5914" max="5914" width="10.88671875" style="8" bestFit="1" customWidth="1"/>
    <col min="5915" max="6149" width="9.109375" style="8"/>
    <col min="6150" max="6150" width="7.5546875" style="8" bestFit="1" customWidth="1"/>
    <col min="6151" max="6151" width="25.5546875" style="8" bestFit="1" customWidth="1"/>
    <col min="6152" max="6152" width="12.88671875" style="8" bestFit="1" customWidth="1"/>
    <col min="6153" max="6153" width="26.88671875" style="8" customWidth="1"/>
    <col min="6154" max="6154" width="18.5546875" style="8" bestFit="1" customWidth="1"/>
    <col min="6155" max="6155" width="26.109375" style="8" customWidth="1"/>
    <col min="6156" max="6156" width="71.44140625" style="8" bestFit="1" customWidth="1"/>
    <col min="6157" max="6157" width="8.5546875" style="8" bestFit="1" customWidth="1"/>
    <col min="6158" max="6158" width="12" style="8" customWidth="1"/>
    <col min="6159" max="6159" width="11.44140625" style="8" customWidth="1"/>
    <col min="6160" max="6160" width="6.5546875" style="8" bestFit="1" customWidth="1"/>
    <col min="6161" max="6161" width="10.5546875" style="8" bestFit="1" customWidth="1"/>
    <col min="6162" max="6162" width="102" style="8" bestFit="1" customWidth="1"/>
    <col min="6163" max="6163" width="11" style="8" bestFit="1" customWidth="1"/>
    <col min="6164" max="6164" width="9.5546875" style="8" bestFit="1" customWidth="1"/>
    <col min="6165" max="6165" width="6.5546875" style="8" bestFit="1" customWidth="1"/>
    <col min="6166" max="6166" width="10.5546875" style="8" bestFit="1" customWidth="1"/>
    <col min="6167" max="6167" width="14.109375" style="8" customWidth="1"/>
    <col min="6168" max="6168" width="7.5546875" style="8" bestFit="1" customWidth="1"/>
    <col min="6169" max="6169" width="11.5546875" style="8" bestFit="1" customWidth="1"/>
    <col min="6170" max="6170" width="10.88671875" style="8" bestFit="1" customWidth="1"/>
    <col min="6171" max="6405" width="9.109375" style="8"/>
    <col min="6406" max="6406" width="7.5546875" style="8" bestFit="1" customWidth="1"/>
    <col min="6407" max="6407" width="25.5546875" style="8" bestFit="1" customWidth="1"/>
    <col min="6408" max="6408" width="12.88671875" style="8" bestFit="1" customWidth="1"/>
    <col min="6409" max="6409" width="26.88671875" style="8" customWidth="1"/>
    <col min="6410" max="6410" width="18.5546875" style="8" bestFit="1" customWidth="1"/>
    <col min="6411" max="6411" width="26.109375" style="8" customWidth="1"/>
    <col min="6412" max="6412" width="71.44140625" style="8" bestFit="1" customWidth="1"/>
    <col min="6413" max="6413" width="8.5546875" style="8" bestFit="1" customWidth="1"/>
    <col min="6414" max="6414" width="12" style="8" customWidth="1"/>
    <col min="6415" max="6415" width="11.44140625" style="8" customWidth="1"/>
    <col min="6416" max="6416" width="6.5546875" style="8" bestFit="1" customWidth="1"/>
    <col min="6417" max="6417" width="10.5546875" style="8" bestFit="1" customWidth="1"/>
    <col min="6418" max="6418" width="102" style="8" bestFit="1" customWidth="1"/>
    <col min="6419" max="6419" width="11" style="8" bestFit="1" customWidth="1"/>
    <col min="6420" max="6420" width="9.5546875" style="8" bestFit="1" customWidth="1"/>
    <col min="6421" max="6421" width="6.5546875" style="8" bestFit="1" customWidth="1"/>
    <col min="6422" max="6422" width="10.5546875" style="8" bestFit="1" customWidth="1"/>
    <col min="6423" max="6423" width="14.109375" style="8" customWidth="1"/>
    <col min="6424" max="6424" width="7.5546875" style="8" bestFit="1" customWidth="1"/>
    <col min="6425" max="6425" width="11.5546875" style="8" bestFit="1" customWidth="1"/>
    <col min="6426" max="6426" width="10.88671875" style="8" bestFit="1" customWidth="1"/>
    <col min="6427" max="6661" width="9.109375" style="8"/>
    <col min="6662" max="6662" width="7.5546875" style="8" bestFit="1" customWidth="1"/>
    <col min="6663" max="6663" width="25.5546875" style="8" bestFit="1" customWidth="1"/>
    <col min="6664" max="6664" width="12.88671875" style="8" bestFit="1" customWidth="1"/>
    <col min="6665" max="6665" width="26.88671875" style="8" customWidth="1"/>
    <col min="6666" max="6666" width="18.5546875" style="8" bestFit="1" customWidth="1"/>
    <col min="6667" max="6667" width="26.109375" style="8" customWidth="1"/>
    <col min="6668" max="6668" width="71.44140625" style="8" bestFit="1" customWidth="1"/>
    <col min="6669" max="6669" width="8.5546875" style="8" bestFit="1" customWidth="1"/>
    <col min="6670" max="6670" width="12" style="8" customWidth="1"/>
    <col min="6671" max="6671" width="11.44140625" style="8" customWidth="1"/>
    <col min="6672" max="6672" width="6.5546875" style="8" bestFit="1" customWidth="1"/>
    <col min="6673" max="6673" width="10.5546875" style="8" bestFit="1" customWidth="1"/>
    <col min="6674" max="6674" width="102" style="8" bestFit="1" customWidth="1"/>
    <col min="6675" max="6675" width="11" style="8" bestFit="1" customWidth="1"/>
    <col min="6676" max="6676" width="9.5546875" style="8" bestFit="1" customWidth="1"/>
    <col min="6677" max="6677" width="6.5546875" style="8" bestFit="1" customWidth="1"/>
    <col min="6678" max="6678" width="10.5546875" style="8" bestFit="1" customWidth="1"/>
    <col min="6679" max="6679" width="14.109375" style="8" customWidth="1"/>
    <col min="6680" max="6680" width="7.5546875" style="8" bestFit="1" customWidth="1"/>
    <col min="6681" max="6681" width="11.5546875" style="8" bestFit="1" customWidth="1"/>
    <col min="6682" max="6682" width="10.88671875" style="8" bestFit="1" customWidth="1"/>
    <col min="6683" max="6917" width="9.109375" style="8"/>
    <col min="6918" max="6918" width="7.5546875" style="8" bestFit="1" customWidth="1"/>
    <col min="6919" max="6919" width="25.5546875" style="8" bestFit="1" customWidth="1"/>
    <col min="6920" max="6920" width="12.88671875" style="8" bestFit="1" customWidth="1"/>
    <col min="6921" max="6921" width="26.88671875" style="8" customWidth="1"/>
    <col min="6922" max="6922" width="18.5546875" style="8" bestFit="1" customWidth="1"/>
    <col min="6923" max="6923" width="26.109375" style="8" customWidth="1"/>
    <col min="6924" max="6924" width="71.44140625" style="8" bestFit="1" customWidth="1"/>
    <col min="6925" max="6925" width="8.5546875" style="8" bestFit="1" customWidth="1"/>
    <col min="6926" max="6926" width="12" style="8" customWidth="1"/>
    <col min="6927" max="6927" width="11.44140625" style="8" customWidth="1"/>
    <col min="6928" max="6928" width="6.5546875" style="8" bestFit="1" customWidth="1"/>
    <col min="6929" max="6929" width="10.5546875" style="8" bestFit="1" customWidth="1"/>
    <col min="6930" max="6930" width="102" style="8" bestFit="1" customWidth="1"/>
    <col min="6931" max="6931" width="11" style="8" bestFit="1" customWidth="1"/>
    <col min="6932" max="6932" width="9.5546875" style="8" bestFit="1" customWidth="1"/>
    <col min="6933" max="6933" width="6.5546875" style="8" bestFit="1" customWidth="1"/>
    <col min="6934" max="6934" width="10.5546875" style="8" bestFit="1" customWidth="1"/>
    <col min="6935" max="6935" width="14.109375" style="8" customWidth="1"/>
    <col min="6936" max="6936" width="7.5546875" style="8" bestFit="1" customWidth="1"/>
    <col min="6937" max="6937" width="11.5546875" style="8" bestFit="1" customWidth="1"/>
    <col min="6938" max="6938" width="10.88671875" style="8" bestFit="1" customWidth="1"/>
    <col min="6939" max="7173" width="9.109375" style="8"/>
    <col min="7174" max="7174" width="7.5546875" style="8" bestFit="1" customWidth="1"/>
    <col min="7175" max="7175" width="25.5546875" style="8" bestFit="1" customWidth="1"/>
    <col min="7176" max="7176" width="12.88671875" style="8" bestFit="1" customWidth="1"/>
    <col min="7177" max="7177" width="26.88671875" style="8" customWidth="1"/>
    <col min="7178" max="7178" width="18.5546875" style="8" bestFit="1" customWidth="1"/>
    <col min="7179" max="7179" width="26.109375" style="8" customWidth="1"/>
    <col min="7180" max="7180" width="71.44140625" style="8" bestFit="1" customWidth="1"/>
    <col min="7181" max="7181" width="8.5546875" style="8" bestFit="1" customWidth="1"/>
    <col min="7182" max="7182" width="12" style="8" customWidth="1"/>
    <col min="7183" max="7183" width="11.44140625" style="8" customWidth="1"/>
    <col min="7184" max="7184" width="6.5546875" style="8" bestFit="1" customWidth="1"/>
    <col min="7185" max="7185" width="10.5546875" style="8" bestFit="1" customWidth="1"/>
    <col min="7186" max="7186" width="102" style="8" bestFit="1" customWidth="1"/>
    <col min="7187" max="7187" width="11" style="8" bestFit="1" customWidth="1"/>
    <col min="7188" max="7188" width="9.5546875" style="8" bestFit="1" customWidth="1"/>
    <col min="7189" max="7189" width="6.5546875" style="8" bestFit="1" customWidth="1"/>
    <col min="7190" max="7190" width="10.5546875" style="8" bestFit="1" customWidth="1"/>
    <col min="7191" max="7191" width="14.109375" style="8" customWidth="1"/>
    <col min="7192" max="7192" width="7.5546875" style="8" bestFit="1" customWidth="1"/>
    <col min="7193" max="7193" width="11.5546875" style="8" bestFit="1" customWidth="1"/>
    <col min="7194" max="7194" width="10.88671875" style="8" bestFit="1" customWidth="1"/>
    <col min="7195" max="7429" width="9.109375" style="8"/>
    <col min="7430" max="7430" width="7.5546875" style="8" bestFit="1" customWidth="1"/>
    <col min="7431" max="7431" width="25.5546875" style="8" bestFit="1" customWidth="1"/>
    <col min="7432" max="7432" width="12.88671875" style="8" bestFit="1" customWidth="1"/>
    <col min="7433" max="7433" width="26.88671875" style="8" customWidth="1"/>
    <col min="7434" max="7434" width="18.5546875" style="8" bestFit="1" customWidth="1"/>
    <col min="7435" max="7435" width="26.109375" style="8" customWidth="1"/>
    <col min="7436" max="7436" width="71.44140625" style="8" bestFit="1" customWidth="1"/>
    <col min="7437" max="7437" width="8.5546875" style="8" bestFit="1" customWidth="1"/>
    <col min="7438" max="7438" width="12" style="8" customWidth="1"/>
    <col min="7439" max="7439" width="11.44140625" style="8" customWidth="1"/>
    <col min="7440" max="7440" width="6.5546875" style="8" bestFit="1" customWidth="1"/>
    <col min="7441" max="7441" width="10.5546875" style="8" bestFit="1" customWidth="1"/>
    <col min="7442" max="7442" width="102" style="8" bestFit="1" customWidth="1"/>
    <col min="7443" max="7443" width="11" style="8" bestFit="1" customWidth="1"/>
    <col min="7444" max="7444" width="9.5546875" style="8" bestFit="1" customWidth="1"/>
    <col min="7445" max="7445" width="6.5546875" style="8" bestFit="1" customWidth="1"/>
    <col min="7446" max="7446" width="10.5546875" style="8" bestFit="1" customWidth="1"/>
    <col min="7447" max="7447" width="14.109375" style="8" customWidth="1"/>
    <col min="7448" max="7448" width="7.5546875" style="8" bestFit="1" customWidth="1"/>
    <col min="7449" max="7449" width="11.5546875" style="8" bestFit="1" customWidth="1"/>
    <col min="7450" max="7450" width="10.88671875" style="8" bestFit="1" customWidth="1"/>
    <col min="7451" max="7685" width="9.109375" style="8"/>
    <col min="7686" max="7686" width="7.5546875" style="8" bestFit="1" customWidth="1"/>
    <col min="7687" max="7687" width="25.5546875" style="8" bestFit="1" customWidth="1"/>
    <col min="7688" max="7688" width="12.88671875" style="8" bestFit="1" customWidth="1"/>
    <col min="7689" max="7689" width="26.88671875" style="8" customWidth="1"/>
    <col min="7690" max="7690" width="18.5546875" style="8" bestFit="1" customWidth="1"/>
    <col min="7691" max="7691" width="26.109375" style="8" customWidth="1"/>
    <col min="7692" max="7692" width="71.44140625" style="8" bestFit="1" customWidth="1"/>
    <col min="7693" max="7693" width="8.5546875" style="8" bestFit="1" customWidth="1"/>
    <col min="7694" max="7694" width="12" style="8" customWidth="1"/>
    <col min="7695" max="7695" width="11.44140625" style="8" customWidth="1"/>
    <col min="7696" max="7696" width="6.5546875" style="8" bestFit="1" customWidth="1"/>
    <col min="7697" max="7697" width="10.5546875" style="8" bestFit="1" customWidth="1"/>
    <col min="7698" max="7698" width="102" style="8" bestFit="1" customWidth="1"/>
    <col min="7699" max="7699" width="11" style="8" bestFit="1" customWidth="1"/>
    <col min="7700" max="7700" width="9.5546875" style="8" bestFit="1" customWidth="1"/>
    <col min="7701" max="7701" width="6.5546875" style="8" bestFit="1" customWidth="1"/>
    <col min="7702" max="7702" width="10.5546875" style="8" bestFit="1" customWidth="1"/>
    <col min="7703" max="7703" width="14.109375" style="8" customWidth="1"/>
    <col min="7704" max="7704" width="7.5546875" style="8" bestFit="1" customWidth="1"/>
    <col min="7705" max="7705" width="11.5546875" style="8" bestFit="1" customWidth="1"/>
    <col min="7706" max="7706" width="10.88671875" style="8" bestFit="1" customWidth="1"/>
    <col min="7707" max="7941" width="9.109375" style="8"/>
    <col min="7942" max="7942" width="7.5546875" style="8" bestFit="1" customWidth="1"/>
    <col min="7943" max="7943" width="25.5546875" style="8" bestFit="1" customWidth="1"/>
    <col min="7944" max="7944" width="12.88671875" style="8" bestFit="1" customWidth="1"/>
    <col min="7945" max="7945" width="26.88671875" style="8" customWidth="1"/>
    <col min="7946" max="7946" width="18.5546875" style="8" bestFit="1" customWidth="1"/>
    <col min="7947" max="7947" width="26.109375" style="8" customWidth="1"/>
    <col min="7948" max="7948" width="71.44140625" style="8" bestFit="1" customWidth="1"/>
    <col min="7949" max="7949" width="8.5546875" style="8" bestFit="1" customWidth="1"/>
    <col min="7950" max="7950" width="12" style="8" customWidth="1"/>
    <col min="7951" max="7951" width="11.44140625" style="8" customWidth="1"/>
    <col min="7952" max="7952" width="6.5546875" style="8" bestFit="1" customWidth="1"/>
    <col min="7953" max="7953" width="10.5546875" style="8" bestFit="1" customWidth="1"/>
    <col min="7954" max="7954" width="102" style="8" bestFit="1" customWidth="1"/>
    <col min="7955" max="7955" width="11" style="8" bestFit="1" customWidth="1"/>
    <col min="7956" max="7956" width="9.5546875" style="8" bestFit="1" customWidth="1"/>
    <col min="7957" max="7957" width="6.5546875" style="8" bestFit="1" customWidth="1"/>
    <col min="7958" max="7958" width="10.5546875" style="8" bestFit="1" customWidth="1"/>
    <col min="7959" max="7959" width="14.109375" style="8" customWidth="1"/>
    <col min="7960" max="7960" width="7.5546875" style="8" bestFit="1" customWidth="1"/>
    <col min="7961" max="7961" width="11.5546875" style="8" bestFit="1" customWidth="1"/>
    <col min="7962" max="7962" width="10.88671875" style="8" bestFit="1" customWidth="1"/>
    <col min="7963" max="8197" width="9.109375" style="8"/>
    <col min="8198" max="8198" width="7.5546875" style="8" bestFit="1" customWidth="1"/>
    <col min="8199" max="8199" width="25.5546875" style="8" bestFit="1" customWidth="1"/>
    <col min="8200" max="8200" width="12.88671875" style="8" bestFit="1" customWidth="1"/>
    <col min="8201" max="8201" width="26.88671875" style="8" customWidth="1"/>
    <col min="8202" max="8202" width="18.5546875" style="8" bestFit="1" customWidth="1"/>
    <col min="8203" max="8203" width="26.109375" style="8" customWidth="1"/>
    <col min="8204" max="8204" width="71.44140625" style="8" bestFit="1" customWidth="1"/>
    <col min="8205" max="8205" width="8.5546875" style="8" bestFit="1" customWidth="1"/>
    <col min="8206" max="8206" width="12" style="8" customWidth="1"/>
    <col min="8207" max="8207" width="11.44140625" style="8" customWidth="1"/>
    <col min="8208" max="8208" width="6.5546875" style="8" bestFit="1" customWidth="1"/>
    <col min="8209" max="8209" width="10.5546875" style="8" bestFit="1" customWidth="1"/>
    <col min="8210" max="8210" width="102" style="8" bestFit="1" customWidth="1"/>
    <col min="8211" max="8211" width="11" style="8" bestFit="1" customWidth="1"/>
    <col min="8212" max="8212" width="9.5546875" style="8" bestFit="1" customWidth="1"/>
    <col min="8213" max="8213" width="6.5546875" style="8" bestFit="1" customWidth="1"/>
    <col min="8214" max="8214" width="10.5546875" style="8" bestFit="1" customWidth="1"/>
    <col min="8215" max="8215" width="14.109375" style="8" customWidth="1"/>
    <col min="8216" max="8216" width="7.5546875" style="8" bestFit="1" customWidth="1"/>
    <col min="8217" max="8217" width="11.5546875" style="8" bestFit="1" customWidth="1"/>
    <col min="8218" max="8218" width="10.88671875" style="8" bestFit="1" customWidth="1"/>
    <col min="8219" max="8453" width="9.109375" style="8"/>
    <col min="8454" max="8454" width="7.5546875" style="8" bestFit="1" customWidth="1"/>
    <col min="8455" max="8455" width="25.5546875" style="8" bestFit="1" customWidth="1"/>
    <col min="8456" max="8456" width="12.88671875" style="8" bestFit="1" customWidth="1"/>
    <col min="8457" max="8457" width="26.88671875" style="8" customWidth="1"/>
    <col min="8458" max="8458" width="18.5546875" style="8" bestFit="1" customWidth="1"/>
    <col min="8459" max="8459" width="26.109375" style="8" customWidth="1"/>
    <col min="8460" max="8460" width="71.44140625" style="8" bestFit="1" customWidth="1"/>
    <col min="8461" max="8461" width="8.5546875" style="8" bestFit="1" customWidth="1"/>
    <col min="8462" max="8462" width="12" style="8" customWidth="1"/>
    <col min="8463" max="8463" width="11.44140625" style="8" customWidth="1"/>
    <col min="8464" max="8464" width="6.5546875" style="8" bestFit="1" customWidth="1"/>
    <col min="8465" max="8465" width="10.5546875" style="8" bestFit="1" customWidth="1"/>
    <col min="8466" max="8466" width="102" style="8" bestFit="1" customWidth="1"/>
    <col min="8467" max="8467" width="11" style="8" bestFit="1" customWidth="1"/>
    <col min="8468" max="8468" width="9.5546875" style="8" bestFit="1" customWidth="1"/>
    <col min="8469" max="8469" width="6.5546875" style="8" bestFit="1" customWidth="1"/>
    <col min="8470" max="8470" width="10.5546875" style="8" bestFit="1" customWidth="1"/>
    <col min="8471" max="8471" width="14.109375" style="8" customWidth="1"/>
    <col min="8472" max="8472" width="7.5546875" style="8" bestFit="1" customWidth="1"/>
    <col min="8473" max="8473" width="11.5546875" style="8" bestFit="1" customWidth="1"/>
    <col min="8474" max="8474" width="10.88671875" style="8" bestFit="1" customWidth="1"/>
    <col min="8475" max="8709" width="9.109375" style="8"/>
    <col min="8710" max="8710" width="7.5546875" style="8" bestFit="1" customWidth="1"/>
    <col min="8711" max="8711" width="25.5546875" style="8" bestFit="1" customWidth="1"/>
    <col min="8712" max="8712" width="12.88671875" style="8" bestFit="1" customWidth="1"/>
    <col min="8713" max="8713" width="26.88671875" style="8" customWidth="1"/>
    <col min="8714" max="8714" width="18.5546875" style="8" bestFit="1" customWidth="1"/>
    <col min="8715" max="8715" width="26.109375" style="8" customWidth="1"/>
    <col min="8716" max="8716" width="71.44140625" style="8" bestFit="1" customWidth="1"/>
    <col min="8717" max="8717" width="8.5546875" style="8" bestFit="1" customWidth="1"/>
    <col min="8718" max="8718" width="12" style="8" customWidth="1"/>
    <col min="8719" max="8719" width="11.44140625" style="8" customWidth="1"/>
    <col min="8720" max="8720" width="6.5546875" style="8" bestFit="1" customWidth="1"/>
    <col min="8721" max="8721" width="10.5546875" style="8" bestFit="1" customWidth="1"/>
    <col min="8722" max="8722" width="102" style="8" bestFit="1" customWidth="1"/>
    <col min="8723" max="8723" width="11" style="8" bestFit="1" customWidth="1"/>
    <col min="8724" max="8724" width="9.5546875" style="8" bestFit="1" customWidth="1"/>
    <col min="8725" max="8725" width="6.5546875" style="8" bestFit="1" customWidth="1"/>
    <col min="8726" max="8726" width="10.5546875" style="8" bestFit="1" customWidth="1"/>
    <col min="8727" max="8727" width="14.109375" style="8" customWidth="1"/>
    <col min="8728" max="8728" width="7.5546875" style="8" bestFit="1" customWidth="1"/>
    <col min="8729" max="8729" width="11.5546875" style="8" bestFit="1" customWidth="1"/>
    <col min="8730" max="8730" width="10.88671875" style="8" bestFit="1" customWidth="1"/>
    <col min="8731" max="8965" width="9.109375" style="8"/>
    <col min="8966" max="8966" width="7.5546875" style="8" bestFit="1" customWidth="1"/>
    <col min="8967" max="8967" width="25.5546875" style="8" bestFit="1" customWidth="1"/>
    <col min="8968" max="8968" width="12.88671875" style="8" bestFit="1" customWidth="1"/>
    <col min="8969" max="8969" width="26.88671875" style="8" customWidth="1"/>
    <col min="8970" max="8970" width="18.5546875" style="8" bestFit="1" customWidth="1"/>
    <col min="8971" max="8971" width="26.109375" style="8" customWidth="1"/>
    <col min="8972" max="8972" width="71.44140625" style="8" bestFit="1" customWidth="1"/>
    <col min="8973" max="8973" width="8.5546875" style="8" bestFit="1" customWidth="1"/>
    <col min="8974" max="8974" width="12" style="8" customWidth="1"/>
    <col min="8975" max="8975" width="11.44140625" style="8" customWidth="1"/>
    <col min="8976" max="8976" width="6.5546875" style="8" bestFit="1" customWidth="1"/>
    <col min="8977" max="8977" width="10.5546875" style="8" bestFit="1" customWidth="1"/>
    <col min="8978" max="8978" width="102" style="8" bestFit="1" customWidth="1"/>
    <col min="8979" max="8979" width="11" style="8" bestFit="1" customWidth="1"/>
    <col min="8980" max="8980" width="9.5546875" style="8" bestFit="1" customWidth="1"/>
    <col min="8981" max="8981" width="6.5546875" style="8" bestFit="1" customWidth="1"/>
    <col min="8982" max="8982" width="10.5546875" style="8" bestFit="1" customWidth="1"/>
    <col min="8983" max="8983" width="14.109375" style="8" customWidth="1"/>
    <col min="8984" max="8984" width="7.5546875" style="8" bestFit="1" customWidth="1"/>
    <col min="8985" max="8985" width="11.5546875" style="8" bestFit="1" customWidth="1"/>
    <col min="8986" max="8986" width="10.88671875" style="8" bestFit="1" customWidth="1"/>
    <col min="8987" max="9221" width="9.109375" style="8"/>
    <col min="9222" max="9222" width="7.5546875" style="8" bestFit="1" customWidth="1"/>
    <col min="9223" max="9223" width="25.5546875" style="8" bestFit="1" customWidth="1"/>
    <col min="9224" max="9224" width="12.88671875" style="8" bestFit="1" customWidth="1"/>
    <col min="9225" max="9225" width="26.88671875" style="8" customWidth="1"/>
    <col min="9226" max="9226" width="18.5546875" style="8" bestFit="1" customWidth="1"/>
    <col min="9227" max="9227" width="26.109375" style="8" customWidth="1"/>
    <col min="9228" max="9228" width="71.44140625" style="8" bestFit="1" customWidth="1"/>
    <col min="9229" max="9229" width="8.5546875" style="8" bestFit="1" customWidth="1"/>
    <col min="9230" max="9230" width="12" style="8" customWidth="1"/>
    <col min="9231" max="9231" width="11.44140625" style="8" customWidth="1"/>
    <col min="9232" max="9232" width="6.5546875" style="8" bestFit="1" customWidth="1"/>
    <col min="9233" max="9233" width="10.5546875" style="8" bestFit="1" customWidth="1"/>
    <col min="9234" max="9234" width="102" style="8" bestFit="1" customWidth="1"/>
    <col min="9235" max="9235" width="11" style="8" bestFit="1" customWidth="1"/>
    <col min="9236" max="9236" width="9.5546875" style="8" bestFit="1" customWidth="1"/>
    <col min="9237" max="9237" width="6.5546875" style="8" bestFit="1" customWidth="1"/>
    <col min="9238" max="9238" width="10.5546875" style="8" bestFit="1" customWidth="1"/>
    <col min="9239" max="9239" width="14.109375" style="8" customWidth="1"/>
    <col min="9240" max="9240" width="7.5546875" style="8" bestFit="1" customWidth="1"/>
    <col min="9241" max="9241" width="11.5546875" style="8" bestFit="1" customWidth="1"/>
    <col min="9242" max="9242" width="10.88671875" style="8" bestFit="1" customWidth="1"/>
    <col min="9243" max="9477" width="9.109375" style="8"/>
    <col min="9478" max="9478" width="7.5546875" style="8" bestFit="1" customWidth="1"/>
    <col min="9479" max="9479" width="25.5546875" style="8" bestFit="1" customWidth="1"/>
    <col min="9480" max="9480" width="12.88671875" style="8" bestFit="1" customWidth="1"/>
    <col min="9481" max="9481" width="26.88671875" style="8" customWidth="1"/>
    <col min="9482" max="9482" width="18.5546875" style="8" bestFit="1" customWidth="1"/>
    <col min="9483" max="9483" width="26.109375" style="8" customWidth="1"/>
    <col min="9484" max="9484" width="71.44140625" style="8" bestFit="1" customWidth="1"/>
    <col min="9485" max="9485" width="8.5546875" style="8" bestFit="1" customWidth="1"/>
    <col min="9486" max="9486" width="12" style="8" customWidth="1"/>
    <col min="9487" max="9487" width="11.44140625" style="8" customWidth="1"/>
    <col min="9488" max="9488" width="6.5546875" style="8" bestFit="1" customWidth="1"/>
    <col min="9489" max="9489" width="10.5546875" style="8" bestFit="1" customWidth="1"/>
    <col min="9490" max="9490" width="102" style="8" bestFit="1" customWidth="1"/>
    <col min="9491" max="9491" width="11" style="8" bestFit="1" customWidth="1"/>
    <col min="9492" max="9492" width="9.5546875" style="8" bestFit="1" customWidth="1"/>
    <col min="9493" max="9493" width="6.5546875" style="8" bestFit="1" customWidth="1"/>
    <col min="9494" max="9494" width="10.5546875" style="8" bestFit="1" customWidth="1"/>
    <col min="9495" max="9495" width="14.109375" style="8" customWidth="1"/>
    <col min="9496" max="9496" width="7.5546875" style="8" bestFit="1" customWidth="1"/>
    <col min="9497" max="9497" width="11.5546875" style="8" bestFit="1" customWidth="1"/>
    <col min="9498" max="9498" width="10.88671875" style="8" bestFit="1" customWidth="1"/>
    <col min="9499" max="9733" width="9.109375" style="8"/>
    <col min="9734" max="9734" width="7.5546875" style="8" bestFit="1" customWidth="1"/>
    <col min="9735" max="9735" width="25.5546875" style="8" bestFit="1" customWidth="1"/>
    <col min="9736" max="9736" width="12.88671875" style="8" bestFit="1" customWidth="1"/>
    <col min="9737" max="9737" width="26.88671875" style="8" customWidth="1"/>
    <col min="9738" max="9738" width="18.5546875" style="8" bestFit="1" customWidth="1"/>
    <col min="9739" max="9739" width="26.109375" style="8" customWidth="1"/>
    <col min="9740" max="9740" width="71.44140625" style="8" bestFit="1" customWidth="1"/>
    <col min="9741" max="9741" width="8.5546875" style="8" bestFit="1" customWidth="1"/>
    <col min="9742" max="9742" width="12" style="8" customWidth="1"/>
    <col min="9743" max="9743" width="11.44140625" style="8" customWidth="1"/>
    <col min="9744" max="9744" width="6.5546875" style="8" bestFit="1" customWidth="1"/>
    <col min="9745" max="9745" width="10.5546875" style="8" bestFit="1" customWidth="1"/>
    <col min="9746" max="9746" width="102" style="8" bestFit="1" customWidth="1"/>
    <col min="9747" max="9747" width="11" style="8" bestFit="1" customWidth="1"/>
    <col min="9748" max="9748" width="9.5546875" style="8" bestFit="1" customWidth="1"/>
    <col min="9749" max="9749" width="6.5546875" style="8" bestFit="1" customWidth="1"/>
    <col min="9750" max="9750" width="10.5546875" style="8" bestFit="1" customWidth="1"/>
    <col min="9751" max="9751" width="14.109375" style="8" customWidth="1"/>
    <col min="9752" max="9752" width="7.5546875" style="8" bestFit="1" customWidth="1"/>
    <col min="9753" max="9753" width="11.5546875" style="8" bestFit="1" customWidth="1"/>
    <col min="9754" max="9754" width="10.88671875" style="8" bestFit="1" customWidth="1"/>
    <col min="9755" max="9989" width="9.109375" style="8"/>
    <col min="9990" max="9990" width="7.5546875" style="8" bestFit="1" customWidth="1"/>
    <col min="9991" max="9991" width="25.5546875" style="8" bestFit="1" customWidth="1"/>
    <col min="9992" max="9992" width="12.88671875" style="8" bestFit="1" customWidth="1"/>
    <col min="9993" max="9993" width="26.88671875" style="8" customWidth="1"/>
    <col min="9994" max="9994" width="18.5546875" style="8" bestFit="1" customWidth="1"/>
    <col min="9995" max="9995" width="26.109375" style="8" customWidth="1"/>
    <col min="9996" max="9996" width="71.44140625" style="8" bestFit="1" customWidth="1"/>
    <col min="9997" max="9997" width="8.5546875" style="8" bestFit="1" customWidth="1"/>
    <col min="9998" max="9998" width="12" style="8" customWidth="1"/>
    <col min="9999" max="9999" width="11.44140625" style="8" customWidth="1"/>
    <col min="10000" max="10000" width="6.5546875" style="8" bestFit="1" customWidth="1"/>
    <col min="10001" max="10001" width="10.5546875" style="8" bestFit="1" customWidth="1"/>
    <col min="10002" max="10002" width="102" style="8" bestFit="1" customWidth="1"/>
    <col min="10003" max="10003" width="11" style="8" bestFit="1" customWidth="1"/>
    <col min="10004" max="10004" width="9.5546875" style="8" bestFit="1" customWidth="1"/>
    <col min="10005" max="10005" width="6.5546875" style="8" bestFit="1" customWidth="1"/>
    <col min="10006" max="10006" width="10.5546875" style="8" bestFit="1" customWidth="1"/>
    <col min="10007" max="10007" width="14.109375" style="8" customWidth="1"/>
    <col min="10008" max="10008" width="7.5546875" style="8" bestFit="1" customWidth="1"/>
    <col min="10009" max="10009" width="11.5546875" style="8" bestFit="1" customWidth="1"/>
    <col min="10010" max="10010" width="10.88671875" style="8" bestFit="1" customWidth="1"/>
    <col min="10011" max="10245" width="9.109375" style="8"/>
    <col min="10246" max="10246" width="7.5546875" style="8" bestFit="1" customWidth="1"/>
    <col min="10247" max="10247" width="25.5546875" style="8" bestFit="1" customWidth="1"/>
    <col min="10248" max="10248" width="12.88671875" style="8" bestFit="1" customWidth="1"/>
    <col min="10249" max="10249" width="26.88671875" style="8" customWidth="1"/>
    <col min="10250" max="10250" width="18.5546875" style="8" bestFit="1" customWidth="1"/>
    <col min="10251" max="10251" width="26.109375" style="8" customWidth="1"/>
    <col min="10252" max="10252" width="71.44140625" style="8" bestFit="1" customWidth="1"/>
    <col min="10253" max="10253" width="8.5546875" style="8" bestFit="1" customWidth="1"/>
    <col min="10254" max="10254" width="12" style="8" customWidth="1"/>
    <col min="10255" max="10255" width="11.44140625" style="8" customWidth="1"/>
    <col min="10256" max="10256" width="6.5546875" style="8" bestFit="1" customWidth="1"/>
    <col min="10257" max="10257" width="10.5546875" style="8" bestFit="1" customWidth="1"/>
    <col min="10258" max="10258" width="102" style="8" bestFit="1" customWidth="1"/>
    <col min="10259" max="10259" width="11" style="8" bestFit="1" customWidth="1"/>
    <col min="10260" max="10260" width="9.5546875" style="8" bestFit="1" customWidth="1"/>
    <col min="10261" max="10261" width="6.5546875" style="8" bestFit="1" customWidth="1"/>
    <col min="10262" max="10262" width="10.5546875" style="8" bestFit="1" customWidth="1"/>
    <col min="10263" max="10263" width="14.109375" style="8" customWidth="1"/>
    <col min="10264" max="10264" width="7.5546875" style="8" bestFit="1" customWidth="1"/>
    <col min="10265" max="10265" width="11.5546875" style="8" bestFit="1" customWidth="1"/>
    <col min="10266" max="10266" width="10.88671875" style="8" bestFit="1" customWidth="1"/>
    <col min="10267" max="10501" width="9.109375" style="8"/>
    <col min="10502" max="10502" width="7.5546875" style="8" bestFit="1" customWidth="1"/>
    <col min="10503" max="10503" width="25.5546875" style="8" bestFit="1" customWidth="1"/>
    <col min="10504" max="10504" width="12.88671875" style="8" bestFit="1" customWidth="1"/>
    <col min="10505" max="10505" width="26.88671875" style="8" customWidth="1"/>
    <col min="10506" max="10506" width="18.5546875" style="8" bestFit="1" customWidth="1"/>
    <col min="10507" max="10507" width="26.109375" style="8" customWidth="1"/>
    <col min="10508" max="10508" width="71.44140625" style="8" bestFit="1" customWidth="1"/>
    <col min="10509" max="10509" width="8.5546875" style="8" bestFit="1" customWidth="1"/>
    <col min="10510" max="10510" width="12" style="8" customWidth="1"/>
    <col min="10511" max="10511" width="11.44140625" style="8" customWidth="1"/>
    <col min="10512" max="10512" width="6.5546875" style="8" bestFit="1" customWidth="1"/>
    <col min="10513" max="10513" width="10.5546875" style="8" bestFit="1" customWidth="1"/>
    <col min="10514" max="10514" width="102" style="8" bestFit="1" customWidth="1"/>
    <col min="10515" max="10515" width="11" style="8" bestFit="1" customWidth="1"/>
    <col min="10516" max="10516" width="9.5546875" style="8" bestFit="1" customWidth="1"/>
    <col min="10517" max="10517" width="6.5546875" style="8" bestFit="1" customWidth="1"/>
    <col min="10518" max="10518" width="10.5546875" style="8" bestFit="1" customWidth="1"/>
    <col min="10519" max="10519" width="14.109375" style="8" customWidth="1"/>
    <col min="10520" max="10520" width="7.5546875" style="8" bestFit="1" customWidth="1"/>
    <col min="10521" max="10521" width="11.5546875" style="8" bestFit="1" customWidth="1"/>
    <col min="10522" max="10522" width="10.88671875" style="8" bestFit="1" customWidth="1"/>
    <col min="10523" max="10757" width="9.109375" style="8"/>
    <col min="10758" max="10758" width="7.5546875" style="8" bestFit="1" customWidth="1"/>
    <col min="10759" max="10759" width="25.5546875" style="8" bestFit="1" customWidth="1"/>
    <col min="10760" max="10760" width="12.88671875" style="8" bestFit="1" customWidth="1"/>
    <col min="10761" max="10761" width="26.88671875" style="8" customWidth="1"/>
    <col min="10762" max="10762" width="18.5546875" style="8" bestFit="1" customWidth="1"/>
    <col min="10763" max="10763" width="26.109375" style="8" customWidth="1"/>
    <col min="10764" max="10764" width="71.44140625" style="8" bestFit="1" customWidth="1"/>
    <col min="10765" max="10765" width="8.5546875" style="8" bestFit="1" customWidth="1"/>
    <col min="10766" max="10766" width="12" style="8" customWidth="1"/>
    <col min="10767" max="10767" width="11.44140625" style="8" customWidth="1"/>
    <col min="10768" max="10768" width="6.5546875" style="8" bestFit="1" customWidth="1"/>
    <col min="10769" max="10769" width="10.5546875" style="8" bestFit="1" customWidth="1"/>
    <col min="10770" max="10770" width="102" style="8" bestFit="1" customWidth="1"/>
    <col min="10771" max="10771" width="11" style="8" bestFit="1" customWidth="1"/>
    <col min="10772" max="10772" width="9.5546875" style="8" bestFit="1" customWidth="1"/>
    <col min="10773" max="10773" width="6.5546875" style="8" bestFit="1" customWidth="1"/>
    <col min="10774" max="10774" width="10.5546875" style="8" bestFit="1" customWidth="1"/>
    <col min="10775" max="10775" width="14.109375" style="8" customWidth="1"/>
    <col min="10776" max="10776" width="7.5546875" style="8" bestFit="1" customWidth="1"/>
    <col min="10777" max="10777" width="11.5546875" style="8" bestFit="1" customWidth="1"/>
    <col min="10778" max="10778" width="10.88671875" style="8" bestFit="1" customWidth="1"/>
    <col min="10779" max="11013" width="9.109375" style="8"/>
    <col min="11014" max="11014" width="7.5546875" style="8" bestFit="1" customWidth="1"/>
    <col min="11015" max="11015" width="25.5546875" style="8" bestFit="1" customWidth="1"/>
    <col min="11016" max="11016" width="12.88671875" style="8" bestFit="1" customWidth="1"/>
    <col min="11017" max="11017" width="26.88671875" style="8" customWidth="1"/>
    <col min="11018" max="11018" width="18.5546875" style="8" bestFit="1" customWidth="1"/>
    <col min="11019" max="11019" width="26.109375" style="8" customWidth="1"/>
    <col min="11020" max="11020" width="71.44140625" style="8" bestFit="1" customWidth="1"/>
    <col min="11021" max="11021" width="8.5546875" style="8" bestFit="1" customWidth="1"/>
    <col min="11022" max="11022" width="12" style="8" customWidth="1"/>
    <col min="11023" max="11023" width="11.44140625" style="8" customWidth="1"/>
    <col min="11024" max="11024" width="6.5546875" style="8" bestFit="1" customWidth="1"/>
    <col min="11025" max="11025" width="10.5546875" style="8" bestFit="1" customWidth="1"/>
    <col min="11026" max="11026" width="102" style="8" bestFit="1" customWidth="1"/>
    <col min="11027" max="11027" width="11" style="8" bestFit="1" customWidth="1"/>
    <col min="11028" max="11028" width="9.5546875" style="8" bestFit="1" customWidth="1"/>
    <col min="11029" max="11029" width="6.5546875" style="8" bestFit="1" customWidth="1"/>
    <col min="11030" max="11030" width="10.5546875" style="8" bestFit="1" customWidth="1"/>
    <col min="11031" max="11031" width="14.109375" style="8" customWidth="1"/>
    <col min="11032" max="11032" width="7.5546875" style="8" bestFit="1" customWidth="1"/>
    <col min="11033" max="11033" width="11.5546875" style="8" bestFit="1" customWidth="1"/>
    <col min="11034" max="11034" width="10.88671875" style="8" bestFit="1" customWidth="1"/>
    <col min="11035" max="11269" width="9.109375" style="8"/>
    <col min="11270" max="11270" width="7.5546875" style="8" bestFit="1" customWidth="1"/>
    <col min="11271" max="11271" width="25.5546875" style="8" bestFit="1" customWidth="1"/>
    <col min="11272" max="11272" width="12.88671875" style="8" bestFit="1" customWidth="1"/>
    <col min="11273" max="11273" width="26.88671875" style="8" customWidth="1"/>
    <col min="11274" max="11274" width="18.5546875" style="8" bestFit="1" customWidth="1"/>
    <col min="11275" max="11275" width="26.109375" style="8" customWidth="1"/>
    <col min="11276" max="11276" width="71.44140625" style="8" bestFit="1" customWidth="1"/>
    <col min="11277" max="11277" width="8.5546875" style="8" bestFit="1" customWidth="1"/>
    <col min="11278" max="11278" width="12" style="8" customWidth="1"/>
    <col min="11279" max="11279" width="11.44140625" style="8" customWidth="1"/>
    <col min="11280" max="11280" width="6.5546875" style="8" bestFit="1" customWidth="1"/>
    <col min="11281" max="11281" width="10.5546875" style="8" bestFit="1" customWidth="1"/>
    <col min="11282" max="11282" width="102" style="8" bestFit="1" customWidth="1"/>
    <col min="11283" max="11283" width="11" style="8" bestFit="1" customWidth="1"/>
    <col min="11284" max="11284" width="9.5546875" style="8" bestFit="1" customWidth="1"/>
    <col min="11285" max="11285" width="6.5546875" style="8" bestFit="1" customWidth="1"/>
    <col min="11286" max="11286" width="10.5546875" style="8" bestFit="1" customWidth="1"/>
    <col min="11287" max="11287" width="14.109375" style="8" customWidth="1"/>
    <col min="11288" max="11288" width="7.5546875" style="8" bestFit="1" customWidth="1"/>
    <col min="11289" max="11289" width="11.5546875" style="8" bestFit="1" customWidth="1"/>
    <col min="11290" max="11290" width="10.88671875" style="8" bestFit="1" customWidth="1"/>
    <col min="11291" max="11525" width="9.109375" style="8"/>
    <col min="11526" max="11526" width="7.5546875" style="8" bestFit="1" customWidth="1"/>
    <col min="11527" max="11527" width="25.5546875" style="8" bestFit="1" customWidth="1"/>
    <col min="11528" max="11528" width="12.88671875" style="8" bestFit="1" customWidth="1"/>
    <col min="11529" max="11529" width="26.88671875" style="8" customWidth="1"/>
    <col min="11530" max="11530" width="18.5546875" style="8" bestFit="1" customWidth="1"/>
    <col min="11531" max="11531" width="26.109375" style="8" customWidth="1"/>
    <col min="11532" max="11532" width="71.44140625" style="8" bestFit="1" customWidth="1"/>
    <col min="11533" max="11533" width="8.5546875" style="8" bestFit="1" customWidth="1"/>
    <col min="11534" max="11534" width="12" style="8" customWidth="1"/>
    <col min="11535" max="11535" width="11.44140625" style="8" customWidth="1"/>
    <col min="11536" max="11536" width="6.5546875" style="8" bestFit="1" customWidth="1"/>
    <col min="11537" max="11537" width="10.5546875" style="8" bestFit="1" customWidth="1"/>
    <col min="11538" max="11538" width="102" style="8" bestFit="1" customWidth="1"/>
    <col min="11539" max="11539" width="11" style="8" bestFit="1" customWidth="1"/>
    <col min="11540" max="11540" width="9.5546875" style="8" bestFit="1" customWidth="1"/>
    <col min="11541" max="11541" width="6.5546875" style="8" bestFit="1" customWidth="1"/>
    <col min="11542" max="11542" width="10.5546875" style="8" bestFit="1" customWidth="1"/>
    <col min="11543" max="11543" width="14.109375" style="8" customWidth="1"/>
    <col min="11544" max="11544" width="7.5546875" style="8" bestFit="1" customWidth="1"/>
    <col min="11545" max="11545" width="11.5546875" style="8" bestFit="1" customWidth="1"/>
    <col min="11546" max="11546" width="10.88671875" style="8" bestFit="1" customWidth="1"/>
    <col min="11547" max="11781" width="9.109375" style="8"/>
    <col min="11782" max="11782" width="7.5546875" style="8" bestFit="1" customWidth="1"/>
    <col min="11783" max="11783" width="25.5546875" style="8" bestFit="1" customWidth="1"/>
    <col min="11784" max="11784" width="12.88671875" style="8" bestFit="1" customWidth="1"/>
    <col min="11785" max="11785" width="26.88671875" style="8" customWidth="1"/>
    <col min="11786" max="11786" width="18.5546875" style="8" bestFit="1" customWidth="1"/>
    <col min="11787" max="11787" width="26.109375" style="8" customWidth="1"/>
    <col min="11788" max="11788" width="71.44140625" style="8" bestFit="1" customWidth="1"/>
    <col min="11789" max="11789" width="8.5546875" style="8" bestFit="1" customWidth="1"/>
    <col min="11790" max="11790" width="12" style="8" customWidth="1"/>
    <col min="11791" max="11791" width="11.44140625" style="8" customWidth="1"/>
    <col min="11792" max="11792" width="6.5546875" style="8" bestFit="1" customWidth="1"/>
    <col min="11793" max="11793" width="10.5546875" style="8" bestFit="1" customWidth="1"/>
    <col min="11794" max="11794" width="102" style="8" bestFit="1" customWidth="1"/>
    <col min="11795" max="11795" width="11" style="8" bestFit="1" customWidth="1"/>
    <col min="11796" max="11796" width="9.5546875" style="8" bestFit="1" customWidth="1"/>
    <col min="11797" max="11797" width="6.5546875" style="8" bestFit="1" customWidth="1"/>
    <col min="11798" max="11798" width="10.5546875" style="8" bestFit="1" customWidth="1"/>
    <col min="11799" max="11799" width="14.109375" style="8" customWidth="1"/>
    <col min="11800" max="11800" width="7.5546875" style="8" bestFit="1" customWidth="1"/>
    <col min="11801" max="11801" width="11.5546875" style="8" bestFit="1" customWidth="1"/>
    <col min="11802" max="11802" width="10.88671875" style="8" bestFit="1" customWidth="1"/>
    <col min="11803" max="12037" width="9.109375" style="8"/>
    <col min="12038" max="12038" width="7.5546875" style="8" bestFit="1" customWidth="1"/>
    <col min="12039" max="12039" width="25.5546875" style="8" bestFit="1" customWidth="1"/>
    <col min="12040" max="12040" width="12.88671875" style="8" bestFit="1" customWidth="1"/>
    <col min="12041" max="12041" width="26.88671875" style="8" customWidth="1"/>
    <col min="12042" max="12042" width="18.5546875" style="8" bestFit="1" customWidth="1"/>
    <col min="12043" max="12043" width="26.109375" style="8" customWidth="1"/>
    <col min="12044" max="12044" width="71.44140625" style="8" bestFit="1" customWidth="1"/>
    <col min="12045" max="12045" width="8.5546875" style="8" bestFit="1" customWidth="1"/>
    <col min="12046" max="12046" width="12" style="8" customWidth="1"/>
    <col min="12047" max="12047" width="11.44140625" style="8" customWidth="1"/>
    <col min="12048" max="12048" width="6.5546875" style="8" bestFit="1" customWidth="1"/>
    <col min="12049" max="12049" width="10.5546875" style="8" bestFit="1" customWidth="1"/>
    <col min="12050" max="12050" width="102" style="8" bestFit="1" customWidth="1"/>
    <col min="12051" max="12051" width="11" style="8" bestFit="1" customWidth="1"/>
    <col min="12052" max="12052" width="9.5546875" style="8" bestFit="1" customWidth="1"/>
    <col min="12053" max="12053" width="6.5546875" style="8" bestFit="1" customWidth="1"/>
    <col min="12054" max="12054" width="10.5546875" style="8" bestFit="1" customWidth="1"/>
    <col min="12055" max="12055" width="14.109375" style="8" customWidth="1"/>
    <col min="12056" max="12056" width="7.5546875" style="8" bestFit="1" customWidth="1"/>
    <col min="12057" max="12057" width="11.5546875" style="8" bestFit="1" customWidth="1"/>
    <col min="12058" max="12058" width="10.88671875" style="8" bestFit="1" customWidth="1"/>
    <col min="12059" max="12293" width="9.109375" style="8"/>
    <col min="12294" max="12294" width="7.5546875" style="8" bestFit="1" customWidth="1"/>
    <col min="12295" max="12295" width="25.5546875" style="8" bestFit="1" customWidth="1"/>
    <col min="12296" max="12296" width="12.88671875" style="8" bestFit="1" customWidth="1"/>
    <col min="12297" max="12297" width="26.88671875" style="8" customWidth="1"/>
    <col min="12298" max="12298" width="18.5546875" style="8" bestFit="1" customWidth="1"/>
    <col min="12299" max="12299" width="26.109375" style="8" customWidth="1"/>
    <col min="12300" max="12300" width="71.44140625" style="8" bestFit="1" customWidth="1"/>
    <col min="12301" max="12301" width="8.5546875" style="8" bestFit="1" customWidth="1"/>
    <col min="12302" max="12302" width="12" style="8" customWidth="1"/>
    <col min="12303" max="12303" width="11.44140625" style="8" customWidth="1"/>
    <col min="12304" max="12304" width="6.5546875" style="8" bestFit="1" customWidth="1"/>
    <col min="12305" max="12305" width="10.5546875" style="8" bestFit="1" customWidth="1"/>
    <col min="12306" max="12306" width="102" style="8" bestFit="1" customWidth="1"/>
    <col min="12307" max="12307" width="11" style="8" bestFit="1" customWidth="1"/>
    <col min="12308" max="12308" width="9.5546875" style="8" bestFit="1" customWidth="1"/>
    <col min="12309" max="12309" width="6.5546875" style="8" bestFit="1" customWidth="1"/>
    <col min="12310" max="12310" width="10.5546875" style="8" bestFit="1" customWidth="1"/>
    <col min="12311" max="12311" width="14.109375" style="8" customWidth="1"/>
    <col min="12312" max="12312" width="7.5546875" style="8" bestFit="1" customWidth="1"/>
    <col min="12313" max="12313" width="11.5546875" style="8" bestFit="1" customWidth="1"/>
    <col min="12314" max="12314" width="10.88671875" style="8" bestFit="1" customWidth="1"/>
    <col min="12315" max="12549" width="9.109375" style="8"/>
    <col min="12550" max="12550" width="7.5546875" style="8" bestFit="1" customWidth="1"/>
    <col min="12551" max="12551" width="25.5546875" style="8" bestFit="1" customWidth="1"/>
    <col min="12552" max="12552" width="12.88671875" style="8" bestFit="1" customWidth="1"/>
    <col min="12553" max="12553" width="26.88671875" style="8" customWidth="1"/>
    <col min="12554" max="12554" width="18.5546875" style="8" bestFit="1" customWidth="1"/>
    <col min="12555" max="12555" width="26.109375" style="8" customWidth="1"/>
    <col min="12556" max="12556" width="71.44140625" style="8" bestFit="1" customWidth="1"/>
    <col min="12557" max="12557" width="8.5546875" style="8" bestFit="1" customWidth="1"/>
    <col min="12558" max="12558" width="12" style="8" customWidth="1"/>
    <col min="12559" max="12559" width="11.44140625" style="8" customWidth="1"/>
    <col min="12560" max="12560" width="6.5546875" style="8" bestFit="1" customWidth="1"/>
    <col min="12561" max="12561" width="10.5546875" style="8" bestFit="1" customWidth="1"/>
    <col min="12562" max="12562" width="102" style="8" bestFit="1" customWidth="1"/>
    <col min="12563" max="12563" width="11" style="8" bestFit="1" customWidth="1"/>
    <col min="12564" max="12564" width="9.5546875" style="8" bestFit="1" customWidth="1"/>
    <col min="12565" max="12565" width="6.5546875" style="8" bestFit="1" customWidth="1"/>
    <col min="12566" max="12566" width="10.5546875" style="8" bestFit="1" customWidth="1"/>
    <col min="12567" max="12567" width="14.109375" style="8" customWidth="1"/>
    <col min="12568" max="12568" width="7.5546875" style="8" bestFit="1" customWidth="1"/>
    <col min="12569" max="12569" width="11.5546875" style="8" bestFit="1" customWidth="1"/>
    <col min="12570" max="12570" width="10.88671875" style="8" bestFit="1" customWidth="1"/>
    <col min="12571" max="12805" width="9.109375" style="8"/>
    <col min="12806" max="12806" width="7.5546875" style="8" bestFit="1" customWidth="1"/>
    <col min="12807" max="12807" width="25.5546875" style="8" bestFit="1" customWidth="1"/>
    <col min="12808" max="12808" width="12.88671875" style="8" bestFit="1" customWidth="1"/>
    <col min="12809" max="12809" width="26.88671875" style="8" customWidth="1"/>
    <col min="12810" max="12810" width="18.5546875" style="8" bestFit="1" customWidth="1"/>
    <col min="12811" max="12811" width="26.109375" style="8" customWidth="1"/>
    <col min="12812" max="12812" width="71.44140625" style="8" bestFit="1" customWidth="1"/>
    <col min="12813" max="12813" width="8.5546875" style="8" bestFit="1" customWidth="1"/>
    <col min="12814" max="12814" width="12" style="8" customWidth="1"/>
    <col min="12815" max="12815" width="11.44140625" style="8" customWidth="1"/>
    <col min="12816" max="12816" width="6.5546875" style="8" bestFit="1" customWidth="1"/>
    <col min="12817" max="12817" width="10.5546875" style="8" bestFit="1" customWidth="1"/>
    <col min="12818" max="12818" width="102" style="8" bestFit="1" customWidth="1"/>
    <col min="12819" max="12819" width="11" style="8" bestFit="1" customWidth="1"/>
    <col min="12820" max="12820" width="9.5546875" style="8" bestFit="1" customWidth="1"/>
    <col min="12821" max="12821" width="6.5546875" style="8" bestFit="1" customWidth="1"/>
    <col min="12822" max="12822" width="10.5546875" style="8" bestFit="1" customWidth="1"/>
    <col min="12823" max="12823" width="14.109375" style="8" customWidth="1"/>
    <col min="12824" max="12824" width="7.5546875" style="8" bestFit="1" customWidth="1"/>
    <col min="12825" max="12825" width="11.5546875" style="8" bestFit="1" customWidth="1"/>
    <col min="12826" max="12826" width="10.88671875" style="8" bestFit="1" customWidth="1"/>
    <col min="12827" max="13061" width="9.109375" style="8"/>
    <col min="13062" max="13062" width="7.5546875" style="8" bestFit="1" customWidth="1"/>
    <col min="13063" max="13063" width="25.5546875" style="8" bestFit="1" customWidth="1"/>
    <col min="13064" max="13064" width="12.88671875" style="8" bestFit="1" customWidth="1"/>
    <col min="13065" max="13065" width="26.88671875" style="8" customWidth="1"/>
    <col min="13066" max="13066" width="18.5546875" style="8" bestFit="1" customWidth="1"/>
    <col min="13067" max="13067" width="26.109375" style="8" customWidth="1"/>
    <col min="13068" max="13068" width="71.44140625" style="8" bestFit="1" customWidth="1"/>
    <col min="13069" max="13069" width="8.5546875" style="8" bestFit="1" customWidth="1"/>
    <col min="13070" max="13070" width="12" style="8" customWidth="1"/>
    <col min="13071" max="13071" width="11.44140625" style="8" customWidth="1"/>
    <col min="13072" max="13072" width="6.5546875" style="8" bestFit="1" customWidth="1"/>
    <col min="13073" max="13073" width="10.5546875" style="8" bestFit="1" customWidth="1"/>
    <col min="13074" max="13074" width="102" style="8" bestFit="1" customWidth="1"/>
    <col min="13075" max="13075" width="11" style="8" bestFit="1" customWidth="1"/>
    <col min="13076" max="13076" width="9.5546875" style="8" bestFit="1" customWidth="1"/>
    <col min="13077" max="13077" width="6.5546875" style="8" bestFit="1" customWidth="1"/>
    <col min="13078" max="13078" width="10.5546875" style="8" bestFit="1" customWidth="1"/>
    <col min="13079" max="13079" width="14.109375" style="8" customWidth="1"/>
    <col min="13080" max="13080" width="7.5546875" style="8" bestFit="1" customWidth="1"/>
    <col min="13081" max="13081" width="11.5546875" style="8" bestFit="1" customWidth="1"/>
    <col min="13082" max="13082" width="10.88671875" style="8" bestFit="1" customWidth="1"/>
    <col min="13083" max="13317" width="9.109375" style="8"/>
    <col min="13318" max="13318" width="7.5546875" style="8" bestFit="1" customWidth="1"/>
    <col min="13319" max="13319" width="25.5546875" style="8" bestFit="1" customWidth="1"/>
    <col min="13320" max="13320" width="12.88671875" style="8" bestFit="1" customWidth="1"/>
    <col min="13321" max="13321" width="26.88671875" style="8" customWidth="1"/>
    <col min="13322" max="13322" width="18.5546875" style="8" bestFit="1" customWidth="1"/>
    <col min="13323" max="13323" width="26.109375" style="8" customWidth="1"/>
    <col min="13324" max="13324" width="71.44140625" style="8" bestFit="1" customWidth="1"/>
    <col min="13325" max="13325" width="8.5546875" style="8" bestFit="1" customWidth="1"/>
    <col min="13326" max="13326" width="12" style="8" customWidth="1"/>
    <col min="13327" max="13327" width="11.44140625" style="8" customWidth="1"/>
    <col min="13328" max="13328" width="6.5546875" style="8" bestFit="1" customWidth="1"/>
    <col min="13329" max="13329" width="10.5546875" style="8" bestFit="1" customWidth="1"/>
    <col min="13330" max="13330" width="102" style="8" bestFit="1" customWidth="1"/>
    <col min="13331" max="13331" width="11" style="8" bestFit="1" customWidth="1"/>
    <col min="13332" max="13332" width="9.5546875" style="8" bestFit="1" customWidth="1"/>
    <col min="13333" max="13333" width="6.5546875" style="8" bestFit="1" customWidth="1"/>
    <col min="13334" max="13334" width="10.5546875" style="8" bestFit="1" customWidth="1"/>
    <col min="13335" max="13335" width="14.109375" style="8" customWidth="1"/>
    <col min="13336" max="13336" width="7.5546875" style="8" bestFit="1" customWidth="1"/>
    <col min="13337" max="13337" width="11.5546875" style="8" bestFit="1" customWidth="1"/>
    <col min="13338" max="13338" width="10.88671875" style="8" bestFit="1" customWidth="1"/>
    <col min="13339" max="13573" width="9.109375" style="8"/>
    <col min="13574" max="13574" width="7.5546875" style="8" bestFit="1" customWidth="1"/>
    <col min="13575" max="13575" width="25.5546875" style="8" bestFit="1" customWidth="1"/>
    <col min="13576" max="13576" width="12.88671875" style="8" bestFit="1" customWidth="1"/>
    <col min="13577" max="13577" width="26.88671875" style="8" customWidth="1"/>
    <col min="13578" max="13578" width="18.5546875" style="8" bestFit="1" customWidth="1"/>
    <col min="13579" max="13579" width="26.109375" style="8" customWidth="1"/>
    <col min="13580" max="13580" width="71.44140625" style="8" bestFit="1" customWidth="1"/>
    <col min="13581" max="13581" width="8.5546875" style="8" bestFit="1" customWidth="1"/>
    <col min="13582" max="13582" width="12" style="8" customWidth="1"/>
    <col min="13583" max="13583" width="11.44140625" style="8" customWidth="1"/>
    <col min="13584" max="13584" width="6.5546875" style="8" bestFit="1" customWidth="1"/>
    <col min="13585" max="13585" width="10.5546875" style="8" bestFit="1" customWidth="1"/>
    <col min="13586" max="13586" width="102" style="8" bestFit="1" customWidth="1"/>
    <col min="13587" max="13587" width="11" style="8" bestFit="1" customWidth="1"/>
    <col min="13588" max="13588" width="9.5546875" style="8" bestFit="1" customWidth="1"/>
    <col min="13589" max="13589" width="6.5546875" style="8" bestFit="1" customWidth="1"/>
    <col min="13590" max="13590" width="10.5546875" style="8" bestFit="1" customWidth="1"/>
    <col min="13591" max="13591" width="14.109375" style="8" customWidth="1"/>
    <col min="13592" max="13592" width="7.5546875" style="8" bestFit="1" customWidth="1"/>
    <col min="13593" max="13593" width="11.5546875" style="8" bestFit="1" customWidth="1"/>
    <col min="13594" max="13594" width="10.88671875" style="8" bestFit="1" customWidth="1"/>
    <col min="13595" max="13829" width="9.109375" style="8"/>
    <col min="13830" max="13830" width="7.5546875" style="8" bestFit="1" customWidth="1"/>
    <col min="13831" max="13831" width="25.5546875" style="8" bestFit="1" customWidth="1"/>
    <col min="13832" max="13832" width="12.88671875" style="8" bestFit="1" customWidth="1"/>
    <col min="13833" max="13833" width="26.88671875" style="8" customWidth="1"/>
    <col min="13834" max="13834" width="18.5546875" style="8" bestFit="1" customWidth="1"/>
    <col min="13835" max="13835" width="26.109375" style="8" customWidth="1"/>
    <col min="13836" max="13836" width="71.44140625" style="8" bestFit="1" customWidth="1"/>
    <col min="13837" max="13837" width="8.5546875" style="8" bestFit="1" customWidth="1"/>
    <col min="13838" max="13838" width="12" style="8" customWidth="1"/>
    <col min="13839" max="13839" width="11.44140625" style="8" customWidth="1"/>
    <col min="13840" max="13840" width="6.5546875" style="8" bestFit="1" customWidth="1"/>
    <col min="13841" max="13841" width="10.5546875" style="8" bestFit="1" customWidth="1"/>
    <col min="13842" max="13842" width="102" style="8" bestFit="1" customWidth="1"/>
    <col min="13843" max="13843" width="11" style="8" bestFit="1" customWidth="1"/>
    <col min="13844" max="13844" width="9.5546875" style="8" bestFit="1" customWidth="1"/>
    <col min="13845" max="13845" width="6.5546875" style="8" bestFit="1" customWidth="1"/>
    <col min="13846" max="13846" width="10.5546875" style="8" bestFit="1" customWidth="1"/>
    <col min="13847" max="13847" width="14.109375" style="8" customWidth="1"/>
    <col min="13848" max="13848" width="7.5546875" style="8" bestFit="1" customWidth="1"/>
    <col min="13849" max="13849" width="11.5546875" style="8" bestFit="1" customWidth="1"/>
    <col min="13850" max="13850" width="10.88671875" style="8" bestFit="1" customWidth="1"/>
    <col min="13851" max="14085" width="9.109375" style="8"/>
    <col min="14086" max="14086" width="7.5546875" style="8" bestFit="1" customWidth="1"/>
    <col min="14087" max="14087" width="25.5546875" style="8" bestFit="1" customWidth="1"/>
    <col min="14088" max="14088" width="12.88671875" style="8" bestFit="1" customWidth="1"/>
    <col min="14089" max="14089" width="26.88671875" style="8" customWidth="1"/>
    <col min="14090" max="14090" width="18.5546875" style="8" bestFit="1" customWidth="1"/>
    <col min="14091" max="14091" width="26.109375" style="8" customWidth="1"/>
    <col min="14092" max="14092" width="71.44140625" style="8" bestFit="1" customWidth="1"/>
    <col min="14093" max="14093" width="8.5546875" style="8" bestFit="1" customWidth="1"/>
    <col min="14094" max="14094" width="12" style="8" customWidth="1"/>
    <col min="14095" max="14095" width="11.44140625" style="8" customWidth="1"/>
    <col min="14096" max="14096" width="6.5546875" style="8" bestFit="1" customWidth="1"/>
    <col min="14097" max="14097" width="10.5546875" style="8" bestFit="1" customWidth="1"/>
    <col min="14098" max="14098" width="102" style="8" bestFit="1" customWidth="1"/>
    <col min="14099" max="14099" width="11" style="8" bestFit="1" customWidth="1"/>
    <col min="14100" max="14100" width="9.5546875" style="8" bestFit="1" customWidth="1"/>
    <col min="14101" max="14101" width="6.5546875" style="8" bestFit="1" customWidth="1"/>
    <col min="14102" max="14102" width="10.5546875" style="8" bestFit="1" customWidth="1"/>
    <col min="14103" max="14103" width="14.109375" style="8" customWidth="1"/>
    <col min="14104" max="14104" width="7.5546875" style="8" bestFit="1" customWidth="1"/>
    <col min="14105" max="14105" width="11.5546875" style="8" bestFit="1" customWidth="1"/>
    <col min="14106" max="14106" width="10.88671875" style="8" bestFit="1" customWidth="1"/>
    <col min="14107" max="14341" width="9.109375" style="8"/>
    <col min="14342" max="14342" width="7.5546875" style="8" bestFit="1" customWidth="1"/>
    <col min="14343" max="14343" width="25.5546875" style="8" bestFit="1" customWidth="1"/>
    <col min="14344" max="14344" width="12.88671875" style="8" bestFit="1" customWidth="1"/>
    <col min="14345" max="14345" width="26.88671875" style="8" customWidth="1"/>
    <col min="14346" max="14346" width="18.5546875" style="8" bestFit="1" customWidth="1"/>
    <col min="14347" max="14347" width="26.109375" style="8" customWidth="1"/>
    <col min="14348" max="14348" width="71.44140625" style="8" bestFit="1" customWidth="1"/>
    <col min="14349" max="14349" width="8.5546875" style="8" bestFit="1" customWidth="1"/>
    <col min="14350" max="14350" width="12" style="8" customWidth="1"/>
    <col min="14351" max="14351" width="11.44140625" style="8" customWidth="1"/>
    <col min="14352" max="14352" width="6.5546875" style="8" bestFit="1" customWidth="1"/>
    <col min="14353" max="14353" width="10.5546875" style="8" bestFit="1" customWidth="1"/>
    <col min="14354" max="14354" width="102" style="8" bestFit="1" customWidth="1"/>
    <col min="14355" max="14355" width="11" style="8" bestFit="1" customWidth="1"/>
    <col min="14356" max="14356" width="9.5546875" style="8" bestFit="1" customWidth="1"/>
    <col min="14357" max="14357" width="6.5546875" style="8" bestFit="1" customWidth="1"/>
    <col min="14358" max="14358" width="10.5546875" style="8" bestFit="1" customWidth="1"/>
    <col min="14359" max="14359" width="14.109375" style="8" customWidth="1"/>
    <col min="14360" max="14360" width="7.5546875" style="8" bestFit="1" customWidth="1"/>
    <col min="14361" max="14361" width="11.5546875" style="8" bestFit="1" customWidth="1"/>
    <col min="14362" max="14362" width="10.88671875" style="8" bestFit="1" customWidth="1"/>
    <col min="14363" max="14597" width="9.109375" style="8"/>
    <col min="14598" max="14598" width="7.5546875" style="8" bestFit="1" customWidth="1"/>
    <col min="14599" max="14599" width="25.5546875" style="8" bestFit="1" customWidth="1"/>
    <col min="14600" max="14600" width="12.88671875" style="8" bestFit="1" customWidth="1"/>
    <col min="14601" max="14601" width="26.88671875" style="8" customWidth="1"/>
    <col min="14602" max="14602" width="18.5546875" style="8" bestFit="1" customWidth="1"/>
    <col min="14603" max="14603" width="26.109375" style="8" customWidth="1"/>
    <col min="14604" max="14604" width="71.44140625" style="8" bestFit="1" customWidth="1"/>
    <col min="14605" max="14605" width="8.5546875" style="8" bestFit="1" customWidth="1"/>
    <col min="14606" max="14606" width="12" style="8" customWidth="1"/>
    <col min="14607" max="14607" width="11.44140625" style="8" customWidth="1"/>
    <col min="14608" max="14608" width="6.5546875" style="8" bestFit="1" customWidth="1"/>
    <col min="14609" max="14609" width="10.5546875" style="8" bestFit="1" customWidth="1"/>
    <col min="14610" max="14610" width="102" style="8" bestFit="1" customWidth="1"/>
    <col min="14611" max="14611" width="11" style="8" bestFit="1" customWidth="1"/>
    <col min="14612" max="14612" width="9.5546875" style="8" bestFit="1" customWidth="1"/>
    <col min="14613" max="14613" width="6.5546875" style="8" bestFit="1" customWidth="1"/>
    <col min="14614" max="14614" width="10.5546875" style="8" bestFit="1" customWidth="1"/>
    <col min="14615" max="14615" width="14.109375" style="8" customWidth="1"/>
    <col min="14616" max="14616" width="7.5546875" style="8" bestFit="1" customWidth="1"/>
    <col min="14617" max="14617" width="11.5546875" style="8" bestFit="1" customWidth="1"/>
    <col min="14618" max="14618" width="10.88671875" style="8" bestFit="1" customWidth="1"/>
    <col min="14619" max="14853" width="9.109375" style="8"/>
    <col min="14854" max="14854" width="7.5546875" style="8" bestFit="1" customWidth="1"/>
    <col min="14855" max="14855" width="25.5546875" style="8" bestFit="1" customWidth="1"/>
    <col min="14856" max="14856" width="12.88671875" style="8" bestFit="1" customWidth="1"/>
    <col min="14857" max="14857" width="26.88671875" style="8" customWidth="1"/>
    <col min="14858" max="14858" width="18.5546875" style="8" bestFit="1" customWidth="1"/>
    <col min="14859" max="14859" width="26.109375" style="8" customWidth="1"/>
    <col min="14860" max="14860" width="71.44140625" style="8" bestFit="1" customWidth="1"/>
    <col min="14861" max="14861" width="8.5546875" style="8" bestFit="1" customWidth="1"/>
    <col min="14862" max="14862" width="12" style="8" customWidth="1"/>
    <col min="14863" max="14863" width="11.44140625" style="8" customWidth="1"/>
    <col min="14864" max="14864" width="6.5546875" style="8" bestFit="1" customWidth="1"/>
    <col min="14865" max="14865" width="10.5546875" style="8" bestFit="1" customWidth="1"/>
    <col min="14866" max="14866" width="102" style="8" bestFit="1" customWidth="1"/>
    <col min="14867" max="14867" width="11" style="8" bestFit="1" customWidth="1"/>
    <col min="14868" max="14868" width="9.5546875" style="8" bestFit="1" customWidth="1"/>
    <col min="14869" max="14869" width="6.5546875" style="8" bestFit="1" customWidth="1"/>
    <col min="14870" max="14870" width="10.5546875" style="8" bestFit="1" customWidth="1"/>
    <col min="14871" max="14871" width="14.109375" style="8" customWidth="1"/>
    <col min="14872" max="14872" width="7.5546875" style="8" bestFit="1" customWidth="1"/>
    <col min="14873" max="14873" width="11.5546875" style="8" bestFit="1" customWidth="1"/>
    <col min="14874" max="14874" width="10.88671875" style="8" bestFit="1" customWidth="1"/>
    <col min="14875" max="15109" width="9.109375" style="8"/>
    <col min="15110" max="15110" width="7.5546875" style="8" bestFit="1" customWidth="1"/>
    <col min="15111" max="15111" width="25.5546875" style="8" bestFit="1" customWidth="1"/>
    <col min="15112" max="15112" width="12.88671875" style="8" bestFit="1" customWidth="1"/>
    <col min="15113" max="15113" width="26.88671875" style="8" customWidth="1"/>
    <col min="15114" max="15114" width="18.5546875" style="8" bestFit="1" customWidth="1"/>
    <col min="15115" max="15115" width="26.109375" style="8" customWidth="1"/>
    <col min="15116" max="15116" width="71.44140625" style="8" bestFit="1" customWidth="1"/>
    <col min="15117" max="15117" width="8.5546875" style="8" bestFit="1" customWidth="1"/>
    <col min="15118" max="15118" width="12" style="8" customWidth="1"/>
    <col min="15119" max="15119" width="11.44140625" style="8" customWidth="1"/>
    <col min="15120" max="15120" width="6.5546875" style="8" bestFit="1" customWidth="1"/>
    <col min="15121" max="15121" width="10.5546875" style="8" bestFit="1" customWidth="1"/>
    <col min="15122" max="15122" width="102" style="8" bestFit="1" customWidth="1"/>
    <col min="15123" max="15123" width="11" style="8" bestFit="1" customWidth="1"/>
    <col min="15124" max="15124" width="9.5546875" style="8" bestFit="1" customWidth="1"/>
    <col min="15125" max="15125" width="6.5546875" style="8" bestFit="1" customWidth="1"/>
    <col min="15126" max="15126" width="10.5546875" style="8" bestFit="1" customWidth="1"/>
    <col min="15127" max="15127" width="14.109375" style="8" customWidth="1"/>
    <col min="15128" max="15128" width="7.5546875" style="8" bestFit="1" customWidth="1"/>
    <col min="15129" max="15129" width="11.5546875" style="8" bestFit="1" customWidth="1"/>
    <col min="15130" max="15130" width="10.88671875" style="8" bestFit="1" customWidth="1"/>
    <col min="15131" max="15365" width="9.109375" style="8"/>
    <col min="15366" max="15366" width="7.5546875" style="8" bestFit="1" customWidth="1"/>
    <col min="15367" max="15367" width="25.5546875" style="8" bestFit="1" customWidth="1"/>
    <col min="15368" max="15368" width="12.88671875" style="8" bestFit="1" customWidth="1"/>
    <col min="15369" max="15369" width="26.88671875" style="8" customWidth="1"/>
    <col min="15370" max="15370" width="18.5546875" style="8" bestFit="1" customWidth="1"/>
    <col min="15371" max="15371" width="26.109375" style="8" customWidth="1"/>
    <col min="15372" max="15372" width="71.44140625" style="8" bestFit="1" customWidth="1"/>
    <col min="15373" max="15373" width="8.5546875" style="8" bestFit="1" customWidth="1"/>
    <col min="15374" max="15374" width="12" style="8" customWidth="1"/>
    <col min="15375" max="15375" width="11.44140625" style="8" customWidth="1"/>
    <col min="15376" max="15376" width="6.5546875" style="8" bestFit="1" customWidth="1"/>
    <col min="15377" max="15377" width="10.5546875" style="8" bestFit="1" customWidth="1"/>
    <col min="15378" max="15378" width="102" style="8" bestFit="1" customWidth="1"/>
    <col min="15379" max="15379" width="11" style="8" bestFit="1" customWidth="1"/>
    <col min="15380" max="15380" width="9.5546875" style="8" bestFit="1" customWidth="1"/>
    <col min="15381" max="15381" width="6.5546875" style="8" bestFit="1" customWidth="1"/>
    <col min="15382" max="15382" width="10.5546875" style="8" bestFit="1" customWidth="1"/>
    <col min="15383" max="15383" width="14.109375" style="8" customWidth="1"/>
    <col min="15384" max="15384" width="7.5546875" style="8" bestFit="1" customWidth="1"/>
    <col min="15385" max="15385" width="11.5546875" style="8" bestFit="1" customWidth="1"/>
    <col min="15386" max="15386" width="10.88671875" style="8" bestFit="1" customWidth="1"/>
    <col min="15387" max="15621" width="9.109375" style="8"/>
    <col min="15622" max="15622" width="7.5546875" style="8" bestFit="1" customWidth="1"/>
    <col min="15623" max="15623" width="25.5546875" style="8" bestFit="1" customWidth="1"/>
    <col min="15624" max="15624" width="12.88671875" style="8" bestFit="1" customWidth="1"/>
    <col min="15625" max="15625" width="26.88671875" style="8" customWidth="1"/>
    <col min="15626" max="15626" width="18.5546875" style="8" bestFit="1" customWidth="1"/>
    <col min="15627" max="15627" width="26.109375" style="8" customWidth="1"/>
    <col min="15628" max="15628" width="71.44140625" style="8" bestFit="1" customWidth="1"/>
    <col min="15629" max="15629" width="8.5546875" style="8" bestFit="1" customWidth="1"/>
    <col min="15630" max="15630" width="12" style="8" customWidth="1"/>
    <col min="15631" max="15631" width="11.44140625" style="8" customWidth="1"/>
    <col min="15632" max="15632" width="6.5546875" style="8" bestFit="1" customWidth="1"/>
    <col min="15633" max="15633" width="10.5546875" style="8" bestFit="1" customWidth="1"/>
    <col min="15634" max="15634" width="102" style="8" bestFit="1" customWidth="1"/>
    <col min="15635" max="15635" width="11" style="8" bestFit="1" customWidth="1"/>
    <col min="15636" max="15636" width="9.5546875" style="8" bestFit="1" customWidth="1"/>
    <col min="15637" max="15637" width="6.5546875" style="8" bestFit="1" customWidth="1"/>
    <col min="15638" max="15638" width="10.5546875" style="8" bestFit="1" customWidth="1"/>
    <col min="15639" max="15639" width="14.109375" style="8" customWidth="1"/>
    <col min="15640" max="15640" width="7.5546875" style="8" bestFit="1" customWidth="1"/>
    <col min="15641" max="15641" width="11.5546875" style="8" bestFit="1" customWidth="1"/>
    <col min="15642" max="15642" width="10.88671875" style="8" bestFit="1" customWidth="1"/>
    <col min="15643" max="15877" width="9.109375" style="8"/>
    <col min="15878" max="15878" width="7.5546875" style="8" bestFit="1" customWidth="1"/>
    <col min="15879" max="15879" width="25.5546875" style="8" bestFit="1" customWidth="1"/>
    <col min="15880" max="15880" width="12.88671875" style="8" bestFit="1" customWidth="1"/>
    <col min="15881" max="15881" width="26.88671875" style="8" customWidth="1"/>
    <col min="15882" max="15882" width="18.5546875" style="8" bestFit="1" customWidth="1"/>
    <col min="15883" max="15883" width="26.109375" style="8" customWidth="1"/>
    <col min="15884" max="15884" width="71.44140625" style="8" bestFit="1" customWidth="1"/>
    <col min="15885" max="15885" width="8.5546875" style="8" bestFit="1" customWidth="1"/>
    <col min="15886" max="15886" width="12" style="8" customWidth="1"/>
    <col min="15887" max="15887" width="11.44140625" style="8" customWidth="1"/>
    <col min="15888" max="15888" width="6.5546875" style="8" bestFit="1" customWidth="1"/>
    <col min="15889" max="15889" width="10.5546875" style="8" bestFit="1" customWidth="1"/>
    <col min="15890" max="15890" width="102" style="8" bestFit="1" customWidth="1"/>
    <col min="15891" max="15891" width="11" style="8" bestFit="1" customWidth="1"/>
    <col min="15892" max="15892" width="9.5546875" style="8" bestFit="1" customWidth="1"/>
    <col min="15893" max="15893" width="6.5546875" style="8" bestFit="1" customWidth="1"/>
    <col min="15894" max="15894" width="10.5546875" style="8" bestFit="1" customWidth="1"/>
    <col min="15895" max="15895" width="14.109375" style="8" customWidth="1"/>
    <col min="15896" max="15896" width="7.5546875" style="8" bestFit="1" customWidth="1"/>
    <col min="15897" max="15897" width="11.5546875" style="8" bestFit="1" customWidth="1"/>
    <col min="15898" max="15898" width="10.88671875" style="8" bestFit="1" customWidth="1"/>
    <col min="15899" max="16133" width="9.109375" style="8"/>
    <col min="16134" max="16134" width="7.5546875" style="8" bestFit="1" customWidth="1"/>
    <col min="16135" max="16135" width="25.5546875" style="8" bestFit="1" customWidth="1"/>
    <col min="16136" max="16136" width="12.88671875" style="8" bestFit="1" customWidth="1"/>
    <col min="16137" max="16137" width="26.88671875" style="8" customWidth="1"/>
    <col min="16138" max="16138" width="18.5546875" style="8" bestFit="1" customWidth="1"/>
    <col min="16139" max="16139" width="26.109375" style="8" customWidth="1"/>
    <col min="16140" max="16140" width="71.44140625" style="8" bestFit="1" customWidth="1"/>
    <col min="16141" max="16141" width="8.5546875" style="8" bestFit="1" customWidth="1"/>
    <col min="16142" max="16142" width="12" style="8" customWidth="1"/>
    <col min="16143" max="16143" width="11.44140625" style="8" customWidth="1"/>
    <col min="16144" max="16144" width="6.5546875" style="8" bestFit="1" customWidth="1"/>
    <col min="16145" max="16145" width="10.5546875" style="8" bestFit="1" customWidth="1"/>
    <col min="16146" max="16146" width="102" style="8" bestFit="1" customWidth="1"/>
    <col min="16147" max="16147" width="11" style="8" bestFit="1" customWidth="1"/>
    <col min="16148" max="16148" width="9.5546875" style="8" bestFit="1" customWidth="1"/>
    <col min="16149" max="16149" width="6.5546875" style="8" bestFit="1" customWidth="1"/>
    <col min="16150" max="16150" width="10.5546875" style="8" bestFit="1" customWidth="1"/>
    <col min="16151" max="16151" width="14.109375" style="8" customWidth="1"/>
    <col min="16152" max="16152" width="7.5546875" style="8" bestFit="1" customWidth="1"/>
    <col min="16153" max="16153" width="11.5546875" style="8" bestFit="1" customWidth="1"/>
    <col min="16154" max="16154" width="10.88671875" style="8" bestFit="1" customWidth="1"/>
    <col min="16155" max="16384" width="9.109375" style="8"/>
  </cols>
  <sheetData>
    <row r="1" spans="1:26" s="7" customFormat="1" x14ac:dyDescent="0.3">
      <c r="B1" s="670" t="s">
        <v>12</v>
      </c>
      <c r="C1" s="674" t="s">
        <v>13</v>
      </c>
      <c r="D1" s="677" t="s">
        <v>14</v>
      </c>
      <c r="E1" s="672" t="s">
        <v>3</v>
      </c>
      <c r="F1" s="680" t="s">
        <v>15</v>
      </c>
      <c r="G1" s="687" t="s">
        <v>1</v>
      </c>
      <c r="H1" s="681" t="s">
        <v>16</v>
      </c>
      <c r="I1" s="669" t="s">
        <v>10</v>
      </c>
      <c r="J1" s="665" t="s">
        <v>4</v>
      </c>
      <c r="K1" s="665"/>
      <c r="L1" s="665"/>
      <c r="M1" s="665"/>
      <c r="N1" s="665" t="s">
        <v>18</v>
      </c>
      <c r="O1" s="666" t="s">
        <v>363</v>
      </c>
      <c r="P1" s="667"/>
      <c r="Q1" s="667"/>
      <c r="R1" s="668"/>
      <c r="S1" s="665" t="s">
        <v>5</v>
      </c>
      <c r="T1" s="665"/>
      <c r="U1" s="665"/>
      <c r="V1" s="665"/>
      <c r="W1" s="669" t="s">
        <v>20</v>
      </c>
      <c r="X1" s="665" t="s">
        <v>19</v>
      </c>
      <c r="Y1" s="665" t="s">
        <v>21</v>
      </c>
      <c r="Z1" s="669" t="s">
        <v>497</v>
      </c>
    </row>
    <row r="2" spans="1:26" s="7" customFormat="1" ht="64.8" x14ac:dyDescent="0.3">
      <c r="B2" s="671"/>
      <c r="C2" s="675"/>
      <c r="D2" s="677"/>
      <c r="E2" s="672"/>
      <c r="F2" s="680"/>
      <c r="G2" s="687"/>
      <c r="H2" s="682"/>
      <c r="I2" s="665"/>
      <c r="J2" s="4" t="s">
        <v>2</v>
      </c>
      <c r="K2" s="4" t="s">
        <v>6</v>
      </c>
      <c r="L2" s="5" t="s">
        <v>7</v>
      </c>
      <c r="M2" s="4" t="s">
        <v>17</v>
      </c>
      <c r="N2" s="665"/>
      <c r="O2" s="4" t="s">
        <v>359</v>
      </c>
      <c r="P2" s="4" t="s">
        <v>360</v>
      </c>
      <c r="Q2" s="4" t="s">
        <v>361</v>
      </c>
      <c r="R2" s="4" t="s">
        <v>362</v>
      </c>
      <c r="S2" s="4" t="s">
        <v>2</v>
      </c>
      <c r="T2" s="4" t="s">
        <v>6</v>
      </c>
      <c r="U2" s="5" t="s">
        <v>7</v>
      </c>
      <c r="V2" s="4" t="s">
        <v>17</v>
      </c>
      <c r="W2" s="665"/>
      <c r="X2" s="665"/>
      <c r="Y2" s="665"/>
      <c r="Z2" s="669"/>
    </row>
    <row r="3" spans="1:26" s="7" customFormat="1" x14ac:dyDescent="0.3">
      <c r="A3" s="7" t="s">
        <v>336</v>
      </c>
      <c r="B3" s="671"/>
      <c r="C3" s="675"/>
      <c r="D3" s="677"/>
      <c r="E3" s="672"/>
      <c r="F3" s="680"/>
      <c r="G3" s="687"/>
      <c r="H3" s="683"/>
      <c r="I3" s="665"/>
      <c r="J3" s="62" t="s">
        <v>8</v>
      </c>
      <c r="K3" s="62" t="s">
        <v>51</v>
      </c>
      <c r="L3" s="62" t="s">
        <v>41</v>
      </c>
      <c r="M3" s="62" t="s">
        <v>9</v>
      </c>
      <c r="N3" s="665"/>
      <c r="O3" s="109"/>
      <c r="P3" s="109"/>
      <c r="Q3" s="109"/>
      <c r="R3" s="109"/>
      <c r="S3" s="62" t="s">
        <v>8</v>
      </c>
      <c r="T3" s="62" t="s">
        <v>51</v>
      </c>
      <c r="U3" s="62" t="s">
        <v>41</v>
      </c>
      <c r="V3" s="62" t="s">
        <v>9</v>
      </c>
      <c r="W3" s="665"/>
      <c r="X3" s="665"/>
      <c r="Y3" s="665"/>
      <c r="Z3" s="669"/>
    </row>
    <row r="4" spans="1:26" s="13" customFormat="1" ht="28.8" x14ac:dyDescent="0.3">
      <c r="A4" s="13">
        <v>1</v>
      </c>
      <c r="B4" s="28" t="str">
        <f>CONCATENATE("Cal-",A4)</f>
        <v>Cal-1</v>
      </c>
      <c r="C4" s="32" t="s">
        <v>517</v>
      </c>
      <c r="D4" s="35" t="s">
        <v>23</v>
      </c>
      <c r="E4" s="26" t="s">
        <v>519</v>
      </c>
      <c r="F4" s="37" t="s">
        <v>518</v>
      </c>
      <c r="G4" s="100" t="s">
        <v>689</v>
      </c>
      <c r="H4" s="42" t="s">
        <v>688</v>
      </c>
      <c r="I4" s="9" t="s">
        <v>25</v>
      </c>
      <c r="J4" s="10" t="s">
        <v>35</v>
      </c>
      <c r="K4" s="10" t="s">
        <v>31</v>
      </c>
      <c r="L4" s="12">
        <f t="shared" ref="L4:L22" si="0">IF(K4="Eliminated", 21, IF(OR(J4="-",K4="-"),"-", (IF(J4="Catastrophic",IF(K4="Frequent",1,IF(K4="Probable",2,IF(K4="Occasional",4,IF(K4="Remote",8,IF(K4="Improbable",12,"Error"))))),IF(J4="Critical",IF(K4="Frequent",3,IF(K4="Probable",5,IF(K4="Occasional",6,IF(K4="Remote",10,IF(K4="Improbable",15,"Error"))))), IF(J4="Marginal",IF(K4="Frequent",7,IF(K4="Probable",9,IF(K4="Occasional",11,IF(K4="Remote",14,IF(K4="Improbable",17,"Error"))))), IF(J4="Negligible",IF(K4="Frequent",13,IF(K4="Probable",16,IF(K4="Occasional",18,IF(K4="Remote",19,IF(K4="Improbable",20,"Error"))))),"Error")))))))</f>
        <v>4</v>
      </c>
      <c r="M4" s="10" t="str">
        <f t="shared" ref="M4:M22" si="1">IF(OR(L4="-",L4="Error"),"-",IF(L4&gt;20,"N/A",IF(L4&gt;17,"Low",IF(L4&gt;9, "Medium", IF(L4&gt;5, "Serious", "High")))))</f>
        <v>High</v>
      </c>
      <c r="N4" s="11" t="s">
        <v>527</v>
      </c>
      <c r="O4" s="155"/>
      <c r="P4" s="155" t="s">
        <v>364</v>
      </c>
      <c r="Q4" s="155"/>
      <c r="R4" s="155" t="s">
        <v>364</v>
      </c>
      <c r="S4" s="10" t="s">
        <v>11</v>
      </c>
      <c r="T4" s="10" t="s">
        <v>11</v>
      </c>
      <c r="U4" s="12" t="str">
        <f t="shared" ref="U4:U14" si="2">IF(T4="Eliminated", 21, IF(OR(S4="-",T4="-"),"-", (IF(S4="Catastrophic",IF(T4="Frequent",1,IF(T4="Probable",2,IF(T4="Occasional",4,IF(T4="Remote",8,IF(T4="Improbable",12,"Error"))))),IF(S4="Critical",IF(T4="Frequent",3,IF(T4="Probable",5,IF(T4="Occasional",6,IF(T4="Remote",10,IF(T4="Improbable",15,"Error"))))), IF(S4="Marginal",IF(T4="Frequent",7,IF(T4="Probable",9,IF(T4="Occasional",11,IF(T4="Remote",14,IF(T4="Improbable",17,"Error"))))), IF(S4="Negligible",IF(T4="Frequent",13,IF(T4="Probable",16,IF(T4="Occasional",18,IF(T4="Remote",19,IF(T4="Improbable",20,"Error"))))),"Error")))))))</f>
        <v>-</v>
      </c>
      <c r="V4" s="10" t="str">
        <f t="shared" ref="V4:V14" si="3">IF(OR(U4="-",U4="Error"),"-",IF(U4&gt;20,"N/A",IF(U4&gt;17,"Low",IF(U4&gt;9, "Medium", IF(U4&gt;5, "Serious", "High")))))</f>
        <v>-</v>
      </c>
      <c r="W4" s="9"/>
      <c r="X4" s="9"/>
      <c r="Y4" s="9"/>
      <c r="Z4" s="9" t="s">
        <v>707</v>
      </c>
    </row>
    <row r="5" spans="1:26" s="13" customFormat="1" x14ac:dyDescent="0.3">
      <c r="A5" s="13">
        <v>2</v>
      </c>
      <c r="B5" s="28" t="str">
        <f t="shared" ref="B5:B14" si="4">CONCATENATE("Cal-",A5)</f>
        <v>Cal-2</v>
      </c>
      <c r="C5" s="32" t="s">
        <v>517</v>
      </c>
      <c r="D5" s="35" t="s">
        <v>23</v>
      </c>
      <c r="E5" s="26" t="s">
        <v>519</v>
      </c>
      <c r="F5" s="37" t="s">
        <v>518</v>
      </c>
      <c r="G5" s="100" t="s">
        <v>677</v>
      </c>
      <c r="H5" s="42" t="s">
        <v>690</v>
      </c>
      <c r="I5" s="9" t="s">
        <v>25</v>
      </c>
      <c r="J5" s="10" t="s">
        <v>35</v>
      </c>
      <c r="K5" s="10" t="s">
        <v>36</v>
      </c>
      <c r="L5" s="12">
        <f t="shared" si="0"/>
        <v>8</v>
      </c>
      <c r="M5" s="10" t="str">
        <f t="shared" si="1"/>
        <v>Serious</v>
      </c>
      <c r="N5" s="11" t="s">
        <v>520</v>
      </c>
      <c r="O5" s="155"/>
      <c r="P5" s="155" t="s">
        <v>364</v>
      </c>
      <c r="Q5" s="155"/>
      <c r="R5" s="155" t="s">
        <v>364</v>
      </c>
      <c r="S5" s="10" t="s">
        <v>11</v>
      </c>
      <c r="T5" s="10" t="s">
        <v>11</v>
      </c>
      <c r="U5" s="12" t="str">
        <f t="shared" si="2"/>
        <v>-</v>
      </c>
      <c r="V5" s="10" t="str">
        <f t="shared" si="3"/>
        <v>-</v>
      </c>
      <c r="W5" s="9"/>
      <c r="X5" s="9"/>
      <c r="Y5" s="9"/>
      <c r="Z5" s="9"/>
    </row>
    <row r="6" spans="1:26" s="13" customFormat="1" x14ac:dyDescent="0.3">
      <c r="A6" s="13">
        <v>3</v>
      </c>
      <c r="B6" s="28" t="str">
        <f t="shared" si="4"/>
        <v>Cal-3</v>
      </c>
      <c r="C6" s="32" t="s">
        <v>521</v>
      </c>
      <c r="D6" s="35" t="s">
        <v>23</v>
      </c>
      <c r="E6" s="26" t="s">
        <v>519</v>
      </c>
      <c r="F6" s="37" t="s">
        <v>122</v>
      </c>
      <c r="G6" s="100" t="s">
        <v>536</v>
      </c>
      <c r="H6" s="41" t="s">
        <v>691</v>
      </c>
      <c r="I6" s="9" t="s">
        <v>25</v>
      </c>
      <c r="J6" s="10" t="s">
        <v>26</v>
      </c>
      <c r="K6" s="10" t="s">
        <v>36</v>
      </c>
      <c r="L6" s="12">
        <f t="shared" si="0"/>
        <v>10</v>
      </c>
      <c r="M6" s="10" t="str">
        <f t="shared" si="1"/>
        <v>Medium</v>
      </c>
      <c r="N6" s="11" t="s">
        <v>528</v>
      </c>
      <c r="O6" s="155"/>
      <c r="P6" s="155" t="s">
        <v>364</v>
      </c>
      <c r="Q6" s="155"/>
      <c r="R6" s="155"/>
      <c r="S6" s="10" t="s">
        <v>11</v>
      </c>
      <c r="T6" s="10" t="s">
        <v>11</v>
      </c>
      <c r="U6" s="12" t="str">
        <f t="shared" si="2"/>
        <v>-</v>
      </c>
      <c r="V6" s="10" t="str">
        <f t="shared" si="3"/>
        <v>-</v>
      </c>
      <c r="W6" s="9"/>
      <c r="X6" s="9"/>
      <c r="Y6" s="9"/>
      <c r="Z6" s="9"/>
    </row>
    <row r="7" spans="1:26" s="13" customFormat="1" ht="28.8" x14ac:dyDescent="0.3">
      <c r="A7" s="13">
        <v>4</v>
      </c>
      <c r="B7" s="28" t="str">
        <f t="shared" si="4"/>
        <v>Cal-4</v>
      </c>
      <c r="C7" s="32" t="s">
        <v>521</v>
      </c>
      <c r="D7" s="35" t="s">
        <v>23</v>
      </c>
      <c r="E7" s="26" t="s">
        <v>519</v>
      </c>
      <c r="F7" s="37" t="s">
        <v>122</v>
      </c>
      <c r="G7" s="100" t="s">
        <v>536</v>
      </c>
      <c r="H7" s="42" t="s">
        <v>708</v>
      </c>
      <c r="I7" s="9" t="s">
        <v>25</v>
      </c>
      <c r="J7" s="10" t="s">
        <v>35</v>
      </c>
      <c r="K7" s="10" t="s">
        <v>31</v>
      </c>
      <c r="L7" s="12">
        <f t="shared" si="0"/>
        <v>4</v>
      </c>
      <c r="M7" s="10" t="str">
        <f t="shared" si="1"/>
        <v>High</v>
      </c>
      <c r="N7" s="20" t="s">
        <v>529</v>
      </c>
      <c r="O7" s="156"/>
      <c r="P7" s="156" t="s">
        <v>364</v>
      </c>
      <c r="Q7" s="156"/>
      <c r="R7" s="156" t="s">
        <v>364</v>
      </c>
      <c r="S7" s="10" t="s">
        <v>11</v>
      </c>
      <c r="T7" s="10" t="s">
        <v>11</v>
      </c>
      <c r="U7" s="12" t="str">
        <f t="shared" si="2"/>
        <v>-</v>
      </c>
      <c r="V7" s="10" t="str">
        <f t="shared" si="3"/>
        <v>-</v>
      </c>
      <c r="W7" s="9"/>
      <c r="X7" s="9"/>
      <c r="Y7" s="9"/>
      <c r="Z7" s="9" t="s">
        <v>512</v>
      </c>
    </row>
    <row r="8" spans="1:26" s="13" customFormat="1" ht="28.8" x14ac:dyDescent="0.3">
      <c r="A8" s="13">
        <v>5</v>
      </c>
      <c r="B8" s="28" t="str">
        <f t="shared" si="4"/>
        <v>Cal-5</v>
      </c>
      <c r="C8" s="32" t="s">
        <v>521</v>
      </c>
      <c r="D8" s="35" t="s">
        <v>23</v>
      </c>
      <c r="E8" s="26" t="s">
        <v>519</v>
      </c>
      <c r="F8" s="37" t="s">
        <v>122</v>
      </c>
      <c r="G8" s="100" t="s">
        <v>536</v>
      </c>
      <c r="H8" s="42" t="s">
        <v>693</v>
      </c>
      <c r="I8" s="9" t="s">
        <v>25</v>
      </c>
      <c r="J8" s="10" t="s">
        <v>35</v>
      </c>
      <c r="K8" s="10" t="s">
        <v>31</v>
      </c>
      <c r="L8" s="12">
        <f t="shared" si="0"/>
        <v>4</v>
      </c>
      <c r="M8" s="10" t="str">
        <f t="shared" si="1"/>
        <v>High</v>
      </c>
      <c r="N8" s="11" t="s">
        <v>692</v>
      </c>
      <c r="O8" s="155"/>
      <c r="P8" s="155" t="s">
        <v>364</v>
      </c>
      <c r="Q8" s="155" t="s">
        <v>364</v>
      </c>
      <c r="R8" s="155" t="s">
        <v>364</v>
      </c>
      <c r="S8" s="10" t="s">
        <v>11</v>
      </c>
      <c r="T8" s="10" t="s">
        <v>11</v>
      </c>
      <c r="U8" s="12" t="str">
        <f t="shared" si="2"/>
        <v>-</v>
      </c>
      <c r="V8" s="10" t="str">
        <f t="shared" si="3"/>
        <v>-</v>
      </c>
      <c r="W8" s="9"/>
      <c r="X8" s="9"/>
      <c r="Y8" s="9"/>
      <c r="Z8" s="9" t="s">
        <v>512</v>
      </c>
    </row>
    <row r="9" spans="1:26" s="13" customFormat="1" ht="43.2" x14ac:dyDescent="0.3">
      <c r="A9" s="13">
        <v>6</v>
      </c>
      <c r="B9" s="28" t="str">
        <f t="shared" si="4"/>
        <v>Cal-6</v>
      </c>
      <c r="C9" s="32" t="s">
        <v>521</v>
      </c>
      <c r="D9" s="35" t="s">
        <v>23</v>
      </c>
      <c r="E9" s="26" t="s">
        <v>519</v>
      </c>
      <c r="F9" s="37" t="s">
        <v>122</v>
      </c>
      <c r="G9" s="100" t="s">
        <v>536</v>
      </c>
      <c r="H9" s="42" t="s">
        <v>694</v>
      </c>
      <c r="I9" s="9" t="s">
        <v>25</v>
      </c>
      <c r="J9" s="10" t="s">
        <v>35</v>
      </c>
      <c r="K9" s="10" t="s">
        <v>36</v>
      </c>
      <c r="L9" s="12">
        <f t="shared" si="0"/>
        <v>8</v>
      </c>
      <c r="M9" s="10" t="str">
        <f t="shared" si="1"/>
        <v>Serious</v>
      </c>
      <c r="N9" s="11" t="s">
        <v>533</v>
      </c>
      <c r="O9" s="155" t="s">
        <v>364</v>
      </c>
      <c r="P9" s="155"/>
      <c r="Q9" s="155"/>
      <c r="R9" s="155" t="s">
        <v>364</v>
      </c>
      <c r="S9" s="10" t="s">
        <v>11</v>
      </c>
      <c r="T9" s="10" t="s">
        <v>11</v>
      </c>
      <c r="U9" s="12" t="str">
        <f t="shared" si="2"/>
        <v>-</v>
      </c>
      <c r="V9" s="10" t="str">
        <f t="shared" si="3"/>
        <v>-</v>
      </c>
      <c r="W9" s="9"/>
      <c r="X9" s="9"/>
      <c r="Y9" s="9"/>
      <c r="Z9" s="9"/>
    </row>
    <row r="10" spans="1:26" s="13" customFormat="1" ht="28.8" x14ac:dyDescent="0.3">
      <c r="A10" s="13">
        <v>7</v>
      </c>
      <c r="B10" s="28" t="str">
        <f t="shared" si="4"/>
        <v>Cal-7</v>
      </c>
      <c r="C10" s="32" t="s">
        <v>521</v>
      </c>
      <c r="D10" s="35" t="s">
        <v>23</v>
      </c>
      <c r="E10" s="26" t="s">
        <v>519</v>
      </c>
      <c r="F10" s="37" t="s">
        <v>678</v>
      </c>
      <c r="G10" s="100" t="s">
        <v>696</v>
      </c>
      <c r="H10" s="41" t="s">
        <v>695</v>
      </c>
      <c r="I10" s="9" t="s">
        <v>25</v>
      </c>
      <c r="J10" s="10" t="s">
        <v>26</v>
      </c>
      <c r="K10" s="10" t="s">
        <v>31</v>
      </c>
      <c r="L10" s="12">
        <f t="shared" si="0"/>
        <v>6</v>
      </c>
      <c r="M10" s="10" t="str">
        <f t="shared" si="1"/>
        <v>Serious</v>
      </c>
      <c r="N10" s="11" t="s">
        <v>522</v>
      </c>
      <c r="O10" s="155"/>
      <c r="P10" s="155"/>
      <c r="Q10" s="155" t="s">
        <v>364</v>
      </c>
      <c r="R10" s="155" t="s">
        <v>364</v>
      </c>
      <c r="S10" s="10"/>
      <c r="T10" s="10"/>
      <c r="U10" s="12"/>
      <c r="V10" s="10"/>
      <c r="W10" s="9"/>
      <c r="X10" s="9"/>
      <c r="Y10" s="9"/>
      <c r="Z10" s="9"/>
    </row>
    <row r="11" spans="1:26" s="13" customFormat="1" ht="28.8" x14ac:dyDescent="0.3">
      <c r="A11" s="13">
        <v>8</v>
      </c>
      <c r="B11" s="28" t="str">
        <f t="shared" si="4"/>
        <v>Cal-8</v>
      </c>
      <c r="C11" s="32" t="s">
        <v>521</v>
      </c>
      <c r="D11" s="35" t="s">
        <v>23</v>
      </c>
      <c r="E11" s="26" t="s">
        <v>519</v>
      </c>
      <c r="F11" s="37" t="s">
        <v>142</v>
      </c>
      <c r="G11" s="100" t="s">
        <v>149</v>
      </c>
      <c r="H11" s="42" t="s">
        <v>697</v>
      </c>
      <c r="I11" s="9" t="s">
        <v>25</v>
      </c>
      <c r="J11" s="10" t="s">
        <v>35</v>
      </c>
      <c r="K11" s="10" t="s">
        <v>36</v>
      </c>
      <c r="L11" s="12">
        <f t="shared" si="0"/>
        <v>8</v>
      </c>
      <c r="M11" s="10" t="str">
        <f t="shared" si="1"/>
        <v>Serious</v>
      </c>
      <c r="N11" s="11" t="s">
        <v>530</v>
      </c>
      <c r="O11" s="155"/>
      <c r="P11" s="155" t="s">
        <v>364</v>
      </c>
      <c r="Q11" s="155"/>
      <c r="R11" s="155"/>
      <c r="S11" s="10" t="s">
        <v>11</v>
      </c>
      <c r="T11" s="10" t="s">
        <v>11</v>
      </c>
      <c r="U11" s="12" t="str">
        <f t="shared" si="2"/>
        <v>-</v>
      </c>
      <c r="V11" s="10" t="str">
        <f t="shared" si="3"/>
        <v>-</v>
      </c>
      <c r="W11" s="9"/>
      <c r="X11" s="9"/>
      <c r="Y11" s="9"/>
      <c r="Z11" s="9"/>
    </row>
    <row r="12" spans="1:26" s="13" customFormat="1" ht="28.8" x14ac:dyDescent="0.3">
      <c r="A12" s="13">
        <v>9</v>
      </c>
      <c r="B12" s="28" t="str">
        <f t="shared" si="4"/>
        <v>Cal-9</v>
      </c>
      <c r="C12" s="32" t="s">
        <v>521</v>
      </c>
      <c r="D12" s="35" t="s">
        <v>23</v>
      </c>
      <c r="E12" s="26" t="s">
        <v>519</v>
      </c>
      <c r="F12" s="37" t="s">
        <v>138</v>
      </c>
      <c r="G12" s="100" t="s">
        <v>203</v>
      </c>
      <c r="H12" s="42" t="s">
        <v>698</v>
      </c>
      <c r="I12" s="9" t="s">
        <v>25</v>
      </c>
      <c r="J12" s="10" t="s">
        <v>26</v>
      </c>
      <c r="K12" s="10" t="s">
        <v>38</v>
      </c>
      <c r="L12" s="12">
        <f t="shared" si="0"/>
        <v>15</v>
      </c>
      <c r="M12" s="10" t="str">
        <f t="shared" si="1"/>
        <v>Medium</v>
      </c>
      <c r="N12" s="9" t="s">
        <v>531</v>
      </c>
      <c r="O12" s="10"/>
      <c r="P12" s="10" t="s">
        <v>364</v>
      </c>
      <c r="Q12" s="10"/>
      <c r="R12" s="10" t="s">
        <v>364</v>
      </c>
      <c r="S12" s="10" t="s">
        <v>11</v>
      </c>
      <c r="T12" s="10" t="s">
        <v>11</v>
      </c>
      <c r="U12" s="12" t="str">
        <f t="shared" si="2"/>
        <v>-</v>
      </c>
      <c r="V12" s="10" t="str">
        <f t="shared" si="3"/>
        <v>-</v>
      </c>
      <c r="W12" s="9"/>
      <c r="X12" s="9"/>
      <c r="Y12" s="9"/>
      <c r="Z12" s="9"/>
    </row>
    <row r="13" spans="1:26" s="13" customFormat="1" x14ac:dyDescent="0.3">
      <c r="A13" s="13">
        <v>10</v>
      </c>
      <c r="B13" s="28" t="str">
        <f t="shared" si="4"/>
        <v>Cal-10</v>
      </c>
      <c r="C13" s="32" t="s">
        <v>521</v>
      </c>
      <c r="D13" s="35" t="s">
        <v>23</v>
      </c>
      <c r="E13" s="26" t="s">
        <v>519</v>
      </c>
      <c r="F13" s="37" t="s">
        <v>118</v>
      </c>
      <c r="G13" s="39" t="s">
        <v>66</v>
      </c>
      <c r="H13" s="41" t="s">
        <v>701</v>
      </c>
      <c r="I13" s="9" t="s">
        <v>25</v>
      </c>
      <c r="J13" s="10" t="s">
        <v>26</v>
      </c>
      <c r="K13" s="10" t="s">
        <v>31</v>
      </c>
      <c r="L13" s="12">
        <f t="shared" si="0"/>
        <v>6</v>
      </c>
      <c r="M13" s="10" t="str">
        <f t="shared" si="1"/>
        <v>Serious</v>
      </c>
      <c r="N13" s="11" t="s">
        <v>525</v>
      </c>
      <c r="O13" s="155"/>
      <c r="P13" s="155"/>
      <c r="Q13" s="155" t="s">
        <v>364</v>
      </c>
      <c r="R13" s="155"/>
      <c r="S13" s="10" t="s">
        <v>11</v>
      </c>
      <c r="T13" s="10" t="s">
        <v>11</v>
      </c>
      <c r="U13" s="12" t="str">
        <f t="shared" si="2"/>
        <v>-</v>
      </c>
      <c r="V13" s="10" t="str">
        <f t="shared" si="3"/>
        <v>-</v>
      </c>
      <c r="W13" s="9"/>
      <c r="X13" s="9"/>
      <c r="Y13" s="9"/>
      <c r="Z13" s="9"/>
    </row>
    <row r="14" spans="1:26" s="13" customFormat="1" ht="28.8" x14ac:dyDescent="0.3">
      <c r="A14" s="13">
        <v>11</v>
      </c>
      <c r="B14" s="28" t="str">
        <f t="shared" si="4"/>
        <v>Cal-11</v>
      </c>
      <c r="C14" s="32" t="s">
        <v>521</v>
      </c>
      <c r="D14" s="35" t="s">
        <v>23</v>
      </c>
      <c r="E14" s="26" t="s">
        <v>519</v>
      </c>
      <c r="F14" s="37" t="s">
        <v>518</v>
      </c>
      <c r="G14" s="100" t="s">
        <v>523</v>
      </c>
      <c r="H14" s="41" t="s">
        <v>524</v>
      </c>
      <c r="I14" s="9" t="s">
        <v>25</v>
      </c>
      <c r="J14" s="10" t="s">
        <v>35</v>
      </c>
      <c r="K14" s="10" t="s">
        <v>31</v>
      </c>
      <c r="L14" s="12">
        <f t="shared" si="0"/>
        <v>4</v>
      </c>
      <c r="M14" s="10" t="str">
        <f t="shared" si="1"/>
        <v>High</v>
      </c>
      <c r="N14" s="11" t="s">
        <v>526</v>
      </c>
      <c r="O14" s="155"/>
      <c r="P14" s="155" t="s">
        <v>364</v>
      </c>
      <c r="Q14" s="155"/>
      <c r="R14" s="155"/>
      <c r="S14" s="10" t="s">
        <v>11</v>
      </c>
      <c r="T14" s="10" t="s">
        <v>11</v>
      </c>
      <c r="U14" s="12" t="str">
        <f t="shared" si="2"/>
        <v>-</v>
      </c>
      <c r="V14" s="10" t="str">
        <f t="shared" si="3"/>
        <v>-</v>
      </c>
      <c r="W14" s="9"/>
      <c r="X14" s="9"/>
      <c r="Y14" s="9"/>
      <c r="Z14" s="9" t="s">
        <v>483</v>
      </c>
    </row>
    <row r="15" spans="1:26" s="13" customFormat="1" ht="28.8" x14ac:dyDescent="0.3">
      <c r="A15" s="13">
        <v>12</v>
      </c>
      <c r="B15" s="28" t="str">
        <f t="shared" ref="B15:B16" si="5">CONCATENATE("Cal-",A15)</f>
        <v>Cal-12</v>
      </c>
      <c r="C15" s="32" t="s">
        <v>521</v>
      </c>
      <c r="D15" s="35" t="s">
        <v>23</v>
      </c>
      <c r="E15" s="26" t="s">
        <v>519</v>
      </c>
      <c r="F15" s="37" t="s">
        <v>122</v>
      </c>
      <c r="G15" s="100" t="s">
        <v>702</v>
      </c>
      <c r="H15" s="41" t="s">
        <v>524</v>
      </c>
      <c r="I15" s="9" t="s">
        <v>25</v>
      </c>
      <c r="J15" s="10" t="s">
        <v>26</v>
      </c>
      <c r="K15" s="10" t="s">
        <v>31</v>
      </c>
      <c r="L15" s="12">
        <f t="shared" si="0"/>
        <v>6</v>
      </c>
      <c r="M15" s="10" t="str">
        <f t="shared" si="1"/>
        <v>Serious</v>
      </c>
      <c r="N15" s="11" t="s">
        <v>532</v>
      </c>
      <c r="O15" s="155"/>
      <c r="P15" s="155"/>
      <c r="Q15" s="155"/>
      <c r="R15" s="155"/>
      <c r="S15" s="10"/>
      <c r="T15" s="10"/>
      <c r="U15" s="12"/>
      <c r="V15" s="10"/>
      <c r="W15" s="9"/>
      <c r="X15" s="9"/>
      <c r="Y15" s="9"/>
      <c r="Z15" s="9"/>
    </row>
    <row r="16" spans="1:26" s="13" customFormat="1" x14ac:dyDescent="0.3">
      <c r="A16" s="13">
        <v>13</v>
      </c>
      <c r="B16" s="28" t="str">
        <f t="shared" si="5"/>
        <v>Cal-13</v>
      </c>
      <c r="C16" s="32" t="s">
        <v>521</v>
      </c>
      <c r="D16" s="35" t="s">
        <v>23</v>
      </c>
      <c r="E16" s="26" t="s">
        <v>519</v>
      </c>
      <c r="F16" s="37" t="s">
        <v>122</v>
      </c>
      <c r="G16" s="100" t="s">
        <v>936</v>
      </c>
      <c r="H16" s="42" t="s">
        <v>927</v>
      </c>
      <c r="I16" s="9" t="s">
        <v>25</v>
      </c>
      <c r="J16" s="10" t="s">
        <v>26</v>
      </c>
      <c r="K16" s="10" t="s">
        <v>31</v>
      </c>
      <c r="L16" s="12">
        <f t="shared" si="0"/>
        <v>6</v>
      </c>
      <c r="M16" s="10" t="str">
        <f t="shared" si="1"/>
        <v>Serious</v>
      </c>
      <c r="N16" s="11" t="s">
        <v>941</v>
      </c>
      <c r="O16" s="155"/>
      <c r="P16" s="155" t="s">
        <v>364</v>
      </c>
      <c r="Q16" s="155"/>
      <c r="R16" s="155"/>
      <c r="S16" s="10"/>
      <c r="T16" s="10"/>
      <c r="U16" s="12"/>
      <c r="V16" s="10"/>
      <c r="W16" s="9"/>
      <c r="X16" s="9"/>
      <c r="Y16" s="9"/>
      <c r="Z16" s="9"/>
    </row>
    <row r="17" spans="1:26" s="13" customFormat="1" x14ac:dyDescent="0.3">
      <c r="A17" s="13">
        <v>14</v>
      </c>
      <c r="B17" s="28" t="str">
        <f>CONCATENATE("Cal-",A17)</f>
        <v>Cal-14</v>
      </c>
      <c r="C17" s="32" t="s">
        <v>521</v>
      </c>
      <c r="D17" s="35" t="s">
        <v>23</v>
      </c>
      <c r="E17" s="26" t="s">
        <v>519</v>
      </c>
      <c r="F17" s="37" t="s">
        <v>122</v>
      </c>
      <c r="G17" s="100" t="s">
        <v>938</v>
      </c>
      <c r="H17" s="42" t="s">
        <v>928</v>
      </c>
      <c r="I17" s="9" t="s">
        <v>25</v>
      </c>
      <c r="J17" s="10" t="s">
        <v>63</v>
      </c>
      <c r="K17" s="10" t="s">
        <v>31</v>
      </c>
      <c r="L17" s="12">
        <f t="shared" si="0"/>
        <v>11</v>
      </c>
      <c r="M17" s="10" t="str">
        <f t="shared" si="1"/>
        <v>Medium</v>
      </c>
      <c r="N17" s="9" t="s">
        <v>933</v>
      </c>
      <c r="O17" s="155"/>
      <c r="P17" s="155" t="s">
        <v>364</v>
      </c>
      <c r="Q17" s="155"/>
      <c r="R17" s="155"/>
      <c r="S17" s="10"/>
      <c r="T17" s="10"/>
      <c r="U17" s="12"/>
      <c r="V17" s="10"/>
      <c r="W17" s="9"/>
      <c r="X17" s="9"/>
      <c r="Y17" s="9"/>
      <c r="Z17" s="9"/>
    </row>
    <row r="18" spans="1:26" s="13" customFormat="1" x14ac:dyDescent="0.3">
      <c r="A18" s="13">
        <v>15</v>
      </c>
      <c r="B18" s="28" t="str">
        <f t="shared" ref="B18:B25" si="6">CONCATENATE("Cal-",A18)</f>
        <v>Cal-15</v>
      </c>
      <c r="C18" s="32" t="s">
        <v>521</v>
      </c>
      <c r="D18" s="35" t="s">
        <v>23</v>
      </c>
      <c r="E18" s="26" t="s">
        <v>519</v>
      </c>
      <c r="F18" s="37" t="s">
        <v>122</v>
      </c>
      <c r="G18" s="39" t="s">
        <v>937</v>
      </c>
      <c r="H18" s="41" t="s">
        <v>929</v>
      </c>
      <c r="I18" s="9" t="s">
        <v>25</v>
      </c>
      <c r="J18" s="10" t="s">
        <v>26</v>
      </c>
      <c r="K18" s="10" t="s">
        <v>42</v>
      </c>
      <c r="L18" s="12">
        <f t="shared" si="0"/>
        <v>5</v>
      </c>
      <c r="M18" s="10" t="str">
        <f t="shared" si="1"/>
        <v>High</v>
      </c>
      <c r="N18" s="11" t="s">
        <v>934</v>
      </c>
      <c r="O18" s="155"/>
      <c r="P18" s="155" t="s">
        <v>364</v>
      </c>
      <c r="Q18" s="155"/>
      <c r="R18" s="155"/>
      <c r="S18" s="10"/>
      <c r="T18" s="10"/>
      <c r="U18" s="12"/>
      <c r="V18" s="10"/>
      <c r="W18" s="9"/>
      <c r="X18" s="9"/>
      <c r="Y18" s="9"/>
      <c r="Z18" s="9"/>
    </row>
    <row r="19" spans="1:26" s="13" customFormat="1" x14ac:dyDescent="0.3">
      <c r="A19" s="13">
        <v>16</v>
      </c>
      <c r="B19" s="28" t="str">
        <f t="shared" si="6"/>
        <v>Cal-16</v>
      </c>
      <c r="C19" s="32" t="s">
        <v>521</v>
      </c>
      <c r="D19" s="35" t="s">
        <v>23</v>
      </c>
      <c r="E19" s="26" t="s">
        <v>519</v>
      </c>
      <c r="F19" s="37" t="s">
        <v>122</v>
      </c>
      <c r="G19" s="100" t="s">
        <v>937</v>
      </c>
      <c r="H19" s="41" t="s">
        <v>930</v>
      </c>
      <c r="I19" s="9" t="s">
        <v>25</v>
      </c>
      <c r="J19" s="10" t="s">
        <v>26</v>
      </c>
      <c r="K19" s="10" t="s">
        <v>42</v>
      </c>
      <c r="L19" s="12">
        <f t="shared" si="0"/>
        <v>5</v>
      </c>
      <c r="M19" s="10" t="str">
        <f t="shared" si="1"/>
        <v>High</v>
      </c>
      <c r="N19" s="11" t="s">
        <v>942</v>
      </c>
      <c r="O19" s="155"/>
      <c r="P19" s="155" t="s">
        <v>364</v>
      </c>
      <c r="Q19" s="155"/>
      <c r="R19" s="155"/>
      <c r="S19" s="10"/>
      <c r="T19" s="10"/>
      <c r="U19" s="12"/>
      <c r="V19" s="10"/>
      <c r="W19" s="9"/>
      <c r="X19" s="9"/>
      <c r="Y19" s="9"/>
      <c r="Z19" s="9"/>
    </row>
    <row r="20" spans="1:26" s="13" customFormat="1" x14ac:dyDescent="0.3">
      <c r="A20" s="13">
        <v>17</v>
      </c>
      <c r="B20" s="28" t="str">
        <f t="shared" si="6"/>
        <v>Cal-17</v>
      </c>
      <c r="C20" s="32" t="s">
        <v>521</v>
      </c>
      <c r="D20" s="35" t="s">
        <v>23</v>
      </c>
      <c r="E20" s="26" t="s">
        <v>519</v>
      </c>
      <c r="F20" s="37" t="s">
        <v>122</v>
      </c>
      <c r="G20" s="100" t="s">
        <v>939</v>
      </c>
      <c r="H20" s="41" t="s">
        <v>931</v>
      </c>
      <c r="I20" s="9" t="s">
        <v>25</v>
      </c>
      <c r="J20" s="10" t="s">
        <v>26</v>
      </c>
      <c r="K20" s="10" t="s">
        <v>42</v>
      </c>
      <c r="L20" s="12">
        <f t="shared" si="0"/>
        <v>5</v>
      </c>
      <c r="M20" s="10" t="str">
        <f t="shared" si="1"/>
        <v>High</v>
      </c>
      <c r="N20" s="11" t="s">
        <v>935</v>
      </c>
      <c r="O20" s="155"/>
      <c r="P20" s="155" t="s">
        <v>364</v>
      </c>
      <c r="Q20" s="155"/>
      <c r="R20" s="155"/>
      <c r="S20" s="10"/>
      <c r="T20" s="10"/>
      <c r="U20" s="12"/>
      <c r="V20" s="10"/>
      <c r="W20" s="9"/>
      <c r="X20" s="9"/>
      <c r="Y20" s="9"/>
      <c r="Z20" s="9"/>
    </row>
    <row r="21" spans="1:26" s="13" customFormat="1" x14ac:dyDescent="0.3">
      <c r="A21" s="13">
        <v>18</v>
      </c>
      <c r="B21" s="28" t="str">
        <f t="shared" si="6"/>
        <v>Cal-18</v>
      </c>
      <c r="C21" s="32" t="s">
        <v>521</v>
      </c>
      <c r="D21" s="35" t="s">
        <v>23</v>
      </c>
      <c r="E21" s="26" t="s">
        <v>519</v>
      </c>
      <c r="F21" s="37" t="s">
        <v>122</v>
      </c>
      <c r="G21" s="100" t="s">
        <v>940</v>
      </c>
      <c r="H21" s="41" t="s">
        <v>932</v>
      </c>
      <c r="I21" s="9" t="s">
        <v>25</v>
      </c>
      <c r="J21" s="10" t="s">
        <v>35</v>
      </c>
      <c r="K21" s="10" t="s">
        <v>36</v>
      </c>
      <c r="L21" s="12">
        <f t="shared" si="0"/>
        <v>8</v>
      </c>
      <c r="M21" s="10" t="str">
        <f t="shared" si="1"/>
        <v>Serious</v>
      </c>
      <c r="N21" s="11" t="s">
        <v>943</v>
      </c>
      <c r="O21" s="155"/>
      <c r="P21" s="155"/>
      <c r="Q21" s="155" t="s">
        <v>364</v>
      </c>
      <c r="R21" s="155" t="s">
        <v>364</v>
      </c>
      <c r="S21" s="10"/>
      <c r="T21" s="10"/>
      <c r="U21" s="12"/>
      <c r="V21" s="10"/>
      <c r="W21" s="9"/>
      <c r="X21" s="9"/>
      <c r="Y21" s="9"/>
      <c r="Z21" s="9"/>
    </row>
    <row r="22" spans="1:26" s="13" customFormat="1" ht="28.8" x14ac:dyDescent="0.3">
      <c r="A22" s="13">
        <v>19</v>
      </c>
      <c r="B22" s="28" t="str">
        <f t="shared" si="6"/>
        <v>Cal-19</v>
      </c>
      <c r="C22" s="32" t="s">
        <v>958</v>
      </c>
      <c r="D22" s="35" t="s">
        <v>23</v>
      </c>
      <c r="E22" s="26" t="s">
        <v>519</v>
      </c>
      <c r="F22" s="158" t="s">
        <v>944</v>
      </c>
      <c r="G22" s="100" t="s">
        <v>945</v>
      </c>
      <c r="H22" s="42" t="s">
        <v>946</v>
      </c>
      <c r="I22" s="9" t="s">
        <v>25</v>
      </c>
      <c r="J22" s="10" t="s">
        <v>63</v>
      </c>
      <c r="K22" s="10" t="s">
        <v>947</v>
      </c>
      <c r="L22" s="12">
        <f t="shared" si="0"/>
        <v>7</v>
      </c>
      <c r="M22" s="10" t="str">
        <f t="shared" si="1"/>
        <v>Serious</v>
      </c>
      <c r="N22" s="11" t="s">
        <v>959</v>
      </c>
      <c r="O22" s="155" t="s">
        <v>364</v>
      </c>
      <c r="P22" s="155"/>
      <c r="Q22" s="155" t="s">
        <v>364</v>
      </c>
      <c r="R22" s="155" t="s">
        <v>364</v>
      </c>
      <c r="S22" s="10"/>
      <c r="T22" s="10"/>
      <c r="U22" s="12"/>
      <c r="V22" s="10"/>
      <c r="W22" s="9"/>
      <c r="X22" s="9"/>
      <c r="Y22" s="9"/>
      <c r="Z22" s="9"/>
    </row>
    <row r="23" spans="1:26" s="13" customFormat="1" ht="28.8" x14ac:dyDescent="0.3">
      <c r="A23" s="13">
        <v>20</v>
      </c>
      <c r="B23" s="28" t="str">
        <f t="shared" si="6"/>
        <v>Cal-20</v>
      </c>
      <c r="C23" s="32" t="s">
        <v>957</v>
      </c>
      <c r="D23" s="35" t="s">
        <v>23</v>
      </c>
      <c r="E23" s="26" t="s">
        <v>519</v>
      </c>
      <c r="F23" s="158" t="s">
        <v>944</v>
      </c>
      <c r="G23" s="100" t="s">
        <v>945</v>
      </c>
      <c r="H23" s="42" t="s">
        <v>960</v>
      </c>
      <c r="I23" s="9" t="s">
        <v>25</v>
      </c>
      <c r="J23" s="10" t="s">
        <v>26</v>
      </c>
      <c r="K23" s="10" t="s">
        <v>36</v>
      </c>
      <c r="L23" s="12">
        <f t="shared" ref="L23:L25" si="7">IF(K23="Eliminated", 21, IF(OR(J23="-",K23="-"),"-", (IF(J23="Catastrophic",IF(K23="Frequent",1,IF(K23="Probable",2,IF(K23="Occasional",4,IF(K23="Remote",8,IF(K23="Improbable",12,"Error"))))),IF(J23="Critical",IF(K23="Frequent",3,IF(K23="Probable",5,IF(K23="Occasional",6,IF(K23="Remote",10,IF(K23="Improbable",15,"Error"))))), IF(J23="Marginal",IF(K23="Frequent",7,IF(K23="Probable",9,IF(K23="Occasional",11,IF(K23="Remote",14,IF(K23="Improbable",17,"Error"))))), IF(J23="Negligible",IF(K23="Frequent",13,IF(K23="Probable",16,IF(K23="Occasional",18,IF(K23="Remote",19,IF(K23="Improbable",20,"Error"))))),"Error")))))))</f>
        <v>10</v>
      </c>
      <c r="M23" s="10" t="str">
        <f t="shared" ref="M23:M25" si="8">IF(OR(L23="-",L23="Error"),"-",IF(L23&gt;20,"N/A",IF(L23&gt;17,"Low",IF(L23&gt;9, "Medium", IF(L23&gt;5, "Serious", "High")))))</f>
        <v>Medium</v>
      </c>
      <c r="N23" s="11" t="s">
        <v>961</v>
      </c>
      <c r="O23" s="155" t="s">
        <v>364</v>
      </c>
      <c r="P23" s="155" t="s">
        <v>364</v>
      </c>
      <c r="Q23" s="155" t="s">
        <v>364</v>
      </c>
      <c r="R23" s="155" t="s">
        <v>364</v>
      </c>
      <c r="S23" s="10"/>
      <c r="T23" s="10"/>
      <c r="U23" s="12"/>
      <c r="V23" s="10"/>
      <c r="W23" s="9"/>
      <c r="X23" s="9"/>
      <c r="Y23" s="9"/>
      <c r="Z23" s="9"/>
    </row>
    <row r="24" spans="1:26" s="13" customFormat="1" ht="28.8" x14ac:dyDescent="0.3">
      <c r="A24" s="13">
        <v>21</v>
      </c>
      <c r="B24" s="28" t="str">
        <f t="shared" si="6"/>
        <v>Cal-21</v>
      </c>
      <c r="C24" s="32" t="s">
        <v>962</v>
      </c>
      <c r="D24" s="35" t="s">
        <v>23</v>
      </c>
      <c r="E24" s="26" t="s">
        <v>519</v>
      </c>
      <c r="F24" s="158" t="s">
        <v>944</v>
      </c>
      <c r="G24" s="100" t="s">
        <v>945</v>
      </c>
      <c r="H24" s="42" t="s">
        <v>964</v>
      </c>
      <c r="I24" s="9" t="s">
        <v>25</v>
      </c>
      <c r="J24" s="10" t="s">
        <v>26</v>
      </c>
      <c r="K24" s="10" t="s">
        <v>36</v>
      </c>
      <c r="L24" s="12">
        <f t="shared" si="7"/>
        <v>10</v>
      </c>
      <c r="M24" s="10" t="str">
        <f t="shared" si="8"/>
        <v>Medium</v>
      </c>
      <c r="N24" s="11" t="s">
        <v>966</v>
      </c>
      <c r="O24" s="155" t="s">
        <v>364</v>
      </c>
      <c r="P24" s="155" t="s">
        <v>364</v>
      </c>
      <c r="Q24" s="155" t="s">
        <v>364</v>
      </c>
      <c r="R24" s="155" t="s">
        <v>364</v>
      </c>
      <c r="S24" s="10"/>
      <c r="T24" s="10"/>
      <c r="U24" s="12"/>
      <c r="V24" s="10"/>
      <c r="W24" s="9"/>
      <c r="X24" s="9"/>
      <c r="Y24" s="9"/>
      <c r="Z24" s="9"/>
    </row>
    <row r="25" spans="1:26" s="13" customFormat="1" ht="28.8" x14ac:dyDescent="0.3">
      <c r="A25" s="13">
        <v>22</v>
      </c>
      <c r="B25" s="28" t="str">
        <f t="shared" si="6"/>
        <v>Cal-22</v>
      </c>
      <c r="C25" s="32" t="s">
        <v>963</v>
      </c>
      <c r="D25" s="35" t="s">
        <v>23</v>
      </c>
      <c r="E25" s="26" t="s">
        <v>519</v>
      </c>
      <c r="F25" s="158" t="s">
        <v>944</v>
      </c>
      <c r="G25" s="100" t="s">
        <v>945</v>
      </c>
      <c r="H25" s="42" t="s">
        <v>965</v>
      </c>
      <c r="I25" s="9" t="s">
        <v>25</v>
      </c>
      <c r="J25" s="10" t="s">
        <v>26</v>
      </c>
      <c r="K25" s="10" t="s">
        <v>36</v>
      </c>
      <c r="L25" s="12">
        <f t="shared" si="7"/>
        <v>10</v>
      </c>
      <c r="M25" s="10" t="str">
        <f t="shared" si="8"/>
        <v>Medium</v>
      </c>
      <c r="N25" s="11" t="s">
        <v>966</v>
      </c>
      <c r="O25" s="155" t="s">
        <v>364</v>
      </c>
      <c r="P25" s="155" t="s">
        <v>364</v>
      </c>
      <c r="Q25" s="155" t="s">
        <v>364</v>
      </c>
      <c r="R25" s="155" t="s">
        <v>364</v>
      </c>
      <c r="S25" s="10"/>
      <c r="T25" s="10"/>
      <c r="U25" s="12"/>
      <c r="V25" s="10"/>
      <c r="W25" s="9"/>
      <c r="X25" s="9"/>
      <c r="Y25" s="9"/>
      <c r="Z25" s="9"/>
    </row>
    <row r="26" spans="1:26" s="13" customFormat="1" x14ac:dyDescent="0.3">
      <c r="B26" s="28"/>
      <c r="C26" s="32"/>
      <c r="D26" s="35"/>
      <c r="E26" s="26"/>
      <c r="F26" s="37"/>
      <c r="G26" s="100"/>
      <c r="H26" s="42"/>
      <c r="I26" s="9"/>
      <c r="J26" s="10"/>
      <c r="K26" s="10"/>
      <c r="L26" s="12"/>
      <c r="M26" s="10"/>
      <c r="N26" s="11"/>
      <c r="O26" s="155"/>
      <c r="P26" s="155"/>
      <c r="Q26" s="155"/>
      <c r="R26" s="155"/>
      <c r="S26" s="10"/>
      <c r="T26" s="10"/>
      <c r="U26" s="12"/>
      <c r="V26" s="10"/>
      <c r="W26" s="9"/>
      <c r="X26" s="9"/>
      <c r="Y26" s="9"/>
      <c r="Z26" s="9"/>
    </row>
    <row r="27" spans="1:26" s="13" customFormat="1" x14ac:dyDescent="0.3">
      <c r="B27" s="28"/>
      <c r="C27" s="32"/>
      <c r="D27" s="35"/>
      <c r="E27" s="26"/>
      <c r="F27" s="37"/>
      <c r="G27" s="100"/>
      <c r="H27" s="42"/>
      <c r="I27" s="9"/>
      <c r="J27" s="10"/>
      <c r="K27" s="10"/>
      <c r="L27" s="12"/>
      <c r="M27" s="10"/>
      <c r="N27" s="11"/>
      <c r="O27" s="155"/>
      <c r="P27" s="155"/>
      <c r="Q27" s="155"/>
      <c r="R27" s="155"/>
      <c r="S27" s="10"/>
      <c r="T27" s="10"/>
      <c r="U27" s="12"/>
      <c r="V27" s="10"/>
      <c r="W27" s="9"/>
      <c r="X27" s="9"/>
      <c r="Y27" s="9"/>
      <c r="Z27" s="9"/>
    </row>
    <row r="28" spans="1:26" s="13" customFormat="1" x14ac:dyDescent="0.3">
      <c r="B28" s="28"/>
      <c r="C28" s="32"/>
      <c r="D28" s="35"/>
      <c r="E28" s="26"/>
      <c r="F28" s="37"/>
      <c r="G28" s="100"/>
      <c r="H28" s="42"/>
      <c r="I28" s="9"/>
      <c r="J28" s="10"/>
      <c r="K28" s="10"/>
      <c r="L28" s="12"/>
      <c r="M28" s="10"/>
      <c r="N28" s="11"/>
      <c r="O28" s="155"/>
      <c r="P28" s="155"/>
      <c r="Q28" s="155"/>
      <c r="R28" s="155"/>
      <c r="S28" s="10"/>
      <c r="T28" s="10"/>
      <c r="U28" s="12"/>
      <c r="V28" s="10"/>
      <c r="W28" s="9"/>
      <c r="X28" s="9"/>
      <c r="Y28" s="9"/>
      <c r="Z28" s="9"/>
    </row>
    <row r="29" spans="1:26" s="13" customFormat="1" x14ac:dyDescent="0.3">
      <c r="B29" s="28"/>
      <c r="C29" s="32"/>
      <c r="D29" s="35"/>
      <c r="E29" s="26"/>
      <c r="F29" s="37"/>
      <c r="G29" s="100"/>
      <c r="H29" s="41"/>
      <c r="I29" s="9"/>
      <c r="J29" s="10"/>
      <c r="K29" s="10"/>
      <c r="L29" s="12"/>
      <c r="M29" s="10"/>
      <c r="N29" s="11"/>
      <c r="O29" s="155"/>
      <c r="P29" s="155"/>
      <c r="Q29" s="155"/>
      <c r="R29" s="155"/>
      <c r="S29" s="10"/>
      <c r="T29" s="10"/>
      <c r="U29" s="12"/>
      <c r="V29" s="10"/>
      <c r="W29" s="9"/>
      <c r="X29" s="9"/>
      <c r="Y29" s="9"/>
      <c r="Z29" s="9"/>
    </row>
    <row r="30" spans="1:26" s="13" customFormat="1" x14ac:dyDescent="0.3">
      <c r="B30" s="28"/>
      <c r="C30" s="32"/>
      <c r="D30" s="35"/>
      <c r="E30" s="26"/>
      <c r="F30" s="37"/>
      <c r="G30" s="100"/>
      <c r="H30" s="41"/>
      <c r="I30" s="9"/>
      <c r="J30" s="10"/>
      <c r="K30" s="10"/>
      <c r="L30" s="12"/>
      <c r="M30" s="10"/>
      <c r="N30" s="11"/>
      <c r="O30" s="155"/>
      <c r="P30" s="155"/>
      <c r="Q30" s="155"/>
      <c r="R30" s="155"/>
      <c r="S30" s="10"/>
      <c r="T30" s="10"/>
      <c r="U30" s="12"/>
      <c r="V30" s="10"/>
      <c r="W30" s="9"/>
      <c r="X30" s="9"/>
      <c r="Y30" s="9"/>
      <c r="Z30" s="9"/>
    </row>
    <row r="31" spans="1:26" s="13" customFormat="1" x14ac:dyDescent="0.3">
      <c r="B31" s="28"/>
      <c r="C31" s="32"/>
      <c r="D31" s="35"/>
      <c r="E31" s="26"/>
      <c r="F31" s="37"/>
      <c r="G31" s="100"/>
      <c r="H31" s="41"/>
      <c r="I31" s="9"/>
      <c r="J31" s="10"/>
      <c r="K31" s="10"/>
      <c r="L31" s="12"/>
      <c r="M31" s="10"/>
      <c r="N31" s="11"/>
      <c r="O31" s="155"/>
      <c r="P31" s="155"/>
      <c r="Q31" s="155"/>
      <c r="R31" s="155"/>
      <c r="S31" s="10"/>
      <c r="T31" s="10"/>
      <c r="U31" s="12"/>
      <c r="V31" s="10"/>
      <c r="W31" s="9"/>
      <c r="X31" s="9"/>
      <c r="Y31" s="9"/>
      <c r="Z31" s="9"/>
    </row>
    <row r="32" spans="1:26" s="13" customFormat="1" x14ac:dyDescent="0.3">
      <c r="B32" s="28"/>
      <c r="C32" s="32"/>
      <c r="D32" s="35"/>
      <c r="E32" s="26"/>
      <c r="F32" s="37"/>
      <c r="G32" s="100"/>
      <c r="H32" s="41"/>
      <c r="I32" s="9"/>
      <c r="J32" s="10"/>
      <c r="K32" s="10"/>
      <c r="L32" s="12"/>
      <c r="M32" s="10"/>
      <c r="N32" s="11"/>
      <c r="O32" s="155"/>
      <c r="P32" s="155"/>
      <c r="Q32" s="155"/>
      <c r="R32" s="155"/>
      <c r="S32" s="10"/>
      <c r="T32" s="10"/>
      <c r="U32" s="12"/>
      <c r="V32" s="10"/>
      <c r="W32" s="9"/>
      <c r="X32" s="9"/>
      <c r="Y32" s="9"/>
      <c r="Z32" s="9"/>
    </row>
    <row r="33" spans="2:26" s="13" customFormat="1" x14ac:dyDescent="0.3">
      <c r="B33" s="28"/>
      <c r="C33" s="32"/>
      <c r="D33" s="35"/>
      <c r="E33" s="26"/>
      <c r="F33" s="37"/>
      <c r="G33" s="100"/>
      <c r="H33" s="41"/>
      <c r="I33" s="9"/>
      <c r="J33" s="10"/>
      <c r="K33" s="10"/>
      <c r="L33" s="12"/>
      <c r="M33" s="10"/>
      <c r="N33" s="11"/>
      <c r="O33" s="155"/>
      <c r="P33" s="155"/>
      <c r="Q33" s="155"/>
      <c r="R33" s="155"/>
      <c r="S33" s="10"/>
      <c r="T33" s="10"/>
      <c r="U33" s="12"/>
      <c r="V33" s="10"/>
      <c r="W33" s="9"/>
      <c r="X33" s="9"/>
      <c r="Y33" s="9"/>
      <c r="Z33" s="9"/>
    </row>
    <row r="34" spans="2:26" x14ac:dyDescent="0.3">
      <c r="O34" s="4"/>
      <c r="P34" s="4"/>
      <c r="Q34" s="4"/>
      <c r="R34" s="4"/>
    </row>
  </sheetData>
  <customSheetViews>
    <customSheetView guid="{F303A4F1-407D-4D90-8001-6BD66E901407}" scale="90" topLeftCell="A7">
      <selection activeCell="I22" sqref="I22:I25"/>
      <pageMargins left="0.7" right="0.7" top="0.75" bottom="0.75" header="0.3" footer="0.3"/>
      <pageSetup orientation="portrait" r:id="rId1"/>
    </customSheetView>
    <customSheetView guid="{47023082-66C0-4F7B-8463-547DD0FD8156}" topLeftCell="I1">
      <selection activeCell="N23" sqref="N23"/>
      <pageMargins left="0.7" right="0.7" top="0.75" bottom="0.75" header="0.3" footer="0.3"/>
    </customSheetView>
    <customSheetView guid="{C038A17F-6E16-40FA-94C4-C33FA9628714}" scale="110" topLeftCell="J1">
      <selection activeCell="Z4" sqref="Z4:Z15"/>
      <pageMargins left="0.7" right="0.7" top="0.75" bottom="0.75" header="0.3" footer="0.3"/>
    </customSheetView>
    <customSheetView guid="{A78C0979-9BC8-4B25-B49C-6C9D156FE6DA}" scale="110">
      <selection activeCell="H18" sqref="H18"/>
      <pageMargins left="0.7" right="0.7" top="0.75" bottom="0.75" header="0.3" footer="0.3"/>
    </customSheetView>
    <customSheetView guid="{1F472304-9C1C-4B70-A843-75624AD2DDF7}">
      <selection activeCell="B4" sqref="B4:B21"/>
      <pageMargins left="0.7" right="0.7" top="0.75" bottom="0.75" header="0.3" footer="0.3"/>
    </customSheetView>
  </customSheetViews>
  <mergeCells count="16">
    <mergeCell ref="G1:G3"/>
    <mergeCell ref="B1:B3"/>
    <mergeCell ref="C1:C3"/>
    <mergeCell ref="D1:D3"/>
    <mergeCell ref="E1:E3"/>
    <mergeCell ref="F1:F3"/>
    <mergeCell ref="X1:X3"/>
    <mergeCell ref="Y1:Y3"/>
    <mergeCell ref="Z1:Z3"/>
    <mergeCell ref="H1:H3"/>
    <mergeCell ref="I1:I3"/>
    <mergeCell ref="J1:M1"/>
    <mergeCell ref="N1:N3"/>
    <mergeCell ref="S1:V1"/>
    <mergeCell ref="W1:W3"/>
    <mergeCell ref="O1:R1"/>
  </mergeCells>
  <conditionalFormatting sqref="L4:L33">
    <cfRule type="iconSet" priority="94">
      <iconSet iconSet="5Rating" reverse="1">
        <cfvo type="percent" val="0"/>
        <cfvo type="num" val="6"/>
        <cfvo type="num" val="10"/>
        <cfvo type="num" val="18"/>
        <cfvo type="num" val="21"/>
      </iconSet>
    </cfRule>
    <cfRule type="iconSet" priority="95">
      <iconSet iconSet="5Rating">
        <cfvo type="percent" val="0"/>
        <cfvo type="num" val="1"/>
        <cfvo type="num" val="6"/>
        <cfvo type="num" val="10"/>
        <cfvo type="num" val="18"/>
      </iconSet>
    </cfRule>
    <cfRule type="iconSet" priority="96">
      <iconSet iconSet="4TrafficLights">
        <cfvo type="percent" val="0"/>
        <cfvo type="percent" val="25"/>
        <cfvo type="percent" val="50"/>
        <cfvo type="percent" val="75"/>
      </iconSet>
    </cfRule>
  </conditionalFormatting>
  <conditionalFormatting sqref="U4:U33">
    <cfRule type="iconSet" priority="97">
      <iconSet iconSet="5Rating" reverse="1">
        <cfvo type="percent" val="0"/>
        <cfvo type="num" val="6"/>
        <cfvo type="num" val="10"/>
        <cfvo type="num" val="18"/>
        <cfvo type="num" val="21"/>
      </iconSet>
    </cfRule>
    <cfRule type="iconSet" priority="98">
      <iconSet iconSet="5Rating">
        <cfvo type="percent" val="0"/>
        <cfvo type="num" val="1"/>
        <cfvo type="num" val="6"/>
        <cfvo type="num" val="10"/>
        <cfvo type="num" val="18"/>
      </iconSet>
    </cfRule>
    <cfRule type="iconSet" priority="99">
      <iconSet iconSet="4TrafficLights">
        <cfvo type="percent" val="0"/>
        <cfvo type="percent" val="25"/>
        <cfvo type="percent" val="50"/>
        <cfvo type="percent" val="75"/>
      </iconSet>
    </cfRule>
  </conditionalFormatting>
  <dataValidations count="2">
    <dataValidation type="list" allowBlank="1" showInputMessage="1" showErrorMessage="1" sqref="T65545:T65560 WMA983049:WMA983064 WCE983049:WCE983064 VSI983049:VSI983064 VIM983049:VIM983064 UYQ983049:UYQ983064 UOU983049:UOU983064 UEY983049:UEY983064 TVC983049:TVC983064 TLG983049:TLG983064 TBK983049:TBK983064 SRO983049:SRO983064 SHS983049:SHS983064 RXW983049:RXW983064 ROA983049:ROA983064 REE983049:REE983064 QUI983049:QUI983064 QKM983049:QKM983064 QAQ983049:QAQ983064 PQU983049:PQU983064 PGY983049:PGY983064 OXC983049:OXC983064 ONG983049:ONG983064 ODK983049:ODK983064 NTO983049:NTO983064 NJS983049:NJS983064 MZW983049:MZW983064 MQA983049:MQA983064 MGE983049:MGE983064 LWI983049:LWI983064 LMM983049:LMM983064 LCQ983049:LCQ983064 KSU983049:KSU983064 KIY983049:KIY983064 JZC983049:JZC983064 JPG983049:JPG983064 JFK983049:JFK983064 IVO983049:IVO983064 ILS983049:ILS983064 IBW983049:IBW983064 HSA983049:HSA983064 HIE983049:HIE983064 GYI983049:GYI983064 GOM983049:GOM983064 GEQ983049:GEQ983064 FUU983049:FUU983064 FKY983049:FKY983064 FBC983049:FBC983064 ERG983049:ERG983064 EHK983049:EHK983064 DXO983049:DXO983064 DNS983049:DNS983064 DDW983049:DDW983064 CUA983049:CUA983064 CKE983049:CKE983064 CAI983049:CAI983064 BQM983049:BQM983064 BGQ983049:BGQ983064 AWU983049:AWU983064 AMY983049:AMY983064 ADC983049:ADC983064 TG983049:TG983064 JK983049:JK983064 K983049:K983064 WVW917513:WVW917528 WMA917513:WMA917528 WCE917513:WCE917528 VSI917513:VSI917528 VIM917513:VIM917528 UYQ917513:UYQ917528 UOU917513:UOU917528 UEY917513:UEY917528 TVC917513:TVC917528 TLG917513:TLG917528 TBK917513:TBK917528 SRO917513:SRO917528 SHS917513:SHS917528 RXW917513:RXW917528 ROA917513:ROA917528 REE917513:REE917528 QUI917513:QUI917528 QKM917513:QKM917528 QAQ917513:QAQ917528 PQU917513:PQU917528 PGY917513:PGY917528 OXC917513:OXC917528 ONG917513:ONG917528 ODK917513:ODK917528 NTO917513:NTO917528 NJS917513:NJS917528 MZW917513:MZW917528 MQA917513:MQA917528 MGE917513:MGE917528 LWI917513:LWI917528 LMM917513:LMM917528 LCQ917513:LCQ917528 KSU917513:KSU917528 KIY917513:KIY917528 JZC917513:JZC917528 JPG917513:JPG917528 JFK917513:JFK917528 IVO917513:IVO917528 ILS917513:ILS917528 IBW917513:IBW917528 HSA917513:HSA917528 HIE917513:HIE917528 GYI917513:GYI917528 GOM917513:GOM917528 GEQ917513:GEQ917528 FUU917513:FUU917528 FKY917513:FKY917528 FBC917513:FBC917528 ERG917513:ERG917528 EHK917513:EHK917528 DXO917513:DXO917528 DNS917513:DNS917528 DDW917513:DDW917528 CUA917513:CUA917528 CKE917513:CKE917528 CAI917513:CAI917528 BQM917513:BQM917528 BGQ917513:BGQ917528 AWU917513:AWU917528 AMY917513:AMY917528 ADC917513:ADC917528 TG917513:TG917528 JK917513:JK917528 K917513:K917528 WVW851977:WVW851992 WMA851977:WMA851992 WCE851977:WCE851992 VSI851977:VSI851992 VIM851977:VIM851992 UYQ851977:UYQ851992 UOU851977:UOU851992 UEY851977:UEY851992 TVC851977:TVC851992 TLG851977:TLG851992 TBK851977:TBK851992 SRO851977:SRO851992 SHS851977:SHS851992 RXW851977:RXW851992 ROA851977:ROA851992 REE851977:REE851992 QUI851977:QUI851992 QKM851977:QKM851992 QAQ851977:QAQ851992 PQU851977:PQU851992 PGY851977:PGY851992 OXC851977:OXC851992 ONG851977:ONG851992 ODK851977:ODK851992 NTO851977:NTO851992 NJS851977:NJS851992 MZW851977:MZW851992 MQA851977:MQA851992 MGE851977:MGE851992 LWI851977:LWI851992 LMM851977:LMM851992 LCQ851977:LCQ851992 KSU851977:KSU851992 KIY851977:KIY851992 JZC851977:JZC851992 JPG851977:JPG851992 JFK851977:JFK851992 IVO851977:IVO851992 ILS851977:ILS851992 IBW851977:IBW851992 HSA851977:HSA851992 HIE851977:HIE851992 GYI851977:GYI851992 GOM851977:GOM851992 GEQ851977:GEQ851992 FUU851977:FUU851992 FKY851977:FKY851992 FBC851977:FBC851992 ERG851977:ERG851992 EHK851977:EHK851992 DXO851977:DXO851992 DNS851977:DNS851992 DDW851977:DDW851992 CUA851977:CUA851992 CKE851977:CKE851992 CAI851977:CAI851992 BQM851977:BQM851992 BGQ851977:BGQ851992 AWU851977:AWU851992 AMY851977:AMY851992 ADC851977:ADC851992 TG851977:TG851992 JK851977:JK851992 K851977:K851992 WVW786441:WVW786456 WMA786441:WMA786456 WCE786441:WCE786456 VSI786441:VSI786456 VIM786441:VIM786456 UYQ786441:UYQ786456 UOU786441:UOU786456 UEY786441:UEY786456 TVC786441:TVC786456 TLG786441:TLG786456 TBK786441:TBK786456 SRO786441:SRO786456 SHS786441:SHS786456 RXW786441:RXW786456 ROA786441:ROA786456 REE786441:REE786456 QUI786441:QUI786456 QKM786441:QKM786456 QAQ786441:QAQ786456 PQU786441:PQU786456 PGY786441:PGY786456 OXC786441:OXC786456 ONG786441:ONG786456 ODK786441:ODK786456 NTO786441:NTO786456 NJS786441:NJS786456 MZW786441:MZW786456 MQA786441:MQA786456 MGE786441:MGE786456 LWI786441:LWI786456 LMM786441:LMM786456 LCQ786441:LCQ786456 KSU786441:KSU786456 KIY786441:KIY786456 JZC786441:JZC786456 JPG786441:JPG786456 JFK786441:JFK786456 IVO786441:IVO786456 ILS786441:ILS786456 IBW786441:IBW786456 HSA786441:HSA786456 HIE786441:HIE786456 GYI786441:GYI786456 GOM786441:GOM786456 GEQ786441:GEQ786456 FUU786441:FUU786456 FKY786441:FKY786456 FBC786441:FBC786456 ERG786441:ERG786456 EHK786441:EHK786456 DXO786441:DXO786456 DNS786441:DNS786456 DDW786441:DDW786456 CUA786441:CUA786456 CKE786441:CKE786456 CAI786441:CAI786456 BQM786441:BQM786456 BGQ786441:BGQ786456 AWU786441:AWU786456 AMY786441:AMY786456 ADC786441:ADC786456 TG786441:TG786456 JK786441:JK786456 K786441:K786456 WVW720905:WVW720920 WMA720905:WMA720920 WCE720905:WCE720920 VSI720905:VSI720920 VIM720905:VIM720920 UYQ720905:UYQ720920 UOU720905:UOU720920 UEY720905:UEY720920 TVC720905:TVC720920 TLG720905:TLG720920 TBK720905:TBK720920 SRO720905:SRO720920 SHS720905:SHS720920 RXW720905:RXW720920 ROA720905:ROA720920 REE720905:REE720920 QUI720905:QUI720920 QKM720905:QKM720920 QAQ720905:QAQ720920 PQU720905:PQU720920 PGY720905:PGY720920 OXC720905:OXC720920 ONG720905:ONG720920 ODK720905:ODK720920 NTO720905:NTO720920 NJS720905:NJS720920 MZW720905:MZW720920 MQA720905:MQA720920 MGE720905:MGE720920 LWI720905:LWI720920 LMM720905:LMM720920 LCQ720905:LCQ720920 KSU720905:KSU720920 KIY720905:KIY720920 JZC720905:JZC720920 JPG720905:JPG720920 JFK720905:JFK720920 IVO720905:IVO720920 ILS720905:ILS720920 IBW720905:IBW720920 HSA720905:HSA720920 HIE720905:HIE720920 GYI720905:GYI720920 GOM720905:GOM720920 GEQ720905:GEQ720920 FUU720905:FUU720920 FKY720905:FKY720920 FBC720905:FBC720920 ERG720905:ERG720920 EHK720905:EHK720920 DXO720905:DXO720920 DNS720905:DNS720920 DDW720905:DDW720920 CUA720905:CUA720920 CKE720905:CKE720920 CAI720905:CAI720920 BQM720905:BQM720920 BGQ720905:BGQ720920 AWU720905:AWU720920 AMY720905:AMY720920 ADC720905:ADC720920 TG720905:TG720920 JK720905:JK720920 K720905:K720920 WVW655369:WVW655384 WMA655369:WMA655384 WCE655369:WCE655384 VSI655369:VSI655384 VIM655369:VIM655384 UYQ655369:UYQ655384 UOU655369:UOU655384 UEY655369:UEY655384 TVC655369:TVC655384 TLG655369:TLG655384 TBK655369:TBK655384 SRO655369:SRO655384 SHS655369:SHS655384 RXW655369:RXW655384 ROA655369:ROA655384 REE655369:REE655384 QUI655369:QUI655384 QKM655369:QKM655384 QAQ655369:QAQ655384 PQU655369:PQU655384 PGY655369:PGY655384 OXC655369:OXC655384 ONG655369:ONG655384 ODK655369:ODK655384 NTO655369:NTO655384 NJS655369:NJS655384 MZW655369:MZW655384 MQA655369:MQA655384 MGE655369:MGE655384 LWI655369:LWI655384 LMM655369:LMM655384 LCQ655369:LCQ655384 KSU655369:KSU655384 KIY655369:KIY655384 JZC655369:JZC655384 JPG655369:JPG655384 JFK655369:JFK655384 IVO655369:IVO655384 ILS655369:ILS655384 IBW655369:IBW655384 HSA655369:HSA655384 HIE655369:HIE655384 GYI655369:GYI655384 GOM655369:GOM655384 GEQ655369:GEQ655384 FUU655369:FUU655384 FKY655369:FKY655384 FBC655369:FBC655384 ERG655369:ERG655384 EHK655369:EHK655384 DXO655369:DXO655384 DNS655369:DNS655384 DDW655369:DDW655384 CUA655369:CUA655384 CKE655369:CKE655384 CAI655369:CAI655384 BQM655369:BQM655384 BGQ655369:BGQ655384 AWU655369:AWU655384 AMY655369:AMY655384 ADC655369:ADC655384 TG655369:TG655384 JK655369:JK655384 K655369:K655384 WVW589833:WVW589848 WMA589833:WMA589848 WCE589833:WCE589848 VSI589833:VSI589848 VIM589833:VIM589848 UYQ589833:UYQ589848 UOU589833:UOU589848 UEY589833:UEY589848 TVC589833:TVC589848 TLG589833:TLG589848 TBK589833:TBK589848 SRO589833:SRO589848 SHS589833:SHS589848 RXW589833:RXW589848 ROA589833:ROA589848 REE589833:REE589848 QUI589833:QUI589848 QKM589833:QKM589848 QAQ589833:QAQ589848 PQU589833:PQU589848 PGY589833:PGY589848 OXC589833:OXC589848 ONG589833:ONG589848 ODK589833:ODK589848 NTO589833:NTO589848 NJS589833:NJS589848 MZW589833:MZW589848 MQA589833:MQA589848 MGE589833:MGE589848 LWI589833:LWI589848 LMM589833:LMM589848 LCQ589833:LCQ589848 KSU589833:KSU589848 KIY589833:KIY589848 JZC589833:JZC589848 JPG589833:JPG589848 JFK589833:JFK589848 IVO589833:IVO589848 ILS589833:ILS589848 IBW589833:IBW589848 HSA589833:HSA589848 HIE589833:HIE589848 GYI589833:GYI589848 GOM589833:GOM589848 GEQ589833:GEQ589848 FUU589833:FUU589848 FKY589833:FKY589848 FBC589833:FBC589848 ERG589833:ERG589848 EHK589833:EHK589848 DXO589833:DXO589848 DNS589833:DNS589848 DDW589833:DDW589848 CUA589833:CUA589848 CKE589833:CKE589848 CAI589833:CAI589848 BQM589833:BQM589848 BGQ589833:BGQ589848 AWU589833:AWU589848 AMY589833:AMY589848 ADC589833:ADC589848 TG589833:TG589848 JK589833:JK589848 K589833:K589848 WVW524297:WVW524312 WMA524297:WMA524312 WCE524297:WCE524312 VSI524297:VSI524312 VIM524297:VIM524312 UYQ524297:UYQ524312 UOU524297:UOU524312 UEY524297:UEY524312 TVC524297:TVC524312 TLG524297:TLG524312 TBK524297:TBK524312 SRO524297:SRO524312 SHS524297:SHS524312 RXW524297:RXW524312 ROA524297:ROA524312 REE524297:REE524312 QUI524297:QUI524312 QKM524297:QKM524312 QAQ524297:QAQ524312 PQU524297:PQU524312 PGY524297:PGY524312 OXC524297:OXC524312 ONG524297:ONG524312 ODK524297:ODK524312 NTO524297:NTO524312 NJS524297:NJS524312 MZW524297:MZW524312 MQA524297:MQA524312 MGE524297:MGE524312 LWI524297:LWI524312 LMM524297:LMM524312 LCQ524297:LCQ524312 KSU524297:KSU524312 KIY524297:KIY524312 JZC524297:JZC524312 JPG524297:JPG524312 JFK524297:JFK524312 IVO524297:IVO524312 ILS524297:ILS524312 IBW524297:IBW524312 HSA524297:HSA524312 HIE524297:HIE524312 GYI524297:GYI524312 GOM524297:GOM524312 GEQ524297:GEQ524312 FUU524297:FUU524312 FKY524297:FKY524312 FBC524297:FBC524312 ERG524297:ERG524312 EHK524297:EHK524312 DXO524297:DXO524312 DNS524297:DNS524312 DDW524297:DDW524312 CUA524297:CUA524312 CKE524297:CKE524312 CAI524297:CAI524312 BQM524297:BQM524312 BGQ524297:BGQ524312 AWU524297:AWU524312 AMY524297:AMY524312 ADC524297:ADC524312 TG524297:TG524312 JK524297:JK524312 K524297:K524312 WVW458761:WVW458776 WMA458761:WMA458776 WCE458761:WCE458776 VSI458761:VSI458776 VIM458761:VIM458776 UYQ458761:UYQ458776 UOU458761:UOU458776 UEY458761:UEY458776 TVC458761:TVC458776 TLG458761:TLG458776 TBK458761:TBK458776 SRO458761:SRO458776 SHS458761:SHS458776 RXW458761:RXW458776 ROA458761:ROA458776 REE458761:REE458776 QUI458761:QUI458776 QKM458761:QKM458776 QAQ458761:QAQ458776 PQU458761:PQU458776 PGY458761:PGY458776 OXC458761:OXC458776 ONG458761:ONG458776 ODK458761:ODK458776 NTO458761:NTO458776 NJS458761:NJS458776 MZW458761:MZW458776 MQA458761:MQA458776 MGE458761:MGE458776 LWI458761:LWI458776 LMM458761:LMM458776 LCQ458761:LCQ458776 KSU458761:KSU458776 KIY458761:KIY458776 JZC458761:JZC458776 JPG458761:JPG458776 JFK458761:JFK458776 IVO458761:IVO458776 ILS458761:ILS458776 IBW458761:IBW458776 HSA458761:HSA458776 HIE458761:HIE458776 GYI458761:GYI458776 GOM458761:GOM458776 GEQ458761:GEQ458776 FUU458761:FUU458776 FKY458761:FKY458776 FBC458761:FBC458776 ERG458761:ERG458776 EHK458761:EHK458776 DXO458761:DXO458776 DNS458761:DNS458776 DDW458761:DDW458776 CUA458761:CUA458776 CKE458761:CKE458776 CAI458761:CAI458776 BQM458761:BQM458776 BGQ458761:BGQ458776 AWU458761:AWU458776 AMY458761:AMY458776 ADC458761:ADC458776 TG458761:TG458776 JK458761:JK458776 K458761:K458776 WVW393225:WVW393240 WMA393225:WMA393240 WCE393225:WCE393240 VSI393225:VSI393240 VIM393225:VIM393240 UYQ393225:UYQ393240 UOU393225:UOU393240 UEY393225:UEY393240 TVC393225:TVC393240 TLG393225:TLG393240 TBK393225:TBK393240 SRO393225:SRO393240 SHS393225:SHS393240 RXW393225:RXW393240 ROA393225:ROA393240 REE393225:REE393240 QUI393225:QUI393240 QKM393225:QKM393240 QAQ393225:QAQ393240 PQU393225:PQU393240 PGY393225:PGY393240 OXC393225:OXC393240 ONG393225:ONG393240 ODK393225:ODK393240 NTO393225:NTO393240 NJS393225:NJS393240 MZW393225:MZW393240 MQA393225:MQA393240 MGE393225:MGE393240 LWI393225:LWI393240 LMM393225:LMM393240 LCQ393225:LCQ393240 KSU393225:KSU393240 KIY393225:KIY393240 JZC393225:JZC393240 JPG393225:JPG393240 JFK393225:JFK393240 IVO393225:IVO393240 ILS393225:ILS393240 IBW393225:IBW393240 HSA393225:HSA393240 HIE393225:HIE393240 GYI393225:GYI393240 GOM393225:GOM393240 GEQ393225:GEQ393240 FUU393225:FUU393240 FKY393225:FKY393240 FBC393225:FBC393240 ERG393225:ERG393240 EHK393225:EHK393240 DXO393225:DXO393240 DNS393225:DNS393240 DDW393225:DDW393240 CUA393225:CUA393240 CKE393225:CKE393240 CAI393225:CAI393240 BQM393225:BQM393240 BGQ393225:BGQ393240 AWU393225:AWU393240 AMY393225:AMY393240 ADC393225:ADC393240 TG393225:TG393240 JK393225:JK393240 K393225:K393240 WVW327689:WVW327704 WMA327689:WMA327704 WCE327689:WCE327704 VSI327689:VSI327704 VIM327689:VIM327704 UYQ327689:UYQ327704 UOU327689:UOU327704 UEY327689:UEY327704 TVC327689:TVC327704 TLG327689:TLG327704 TBK327689:TBK327704 SRO327689:SRO327704 SHS327689:SHS327704 RXW327689:RXW327704 ROA327689:ROA327704 REE327689:REE327704 QUI327689:QUI327704 QKM327689:QKM327704 QAQ327689:QAQ327704 PQU327689:PQU327704 PGY327689:PGY327704 OXC327689:OXC327704 ONG327689:ONG327704 ODK327689:ODK327704 NTO327689:NTO327704 NJS327689:NJS327704 MZW327689:MZW327704 MQA327689:MQA327704 MGE327689:MGE327704 LWI327689:LWI327704 LMM327689:LMM327704 LCQ327689:LCQ327704 KSU327689:KSU327704 KIY327689:KIY327704 JZC327689:JZC327704 JPG327689:JPG327704 JFK327689:JFK327704 IVO327689:IVO327704 ILS327689:ILS327704 IBW327689:IBW327704 HSA327689:HSA327704 HIE327689:HIE327704 GYI327689:GYI327704 GOM327689:GOM327704 GEQ327689:GEQ327704 FUU327689:FUU327704 FKY327689:FKY327704 FBC327689:FBC327704 ERG327689:ERG327704 EHK327689:EHK327704 DXO327689:DXO327704 DNS327689:DNS327704 DDW327689:DDW327704 CUA327689:CUA327704 CKE327689:CKE327704 CAI327689:CAI327704 BQM327689:BQM327704 BGQ327689:BGQ327704 AWU327689:AWU327704 AMY327689:AMY327704 ADC327689:ADC327704 TG327689:TG327704 JK327689:JK327704 K327689:K327704 WVW262153:WVW262168 WMA262153:WMA262168 WCE262153:WCE262168 VSI262153:VSI262168 VIM262153:VIM262168 UYQ262153:UYQ262168 UOU262153:UOU262168 UEY262153:UEY262168 TVC262153:TVC262168 TLG262153:TLG262168 TBK262153:TBK262168 SRO262153:SRO262168 SHS262153:SHS262168 RXW262153:RXW262168 ROA262153:ROA262168 REE262153:REE262168 QUI262153:QUI262168 QKM262153:QKM262168 QAQ262153:QAQ262168 PQU262153:PQU262168 PGY262153:PGY262168 OXC262153:OXC262168 ONG262153:ONG262168 ODK262153:ODK262168 NTO262153:NTO262168 NJS262153:NJS262168 MZW262153:MZW262168 MQA262153:MQA262168 MGE262153:MGE262168 LWI262153:LWI262168 LMM262153:LMM262168 LCQ262153:LCQ262168 KSU262153:KSU262168 KIY262153:KIY262168 JZC262153:JZC262168 JPG262153:JPG262168 JFK262153:JFK262168 IVO262153:IVO262168 ILS262153:ILS262168 IBW262153:IBW262168 HSA262153:HSA262168 HIE262153:HIE262168 GYI262153:GYI262168 GOM262153:GOM262168 GEQ262153:GEQ262168 FUU262153:FUU262168 FKY262153:FKY262168 FBC262153:FBC262168 ERG262153:ERG262168 EHK262153:EHK262168 DXO262153:DXO262168 DNS262153:DNS262168 DDW262153:DDW262168 CUA262153:CUA262168 CKE262153:CKE262168 CAI262153:CAI262168 BQM262153:BQM262168 BGQ262153:BGQ262168 AWU262153:AWU262168 AMY262153:AMY262168 ADC262153:ADC262168 TG262153:TG262168 JK262153:JK262168 K262153:K262168 WVW196617:WVW196632 WMA196617:WMA196632 WCE196617:WCE196632 VSI196617:VSI196632 VIM196617:VIM196632 UYQ196617:UYQ196632 UOU196617:UOU196632 UEY196617:UEY196632 TVC196617:TVC196632 TLG196617:TLG196632 TBK196617:TBK196632 SRO196617:SRO196632 SHS196617:SHS196632 RXW196617:RXW196632 ROA196617:ROA196632 REE196617:REE196632 QUI196617:QUI196632 QKM196617:QKM196632 QAQ196617:QAQ196632 PQU196617:PQU196632 PGY196617:PGY196632 OXC196617:OXC196632 ONG196617:ONG196632 ODK196617:ODK196632 NTO196617:NTO196632 NJS196617:NJS196632 MZW196617:MZW196632 MQA196617:MQA196632 MGE196617:MGE196632 LWI196617:LWI196632 LMM196617:LMM196632 LCQ196617:LCQ196632 KSU196617:KSU196632 KIY196617:KIY196632 JZC196617:JZC196632 JPG196617:JPG196632 JFK196617:JFK196632 IVO196617:IVO196632 ILS196617:ILS196632 IBW196617:IBW196632 HSA196617:HSA196632 HIE196617:HIE196632 GYI196617:GYI196632 GOM196617:GOM196632 GEQ196617:GEQ196632 FUU196617:FUU196632 FKY196617:FKY196632 FBC196617:FBC196632 ERG196617:ERG196632 EHK196617:EHK196632 DXO196617:DXO196632 DNS196617:DNS196632 DDW196617:DDW196632 CUA196617:CUA196632 CKE196617:CKE196632 CAI196617:CAI196632 BQM196617:BQM196632 BGQ196617:BGQ196632 AWU196617:AWU196632 AMY196617:AMY196632 ADC196617:ADC196632 TG196617:TG196632 JK196617:JK196632 K196617:K196632 WVW131081:WVW131096 WMA131081:WMA131096 WCE131081:WCE131096 VSI131081:VSI131096 VIM131081:VIM131096 UYQ131081:UYQ131096 UOU131081:UOU131096 UEY131081:UEY131096 TVC131081:TVC131096 TLG131081:TLG131096 TBK131081:TBK131096 SRO131081:SRO131096 SHS131081:SHS131096 RXW131081:RXW131096 ROA131081:ROA131096 REE131081:REE131096 QUI131081:QUI131096 QKM131081:QKM131096 QAQ131081:QAQ131096 PQU131081:PQU131096 PGY131081:PGY131096 OXC131081:OXC131096 ONG131081:ONG131096 ODK131081:ODK131096 NTO131081:NTO131096 NJS131081:NJS131096 MZW131081:MZW131096 MQA131081:MQA131096 MGE131081:MGE131096 LWI131081:LWI131096 LMM131081:LMM131096 LCQ131081:LCQ131096 KSU131081:KSU131096 KIY131081:KIY131096 JZC131081:JZC131096 JPG131081:JPG131096 JFK131081:JFK131096 IVO131081:IVO131096 ILS131081:ILS131096 IBW131081:IBW131096 HSA131081:HSA131096 HIE131081:HIE131096 GYI131081:GYI131096 GOM131081:GOM131096 GEQ131081:GEQ131096 FUU131081:FUU131096 FKY131081:FKY131096 FBC131081:FBC131096 ERG131081:ERG131096 EHK131081:EHK131096 DXO131081:DXO131096 DNS131081:DNS131096 DDW131081:DDW131096 CUA131081:CUA131096 CKE131081:CKE131096 CAI131081:CAI131096 BQM131081:BQM131096 BGQ131081:BGQ131096 AWU131081:AWU131096 AMY131081:AMY131096 ADC131081:ADC131096 TG131081:TG131096 JK131081:JK131096 K131081:K131096 WVW65545:WVW65560 WMA65545:WMA65560 WCE65545:WCE65560 VSI65545:VSI65560 VIM65545:VIM65560 UYQ65545:UYQ65560 UOU65545:UOU65560 UEY65545:UEY65560 TVC65545:TVC65560 TLG65545:TLG65560 TBK65545:TBK65560 SRO65545:SRO65560 SHS65545:SHS65560 RXW65545:RXW65560 ROA65545:ROA65560 REE65545:REE65560 QUI65545:QUI65560 QKM65545:QKM65560 QAQ65545:QAQ65560 PQU65545:PQU65560 PGY65545:PGY65560 OXC65545:OXC65560 ONG65545:ONG65560 ODK65545:ODK65560 NTO65545:NTO65560 NJS65545:NJS65560 MZW65545:MZW65560 MQA65545:MQA65560 MGE65545:MGE65560 LWI65545:LWI65560 LMM65545:LMM65560 LCQ65545:LCQ65560 KSU65545:KSU65560 KIY65545:KIY65560 JZC65545:JZC65560 JPG65545:JPG65560 JFK65545:JFK65560 IVO65545:IVO65560 ILS65545:ILS65560 IBW65545:IBW65560 HSA65545:HSA65560 HIE65545:HIE65560 GYI65545:GYI65560 GOM65545:GOM65560 GEQ65545:GEQ65560 FUU65545:FUU65560 FKY65545:FKY65560 FBC65545:FBC65560 ERG65545:ERG65560 EHK65545:EHK65560 DXO65545:DXO65560 DNS65545:DNS65560 DDW65545:DDW65560 CUA65545:CUA65560 CKE65545:CKE65560 CAI65545:CAI65560 BQM65545:BQM65560 BGQ65545:BGQ65560 AWU65545:AWU65560 AMY65545:AMY65560 ADC65545:ADC65560 TG65545:TG65560 JK65545:JK65560 K65545:K65560 WVW983049:WVW983064 WWB983049:WWB983064 WMF983049:WMF983064 WCJ983049:WCJ983064 VSN983049:VSN983064 VIR983049:VIR983064 UYV983049:UYV983064 UOZ983049:UOZ983064 UFD983049:UFD983064 TVH983049:TVH983064 TLL983049:TLL983064 TBP983049:TBP983064 SRT983049:SRT983064 SHX983049:SHX983064 RYB983049:RYB983064 ROF983049:ROF983064 REJ983049:REJ983064 QUN983049:QUN983064 QKR983049:QKR983064 QAV983049:QAV983064 PQZ983049:PQZ983064 PHD983049:PHD983064 OXH983049:OXH983064 ONL983049:ONL983064 ODP983049:ODP983064 NTT983049:NTT983064 NJX983049:NJX983064 NAB983049:NAB983064 MQF983049:MQF983064 MGJ983049:MGJ983064 LWN983049:LWN983064 LMR983049:LMR983064 LCV983049:LCV983064 KSZ983049:KSZ983064 KJD983049:KJD983064 JZH983049:JZH983064 JPL983049:JPL983064 JFP983049:JFP983064 IVT983049:IVT983064 ILX983049:ILX983064 ICB983049:ICB983064 HSF983049:HSF983064 HIJ983049:HIJ983064 GYN983049:GYN983064 GOR983049:GOR983064 GEV983049:GEV983064 FUZ983049:FUZ983064 FLD983049:FLD983064 FBH983049:FBH983064 ERL983049:ERL983064 EHP983049:EHP983064 DXT983049:DXT983064 DNX983049:DNX983064 DEB983049:DEB983064 CUF983049:CUF983064 CKJ983049:CKJ983064 CAN983049:CAN983064 BQR983049:BQR983064 BGV983049:BGV983064 AWZ983049:AWZ983064 AND983049:AND983064 ADH983049:ADH983064 TL983049:TL983064 JP983049:JP983064 T983049:T983064 WWB917513:WWB917528 WMF917513:WMF917528 WCJ917513:WCJ917528 VSN917513:VSN917528 VIR917513:VIR917528 UYV917513:UYV917528 UOZ917513:UOZ917528 UFD917513:UFD917528 TVH917513:TVH917528 TLL917513:TLL917528 TBP917513:TBP917528 SRT917513:SRT917528 SHX917513:SHX917528 RYB917513:RYB917528 ROF917513:ROF917528 REJ917513:REJ917528 QUN917513:QUN917528 QKR917513:QKR917528 QAV917513:QAV917528 PQZ917513:PQZ917528 PHD917513:PHD917528 OXH917513:OXH917528 ONL917513:ONL917528 ODP917513:ODP917528 NTT917513:NTT917528 NJX917513:NJX917528 NAB917513:NAB917528 MQF917513:MQF917528 MGJ917513:MGJ917528 LWN917513:LWN917528 LMR917513:LMR917528 LCV917513:LCV917528 KSZ917513:KSZ917528 KJD917513:KJD917528 JZH917513:JZH917528 JPL917513:JPL917528 JFP917513:JFP917528 IVT917513:IVT917528 ILX917513:ILX917528 ICB917513:ICB917528 HSF917513:HSF917528 HIJ917513:HIJ917528 GYN917513:GYN917528 GOR917513:GOR917528 GEV917513:GEV917528 FUZ917513:FUZ917528 FLD917513:FLD917528 FBH917513:FBH917528 ERL917513:ERL917528 EHP917513:EHP917528 DXT917513:DXT917528 DNX917513:DNX917528 DEB917513:DEB917528 CUF917513:CUF917528 CKJ917513:CKJ917528 CAN917513:CAN917528 BQR917513:BQR917528 BGV917513:BGV917528 AWZ917513:AWZ917528 AND917513:AND917528 ADH917513:ADH917528 TL917513:TL917528 JP917513:JP917528 T917513:T917528 WWB851977:WWB851992 WMF851977:WMF851992 WCJ851977:WCJ851992 VSN851977:VSN851992 VIR851977:VIR851992 UYV851977:UYV851992 UOZ851977:UOZ851992 UFD851977:UFD851992 TVH851977:TVH851992 TLL851977:TLL851992 TBP851977:TBP851992 SRT851977:SRT851992 SHX851977:SHX851992 RYB851977:RYB851992 ROF851977:ROF851992 REJ851977:REJ851992 QUN851977:QUN851992 QKR851977:QKR851992 QAV851977:QAV851992 PQZ851977:PQZ851992 PHD851977:PHD851992 OXH851977:OXH851992 ONL851977:ONL851992 ODP851977:ODP851992 NTT851977:NTT851992 NJX851977:NJX851992 NAB851977:NAB851992 MQF851977:MQF851992 MGJ851977:MGJ851992 LWN851977:LWN851992 LMR851977:LMR851992 LCV851977:LCV851992 KSZ851977:KSZ851992 KJD851977:KJD851992 JZH851977:JZH851992 JPL851977:JPL851992 JFP851977:JFP851992 IVT851977:IVT851992 ILX851977:ILX851992 ICB851977:ICB851992 HSF851977:HSF851992 HIJ851977:HIJ851992 GYN851977:GYN851992 GOR851977:GOR851992 GEV851977:GEV851992 FUZ851977:FUZ851992 FLD851977:FLD851992 FBH851977:FBH851992 ERL851977:ERL851992 EHP851977:EHP851992 DXT851977:DXT851992 DNX851977:DNX851992 DEB851977:DEB851992 CUF851977:CUF851992 CKJ851977:CKJ851992 CAN851977:CAN851992 BQR851977:BQR851992 BGV851977:BGV851992 AWZ851977:AWZ851992 AND851977:AND851992 ADH851977:ADH851992 TL851977:TL851992 JP851977:JP851992 T851977:T851992 WWB786441:WWB786456 WMF786441:WMF786456 WCJ786441:WCJ786456 VSN786441:VSN786456 VIR786441:VIR786456 UYV786441:UYV786456 UOZ786441:UOZ786456 UFD786441:UFD786456 TVH786441:TVH786456 TLL786441:TLL786456 TBP786441:TBP786456 SRT786441:SRT786456 SHX786441:SHX786456 RYB786441:RYB786456 ROF786441:ROF786456 REJ786441:REJ786456 QUN786441:QUN786456 QKR786441:QKR786456 QAV786441:QAV786456 PQZ786441:PQZ786456 PHD786441:PHD786456 OXH786441:OXH786456 ONL786441:ONL786456 ODP786441:ODP786456 NTT786441:NTT786456 NJX786441:NJX786456 NAB786441:NAB786456 MQF786441:MQF786456 MGJ786441:MGJ786456 LWN786441:LWN786456 LMR786441:LMR786456 LCV786441:LCV786456 KSZ786441:KSZ786456 KJD786441:KJD786456 JZH786441:JZH786456 JPL786441:JPL786456 JFP786441:JFP786456 IVT786441:IVT786456 ILX786441:ILX786456 ICB786441:ICB786456 HSF786441:HSF786456 HIJ786441:HIJ786456 GYN786441:GYN786456 GOR786441:GOR786456 GEV786441:GEV786456 FUZ786441:FUZ786456 FLD786441:FLD786456 FBH786441:FBH786456 ERL786441:ERL786456 EHP786441:EHP786456 DXT786441:DXT786456 DNX786441:DNX786456 DEB786441:DEB786456 CUF786441:CUF786456 CKJ786441:CKJ786456 CAN786441:CAN786456 BQR786441:BQR786456 BGV786441:BGV786456 AWZ786441:AWZ786456 AND786441:AND786456 ADH786441:ADH786456 TL786441:TL786456 JP786441:JP786456 T786441:T786456 WWB720905:WWB720920 WMF720905:WMF720920 WCJ720905:WCJ720920 VSN720905:VSN720920 VIR720905:VIR720920 UYV720905:UYV720920 UOZ720905:UOZ720920 UFD720905:UFD720920 TVH720905:TVH720920 TLL720905:TLL720920 TBP720905:TBP720920 SRT720905:SRT720920 SHX720905:SHX720920 RYB720905:RYB720920 ROF720905:ROF720920 REJ720905:REJ720920 QUN720905:QUN720920 QKR720905:QKR720920 QAV720905:QAV720920 PQZ720905:PQZ720920 PHD720905:PHD720920 OXH720905:OXH720920 ONL720905:ONL720920 ODP720905:ODP720920 NTT720905:NTT720920 NJX720905:NJX720920 NAB720905:NAB720920 MQF720905:MQF720920 MGJ720905:MGJ720920 LWN720905:LWN720920 LMR720905:LMR720920 LCV720905:LCV720920 KSZ720905:KSZ720920 KJD720905:KJD720920 JZH720905:JZH720920 JPL720905:JPL720920 JFP720905:JFP720920 IVT720905:IVT720920 ILX720905:ILX720920 ICB720905:ICB720920 HSF720905:HSF720920 HIJ720905:HIJ720920 GYN720905:GYN720920 GOR720905:GOR720920 GEV720905:GEV720920 FUZ720905:FUZ720920 FLD720905:FLD720920 FBH720905:FBH720920 ERL720905:ERL720920 EHP720905:EHP720920 DXT720905:DXT720920 DNX720905:DNX720920 DEB720905:DEB720920 CUF720905:CUF720920 CKJ720905:CKJ720920 CAN720905:CAN720920 BQR720905:BQR720920 BGV720905:BGV720920 AWZ720905:AWZ720920 AND720905:AND720920 ADH720905:ADH720920 TL720905:TL720920 JP720905:JP720920 T720905:T720920 WWB655369:WWB655384 WMF655369:WMF655384 WCJ655369:WCJ655384 VSN655369:VSN655384 VIR655369:VIR655384 UYV655369:UYV655384 UOZ655369:UOZ655384 UFD655369:UFD655384 TVH655369:TVH655384 TLL655369:TLL655384 TBP655369:TBP655384 SRT655369:SRT655384 SHX655369:SHX655384 RYB655369:RYB655384 ROF655369:ROF655384 REJ655369:REJ655384 QUN655369:QUN655384 QKR655369:QKR655384 QAV655369:QAV655384 PQZ655369:PQZ655384 PHD655369:PHD655384 OXH655369:OXH655384 ONL655369:ONL655384 ODP655369:ODP655384 NTT655369:NTT655384 NJX655369:NJX655384 NAB655369:NAB655384 MQF655369:MQF655384 MGJ655369:MGJ655384 LWN655369:LWN655384 LMR655369:LMR655384 LCV655369:LCV655384 KSZ655369:KSZ655384 KJD655369:KJD655384 JZH655369:JZH655384 JPL655369:JPL655384 JFP655369:JFP655384 IVT655369:IVT655384 ILX655369:ILX655384 ICB655369:ICB655384 HSF655369:HSF655384 HIJ655369:HIJ655384 GYN655369:GYN655384 GOR655369:GOR655384 GEV655369:GEV655384 FUZ655369:FUZ655384 FLD655369:FLD655384 FBH655369:FBH655384 ERL655369:ERL655384 EHP655369:EHP655384 DXT655369:DXT655384 DNX655369:DNX655384 DEB655369:DEB655384 CUF655369:CUF655384 CKJ655369:CKJ655384 CAN655369:CAN655384 BQR655369:BQR655384 BGV655369:BGV655384 AWZ655369:AWZ655384 AND655369:AND655384 ADH655369:ADH655384 TL655369:TL655384 JP655369:JP655384 T655369:T655384 WWB589833:WWB589848 WMF589833:WMF589848 WCJ589833:WCJ589848 VSN589833:VSN589848 VIR589833:VIR589848 UYV589833:UYV589848 UOZ589833:UOZ589848 UFD589833:UFD589848 TVH589833:TVH589848 TLL589833:TLL589848 TBP589833:TBP589848 SRT589833:SRT589848 SHX589833:SHX589848 RYB589833:RYB589848 ROF589833:ROF589848 REJ589833:REJ589848 QUN589833:QUN589848 QKR589833:QKR589848 QAV589833:QAV589848 PQZ589833:PQZ589848 PHD589833:PHD589848 OXH589833:OXH589848 ONL589833:ONL589848 ODP589833:ODP589848 NTT589833:NTT589848 NJX589833:NJX589848 NAB589833:NAB589848 MQF589833:MQF589848 MGJ589833:MGJ589848 LWN589833:LWN589848 LMR589833:LMR589848 LCV589833:LCV589848 KSZ589833:KSZ589848 KJD589833:KJD589848 JZH589833:JZH589848 JPL589833:JPL589848 JFP589833:JFP589848 IVT589833:IVT589848 ILX589833:ILX589848 ICB589833:ICB589848 HSF589833:HSF589848 HIJ589833:HIJ589848 GYN589833:GYN589848 GOR589833:GOR589848 GEV589833:GEV589848 FUZ589833:FUZ589848 FLD589833:FLD589848 FBH589833:FBH589848 ERL589833:ERL589848 EHP589833:EHP589848 DXT589833:DXT589848 DNX589833:DNX589848 DEB589833:DEB589848 CUF589833:CUF589848 CKJ589833:CKJ589848 CAN589833:CAN589848 BQR589833:BQR589848 BGV589833:BGV589848 AWZ589833:AWZ589848 AND589833:AND589848 ADH589833:ADH589848 TL589833:TL589848 JP589833:JP589848 T589833:T589848 WWB524297:WWB524312 WMF524297:WMF524312 WCJ524297:WCJ524312 VSN524297:VSN524312 VIR524297:VIR524312 UYV524297:UYV524312 UOZ524297:UOZ524312 UFD524297:UFD524312 TVH524297:TVH524312 TLL524297:TLL524312 TBP524297:TBP524312 SRT524297:SRT524312 SHX524297:SHX524312 RYB524297:RYB524312 ROF524297:ROF524312 REJ524297:REJ524312 QUN524297:QUN524312 QKR524297:QKR524312 QAV524297:QAV524312 PQZ524297:PQZ524312 PHD524297:PHD524312 OXH524297:OXH524312 ONL524297:ONL524312 ODP524297:ODP524312 NTT524297:NTT524312 NJX524297:NJX524312 NAB524297:NAB524312 MQF524297:MQF524312 MGJ524297:MGJ524312 LWN524297:LWN524312 LMR524297:LMR524312 LCV524297:LCV524312 KSZ524297:KSZ524312 KJD524297:KJD524312 JZH524297:JZH524312 JPL524297:JPL524312 JFP524297:JFP524312 IVT524297:IVT524312 ILX524297:ILX524312 ICB524297:ICB524312 HSF524297:HSF524312 HIJ524297:HIJ524312 GYN524297:GYN524312 GOR524297:GOR524312 GEV524297:GEV524312 FUZ524297:FUZ524312 FLD524297:FLD524312 FBH524297:FBH524312 ERL524297:ERL524312 EHP524297:EHP524312 DXT524297:DXT524312 DNX524297:DNX524312 DEB524297:DEB524312 CUF524297:CUF524312 CKJ524297:CKJ524312 CAN524297:CAN524312 BQR524297:BQR524312 BGV524297:BGV524312 AWZ524297:AWZ524312 AND524297:AND524312 ADH524297:ADH524312 TL524297:TL524312 JP524297:JP524312 T524297:T524312 WWB458761:WWB458776 WMF458761:WMF458776 WCJ458761:WCJ458776 VSN458761:VSN458776 VIR458761:VIR458776 UYV458761:UYV458776 UOZ458761:UOZ458776 UFD458761:UFD458776 TVH458761:TVH458776 TLL458761:TLL458776 TBP458761:TBP458776 SRT458761:SRT458776 SHX458761:SHX458776 RYB458761:RYB458776 ROF458761:ROF458776 REJ458761:REJ458776 QUN458761:QUN458776 QKR458761:QKR458776 QAV458761:QAV458776 PQZ458761:PQZ458776 PHD458761:PHD458776 OXH458761:OXH458776 ONL458761:ONL458776 ODP458761:ODP458776 NTT458761:NTT458776 NJX458761:NJX458776 NAB458761:NAB458776 MQF458761:MQF458776 MGJ458761:MGJ458776 LWN458761:LWN458776 LMR458761:LMR458776 LCV458761:LCV458776 KSZ458761:KSZ458776 KJD458761:KJD458776 JZH458761:JZH458776 JPL458761:JPL458776 JFP458761:JFP458776 IVT458761:IVT458776 ILX458761:ILX458776 ICB458761:ICB458776 HSF458761:HSF458776 HIJ458761:HIJ458776 GYN458761:GYN458776 GOR458761:GOR458776 GEV458761:GEV458776 FUZ458761:FUZ458776 FLD458761:FLD458776 FBH458761:FBH458776 ERL458761:ERL458776 EHP458761:EHP458776 DXT458761:DXT458776 DNX458761:DNX458776 DEB458761:DEB458776 CUF458761:CUF458776 CKJ458761:CKJ458776 CAN458761:CAN458776 BQR458761:BQR458776 BGV458761:BGV458776 AWZ458761:AWZ458776 AND458761:AND458776 ADH458761:ADH458776 TL458761:TL458776 JP458761:JP458776 T458761:T458776 WWB393225:WWB393240 WMF393225:WMF393240 WCJ393225:WCJ393240 VSN393225:VSN393240 VIR393225:VIR393240 UYV393225:UYV393240 UOZ393225:UOZ393240 UFD393225:UFD393240 TVH393225:TVH393240 TLL393225:TLL393240 TBP393225:TBP393240 SRT393225:SRT393240 SHX393225:SHX393240 RYB393225:RYB393240 ROF393225:ROF393240 REJ393225:REJ393240 QUN393225:QUN393240 QKR393225:QKR393240 QAV393225:QAV393240 PQZ393225:PQZ393240 PHD393225:PHD393240 OXH393225:OXH393240 ONL393225:ONL393240 ODP393225:ODP393240 NTT393225:NTT393240 NJX393225:NJX393240 NAB393225:NAB393240 MQF393225:MQF393240 MGJ393225:MGJ393240 LWN393225:LWN393240 LMR393225:LMR393240 LCV393225:LCV393240 KSZ393225:KSZ393240 KJD393225:KJD393240 JZH393225:JZH393240 JPL393225:JPL393240 JFP393225:JFP393240 IVT393225:IVT393240 ILX393225:ILX393240 ICB393225:ICB393240 HSF393225:HSF393240 HIJ393225:HIJ393240 GYN393225:GYN393240 GOR393225:GOR393240 GEV393225:GEV393240 FUZ393225:FUZ393240 FLD393225:FLD393240 FBH393225:FBH393240 ERL393225:ERL393240 EHP393225:EHP393240 DXT393225:DXT393240 DNX393225:DNX393240 DEB393225:DEB393240 CUF393225:CUF393240 CKJ393225:CKJ393240 CAN393225:CAN393240 BQR393225:BQR393240 BGV393225:BGV393240 AWZ393225:AWZ393240 AND393225:AND393240 ADH393225:ADH393240 TL393225:TL393240 JP393225:JP393240 T393225:T393240 WWB327689:WWB327704 WMF327689:WMF327704 WCJ327689:WCJ327704 VSN327689:VSN327704 VIR327689:VIR327704 UYV327689:UYV327704 UOZ327689:UOZ327704 UFD327689:UFD327704 TVH327689:TVH327704 TLL327689:TLL327704 TBP327689:TBP327704 SRT327689:SRT327704 SHX327689:SHX327704 RYB327689:RYB327704 ROF327689:ROF327704 REJ327689:REJ327704 QUN327689:QUN327704 QKR327689:QKR327704 QAV327689:QAV327704 PQZ327689:PQZ327704 PHD327689:PHD327704 OXH327689:OXH327704 ONL327689:ONL327704 ODP327689:ODP327704 NTT327689:NTT327704 NJX327689:NJX327704 NAB327689:NAB327704 MQF327689:MQF327704 MGJ327689:MGJ327704 LWN327689:LWN327704 LMR327689:LMR327704 LCV327689:LCV327704 KSZ327689:KSZ327704 KJD327689:KJD327704 JZH327689:JZH327704 JPL327689:JPL327704 JFP327689:JFP327704 IVT327689:IVT327704 ILX327689:ILX327704 ICB327689:ICB327704 HSF327689:HSF327704 HIJ327689:HIJ327704 GYN327689:GYN327704 GOR327689:GOR327704 GEV327689:GEV327704 FUZ327689:FUZ327704 FLD327689:FLD327704 FBH327689:FBH327704 ERL327689:ERL327704 EHP327689:EHP327704 DXT327689:DXT327704 DNX327689:DNX327704 DEB327689:DEB327704 CUF327689:CUF327704 CKJ327689:CKJ327704 CAN327689:CAN327704 BQR327689:BQR327704 BGV327689:BGV327704 AWZ327689:AWZ327704 AND327689:AND327704 ADH327689:ADH327704 TL327689:TL327704 JP327689:JP327704 T327689:T327704 WWB262153:WWB262168 WMF262153:WMF262168 WCJ262153:WCJ262168 VSN262153:VSN262168 VIR262153:VIR262168 UYV262153:UYV262168 UOZ262153:UOZ262168 UFD262153:UFD262168 TVH262153:TVH262168 TLL262153:TLL262168 TBP262153:TBP262168 SRT262153:SRT262168 SHX262153:SHX262168 RYB262153:RYB262168 ROF262153:ROF262168 REJ262153:REJ262168 QUN262153:QUN262168 QKR262153:QKR262168 QAV262153:QAV262168 PQZ262153:PQZ262168 PHD262153:PHD262168 OXH262153:OXH262168 ONL262153:ONL262168 ODP262153:ODP262168 NTT262153:NTT262168 NJX262153:NJX262168 NAB262153:NAB262168 MQF262153:MQF262168 MGJ262153:MGJ262168 LWN262153:LWN262168 LMR262153:LMR262168 LCV262153:LCV262168 KSZ262153:KSZ262168 KJD262153:KJD262168 JZH262153:JZH262168 JPL262153:JPL262168 JFP262153:JFP262168 IVT262153:IVT262168 ILX262153:ILX262168 ICB262153:ICB262168 HSF262153:HSF262168 HIJ262153:HIJ262168 GYN262153:GYN262168 GOR262153:GOR262168 GEV262153:GEV262168 FUZ262153:FUZ262168 FLD262153:FLD262168 FBH262153:FBH262168 ERL262153:ERL262168 EHP262153:EHP262168 DXT262153:DXT262168 DNX262153:DNX262168 DEB262153:DEB262168 CUF262153:CUF262168 CKJ262153:CKJ262168 CAN262153:CAN262168 BQR262153:BQR262168 BGV262153:BGV262168 AWZ262153:AWZ262168 AND262153:AND262168 ADH262153:ADH262168 TL262153:TL262168 JP262153:JP262168 T262153:T262168 WWB196617:WWB196632 WMF196617:WMF196632 WCJ196617:WCJ196632 VSN196617:VSN196632 VIR196617:VIR196632 UYV196617:UYV196632 UOZ196617:UOZ196632 UFD196617:UFD196632 TVH196617:TVH196632 TLL196617:TLL196632 TBP196617:TBP196632 SRT196617:SRT196632 SHX196617:SHX196632 RYB196617:RYB196632 ROF196617:ROF196632 REJ196617:REJ196632 QUN196617:QUN196632 QKR196617:QKR196632 QAV196617:QAV196632 PQZ196617:PQZ196632 PHD196617:PHD196632 OXH196617:OXH196632 ONL196617:ONL196632 ODP196617:ODP196632 NTT196617:NTT196632 NJX196617:NJX196632 NAB196617:NAB196632 MQF196617:MQF196632 MGJ196617:MGJ196632 LWN196617:LWN196632 LMR196617:LMR196632 LCV196617:LCV196632 KSZ196617:KSZ196632 KJD196617:KJD196632 JZH196617:JZH196632 JPL196617:JPL196632 JFP196617:JFP196632 IVT196617:IVT196632 ILX196617:ILX196632 ICB196617:ICB196632 HSF196617:HSF196632 HIJ196617:HIJ196632 GYN196617:GYN196632 GOR196617:GOR196632 GEV196617:GEV196632 FUZ196617:FUZ196632 FLD196617:FLD196632 FBH196617:FBH196632 ERL196617:ERL196632 EHP196617:EHP196632 DXT196617:DXT196632 DNX196617:DNX196632 DEB196617:DEB196632 CUF196617:CUF196632 CKJ196617:CKJ196632 CAN196617:CAN196632 BQR196617:BQR196632 BGV196617:BGV196632 AWZ196617:AWZ196632 AND196617:AND196632 ADH196617:ADH196632 TL196617:TL196632 JP196617:JP196632 T196617:T196632 WWB131081:WWB131096 WMF131081:WMF131096 WCJ131081:WCJ131096 VSN131081:VSN131096 VIR131081:VIR131096 UYV131081:UYV131096 UOZ131081:UOZ131096 UFD131081:UFD131096 TVH131081:TVH131096 TLL131081:TLL131096 TBP131081:TBP131096 SRT131081:SRT131096 SHX131081:SHX131096 RYB131081:RYB131096 ROF131081:ROF131096 REJ131081:REJ131096 QUN131081:QUN131096 QKR131081:QKR131096 QAV131081:QAV131096 PQZ131081:PQZ131096 PHD131081:PHD131096 OXH131081:OXH131096 ONL131081:ONL131096 ODP131081:ODP131096 NTT131081:NTT131096 NJX131081:NJX131096 NAB131081:NAB131096 MQF131081:MQF131096 MGJ131081:MGJ131096 LWN131081:LWN131096 LMR131081:LMR131096 LCV131081:LCV131096 KSZ131081:KSZ131096 KJD131081:KJD131096 JZH131081:JZH131096 JPL131081:JPL131096 JFP131081:JFP131096 IVT131081:IVT131096 ILX131081:ILX131096 ICB131081:ICB131096 HSF131081:HSF131096 HIJ131081:HIJ131096 GYN131081:GYN131096 GOR131081:GOR131096 GEV131081:GEV131096 FUZ131081:FUZ131096 FLD131081:FLD131096 FBH131081:FBH131096 ERL131081:ERL131096 EHP131081:EHP131096 DXT131081:DXT131096 DNX131081:DNX131096 DEB131081:DEB131096 CUF131081:CUF131096 CKJ131081:CKJ131096 CAN131081:CAN131096 BQR131081:BQR131096 BGV131081:BGV131096 AWZ131081:AWZ131096 AND131081:AND131096 ADH131081:ADH131096 TL131081:TL131096 JP131081:JP131096 T131081:T131096 WWB65545:WWB65560 WMF65545:WMF65560 WCJ65545:WCJ65560 VSN65545:VSN65560 VIR65545:VIR65560 UYV65545:UYV65560 UOZ65545:UOZ65560 UFD65545:UFD65560 TVH65545:TVH65560 TLL65545:TLL65560 TBP65545:TBP65560 SRT65545:SRT65560 SHX65545:SHX65560 RYB65545:RYB65560 ROF65545:ROF65560 REJ65545:REJ65560 QUN65545:QUN65560 QKR65545:QKR65560 QAV65545:QAV65560 PQZ65545:PQZ65560 PHD65545:PHD65560 OXH65545:OXH65560 ONL65545:ONL65560 ODP65545:ODP65560 NTT65545:NTT65560 NJX65545:NJX65560 NAB65545:NAB65560 MQF65545:MQF65560 MGJ65545:MGJ65560 LWN65545:LWN65560 LMR65545:LMR65560 LCV65545:LCV65560 KSZ65545:KSZ65560 KJD65545:KJD65560 JZH65545:JZH65560 JPL65545:JPL65560 JFP65545:JFP65560 IVT65545:IVT65560 ILX65545:ILX65560 ICB65545:ICB65560 HSF65545:HSF65560 HIJ65545:HIJ65560 GYN65545:GYN65560 GOR65545:GOR65560 GEV65545:GEV65560 FUZ65545:FUZ65560 FLD65545:FLD65560 FBH65545:FBH65560 ERL65545:ERL65560 EHP65545:EHP65560 DXT65545:DXT65560 DNX65545:DNX65560 DEB65545:DEB65560 CUF65545:CUF65560 CKJ65545:CKJ65560 CAN65545:CAN65560 BQR65545:BQR65560 BGV65545:BGV65560 AWZ65545:AWZ65560 AND65545:AND65560 ADH65545:ADH65560 TL65545:TL65560 JP65545:JP65560 T4:T33 JP4:JP33 TL4:TL33 ADH4:ADH33 AND4:AND33 AWZ4:AWZ33 BGV4:BGV33 BQR4:BQR33 CAN4:CAN33 CKJ4:CKJ33 CUF4:CUF33 DEB4:DEB33 DNX4:DNX33 DXT4:DXT33 EHP4:EHP33 ERL4:ERL33 FBH4:FBH33 FLD4:FLD33 FUZ4:FUZ33 GEV4:GEV33 GOR4:GOR33 GYN4:GYN33 HIJ4:HIJ33 HSF4:HSF33 ICB4:ICB33 ILX4:ILX33 IVT4:IVT33 JFP4:JFP33 JPL4:JPL33 JZH4:JZH33 KJD4:KJD33 KSZ4:KSZ33 LCV4:LCV33 LMR4:LMR33 LWN4:LWN33 MGJ4:MGJ33 MQF4:MQF33 NAB4:NAB33 NJX4:NJX33 NTT4:NTT33 ODP4:ODP33 ONL4:ONL33 OXH4:OXH33 PHD4:PHD33 PQZ4:PQZ33 QAV4:QAV33 QKR4:QKR33 QUN4:QUN33 REJ4:REJ33 ROF4:ROF33 RYB4:RYB33 SHX4:SHX33 SRT4:SRT33 TBP4:TBP33 TLL4:TLL33 TVH4:TVH33 UFD4:UFD33 UOZ4:UOZ33 UYV4:UYV33 VIR4:VIR33 VSN4:VSN33 WCJ4:WCJ33 WMF4:WMF33 WWB4:WWB33 JK4:JK33 TG4:TG33 ADC4:ADC33 AMY4:AMY33 AWU4:AWU33 BGQ4:BGQ33 BQM4:BQM33 CAI4:CAI33 CKE4:CKE33 CUA4:CUA33 DDW4:DDW33 DNS4:DNS33 DXO4:DXO33 EHK4:EHK33 ERG4:ERG33 FBC4:FBC33 FKY4:FKY33 FUU4:FUU33 GEQ4:GEQ33 GOM4:GOM33 GYI4:GYI33 HIE4:HIE33 HSA4:HSA33 IBW4:IBW33 ILS4:ILS33 IVO4:IVO33 JFK4:JFK33 JPG4:JPG33 JZC4:JZC33 KIY4:KIY33 KSU4:KSU33 LCQ4:LCQ33 LMM4:LMM33 LWI4:LWI33 MGE4:MGE33 MQA4:MQA33 MZW4:MZW33 NJS4:NJS33 NTO4:NTO33 ODK4:ODK33 ONG4:ONG33 OXC4:OXC33 PGY4:PGY33 PQU4:PQU33 QAQ4:QAQ33 QKM4:QKM33 QUI4:QUI33 REE4:REE33 ROA4:ROA33 RXW4:RXW33 SHS4:SHS33 SRO4:SRO33 TBK4:TBK33 TLG4:TLG33 TVC4:TVC33 UEY4:UEY33 UOU4:UOU33 UYQ4:UYQ33 VIM4:VIM33 VSI4:VSI33 WCE4:WCE33 WMA4:WMA33 WVW4:WVW33 K4:K33">
      <formula1>"Frequent, Probable, Occasional, Remote, Improbable, Eliminated, -"</formula1>
    </dataValidation>
    <dataValidation type="list" showInputMessage="1" showErrorMessage="1" sqref="S65545:S65560 WLZ983049:WLZ983064 WCD983049:WCD983064 VSH983049:VSH983064 VIL983049:VIL983064 UYP983049:UYP983064 UOT983049:UOT983064 UEX983049:UEX983064 TVB983049:TVB983064 TLF983049:TLF983064 TBJ983049:TBJ983064 SRN983049:SRN983064 SHR983049:SHR983064 RXV983049:RXV983064 RNZ983049:RNZ983064 RED983049:RED983064 QUH983049:QUH983064 QKL983049:QKL983064 QAP983049:QAP983064 PQT983049:PQT983064 PGX983049:PGX983064 OXB983049:OXB983064 ONF983049:ONF983064 ODJ983049:ODJ983064 NTN983049:NTN983064 NJR983049:NJR983064 MZV983049:MZV983064 MPZ983049:MPZ983064 MGD983049:MGD983064 LWH983049:LWH983064 LML983049:LML983064 LCP983049:LCP983064 KST983049:KST983064 KIX983049:KIX983064 JZB983049:JZB983064 JPF983049:JPF983064 JFJ983049:JFJ983064 IVN983049:IVN983064 ILR983049:ILR983064 IBV983049:IBV983064 HRZ983049:HRZ983064 HID983049:HID983064 GYH983049:GYH983064 GOL983049:GOL983064 GEP983049:GEP983064 FUT983049:FUT983064 FKX983049:FKX983064 FBB983049:FBB983064 ERF983049:ERF983064 EHJ983049:EHJ983064 DXN983049:DXN983064 DNR983049:DNR983064 DDV983049:DDV983064 CTZ983049:CTZ983064 CKD983049:CKD983064 CAH983049:CAH983064 BQL983049:BQL983064 BGP983049:BGP983064 AWT983049:AWT983064 AMX983049:AMX983064 ADB983049:ADB983064 TF983049:TF983064 JJ983049:JJ983064 J983049:J983064 WVV917513:WVV917528 WLZ917513:WLZ917528 WCD917513:WCD917528 VSH917513:VSH917528 VIL917513:VIL917528 UYP917513:UYP917528 UOT917513:UOT917528 UEX917513:UEX917528 TVB917513:TVB917528 TLF917513:TLF917528 TBJ917513:TBJ917528 SRN917513:SRN917528 SHR917513:SHR917528 RXV917513:RXV917528 RNZ917513:RNZ917528 RED917513:RED917528 QUH917513:QUH917528 QKL917513:QKL917528 QAP917513:QAP917528 PQT917513:PQT917528 PGX917513:PGX917528 OXB917513:OXB917528 ONF917513:ONF917528 ODJ917513:ODJ917528 NTN917513:NTN917528 NJR917513:NJR917528 MZV917513:MZV917528 MPZ917513:MPZ917528 MGD917513:MGD917528 LWH917513:LWH917528 LML917513:LML917528 LCP917513:LCP917528 KST917513:KST917528 KIX917513:KIX917528 JZB917513:JZB917528 JPF917513:JPF917528 JFJ917513:JFJ917528 IVN917513:IVN917528 ILR917513:ILR917528 IBV917513:IBV917528 HRZ917513:HRZ917528 HID917513:HID917528 GYH917513:GYH917528 GOL917513:GOL917528 GEP917513:GEP917528 FUT917513:FUT917528 FKX917513:FKX917528 FBB917513:FBB917528 ERF917513:ERF917528 EHJ917513:EHJ917528 DXN917513:DXN917528 DNR917513:DNR917528 DDV917513:DDV917528 CTZ917513:CTZ917528 CKD917513:CKD917528 CAH917513:CAH917528 BQL917513:BQL917528 BGP917513:BGP917528 AWT917513:AWT917528 AMX917513:AMX917528 ADB917513:ADB917528 TF917513:TF917528 JJ917513:JJ917528 J917513:J917528 WVV851977:WVV851992 WLZ851977:WLZ851992 WCD851977:WCD851992 VSH851977:VSH851992 VIL851977:VIL851992 UYP851977:UYP851992 UOT851977:UOT851992 UEX851977:UEX851992 TVB851977:TVB851992 TLF851977:TLF851992 TBJ851977:TBJ851992 SRN851977:SRN851992 SHR851977:SHR851992 RXV851977:RXV851992 RNZ851977:RNZ851992 RED851977:RED851992 QUH851977:QUH851992 QKL851977:QKL851992 QAP851977:QAP851992 PQT851977:PQT851992 PGX851977:PGX851992 OXB851977:OXB851992 ONF851977:ONF851992 ODJ851977:ODJ851992 NTN851977:NTN851992 NJR851977:NJR851992 MZV851977:MZV851992 MPZ851977:MPZ851992 MGD851977:MGD851992 LWH851977:LWH851992 LML851977:LML851992 LCP851977:LCP851992 KST851977:KST851992 KIX851977:KIX851992 JZB851977:JZB851992 JPF851977:JPF851992 JFJ851977:JFJ851992 IVN851977:IVN851992 ILR851977:ILR851992 IBV851977:IBV851992 HRZ851977:HRZ851992 HID851977:HID851992 GYH851977:GYH851992 GOL851977:GOL851992 GEP851977:GEP851992 FUT851977:FUT851992 FKX851977:FKX851992 FBB851977:FBB851992 ERF851977:ERF851992 EHJ851977:EHJ851992 DXN851977:DXN851992 DNR851977:DNR851992 DDV851977:DDV851992 CTZ851977:CTZ851992 CKD851977:CKD851992 CAH851977:CAH851992 BQL851977:BQL851992 BGP851977:BGP851992 AWT851977:AWT851992 AMX851977:AMX851992 ADB851977:ADB851992 TF851977:TF851992 JJ851977:JJ851992 J851977:J851992 WVV786441:WVV786456 WLZ786441:WLZ786456 WCD786441:WCD786456 VSH786441:VSH786456 VIL786441:VIL786456 UYP786441:UYP786456 UOT786441:UOT786456 UEX786441:UEX786456 TVB786441:TVB786456 TLF786441:TLF786456 TBJ786441:TBJ786456 SRN786441:SRN786456 SHR786441:SHR786456 RXV786441:RXV786456 RNZ786441:RNZ786456 RED786441:RED786456 QUH786441:QUH786456 QKL786441:QKL786456 QAP786441:QAP786456 PQT786441:PQT786456 PGX786441:PGX786456 OXB786441:OXB786456 ONF786441:ONF786456 ODJ786441:ODJ786456 NTN786441:NTN786456 NJR786441:NJR786456 MZV786441:MZV786456 MPZ786441:MPZ786456 MGD786441:MGD786456 LWH786441:LWH786456 LML786441:LML786456 LCP786441:LCP786456 KST786441:KST786456 KIX786441:KIX786456 JZB786441:JZB786456 JPF786441:JPF786456 JFJ786441:JFJ786456 IVN786441:IVN786456 ILR786441:ILR786456 IBV786441:IBV786456 HRZ786441:HRZ786456 HID786441:HID786456 GYH786441:GYH786456 GOL786441:GOL786456 GEP786441:GEP786456 FUT786441:FUT786456 FKX786441:FKX786456 FBB786441:FBB786456 ERF786441:ERF786456 EHJ786441:EHJ786456 DXN786441:DXN786456 DNR786441:DNR786456 DDV786441:DDV786456 CTZ786441:CTZ786456 CKD786441:CKD786456 CAH786441:CAH786456 BQL786441:BQL786456 BGP786441:BGP786456 AWT786441:AWT786456 AMX786441:AMX786456 ADB786441:ADB786456 TF786441:TF786456 JJ786441:JJ786456 J786441:J786456 WVV720905:WVV720920 WLZ720905:WLZ720920 WCD720905:WCD720920 VSH720905:VSH720920 VIL720905:VIL720920 UYP720905:UYP720920 UOT720905:UOT720920 UEX720905:UEX720920 TVB720905:TVB720920 TLF720905:TLF720920 TBJ720905:TBJ720920 SRN720905:SRN720920 SHR720905:SHR720920 RXV720905:RXV720920 RNZ720905:RNZ720920 RED720905:RED720920 QUH720905:QUH720920 QKL720905:QKL720920 QAP720905:QAP720920 PQT720905:PQT720920 PGX720905:PGX720920 OXB720905:OXB720920 ONF720905:ONF720920 ODJ720905:ODJ720920 NTN720905:NTN720920 NJR720905:NJR720920 MZV720905:MZV720920 MPZ720905:MPZ720920 MGD720905:MGD720920 LWH720905:LWH720920 LML720905:LML720920 LCP720905:LCP720920 KST720905:KST720920 KIX720905:KIX720920 JZB720905:JZB720920 JPF720905:JPF720920 JFJ720905:JFJ720920 IVN720905:IVN720920 ILR720905:ILR720920 IBV720905:IBV720920 HRZ720905:HRZ720920 HID720905:HID720920 GYH720905:GYH720920 GOL720905:GOL720920 GEP720905:GEP720920 FUT720905:FUT720920 FKX720905:FKX720920 FBB720905:FBB720920 ERF720905:ERF720920 EHJ720905:EHJ720920 DXN720905:DXN720920 DNR720905:DNR720920 DDV720905:DDV720920 CTZ720905:CTZ720920 CKD720905:CKD720920 CAH720905:CAH720920 BQL720905:BQL720920 BGP720905:BGP720920 AWT720905:AWT720920 AMX720905:AMX720920 ADB720905:ADB720920 TF720905:TF720920 JJ720905:JJ720920 J720905:J720920 WVV655369:WVV655384 WLZ655369:WLZ655384 WCD655369:WCD655384 VSH655369:VSH655384 VIL655369:VIL655384 UYP655369:UYP655384 UOT655369:UOT655384 UEX655369:UEX655384 TVB655369:TVB655384 TLF655369:TLF655384 TBJ655369:TBJ655384 SRN655369:SRN655384 SHR655369:SHR655384 RXV655369:RXV655384 RNZ655369:RNZ655384 RED655369:RED655384 QUH655369:QUH655384 QKL655369:QKL655384 QAP655369:QAP655384 PQT655369:PQT655384 PGX655369:PGX655384 OXB655369:OXB655384 ONF655369:ONF655384 ODJ655369:ODJ655384 NTN655369:NTN655384 NJR655369:NJR655384 MZV655369:MZV655384 MPZ655369:MPZ655384 MGD655369:MGD655384 LWH655369:LWH655384 LML655369:LML655384 LCP655369:LCP655384 KST655369:KST655384 KIX655369:KIX655384 JZB655369:JZB655384 JPF655369:JPF655384 JFJ655369:JFJ655384 IVN655369:IVN655384 ILR655369:ILR655384 IBV655369:IBV655384 HRZ655369:HRZ655384 HID655369:HID655384 GYH655369:GYH655384 GOL655369:GOL655384 GEP655369:GEP655384 FUT655369:FUT655384 FKX655369:FKX655384 FBB655369:FBB655384 ERF655369:ERF655384 EHJ655369:EHJ655384 DXN655369:DXN655384 DNR655369:DNR655384 DDV655369:DDV655384 CTZ655369:CTZ655384 CKD655369:CKD655384 CAH655369:CAH655384 BQL655369:BQL655384 BGP655369:BGP655384 AWT655369:AWT655384 AMX655369:AMX655384 ADB655369:ADB655384 TF655369:TF655384 JJ655369:JJ655384 J655369:J655384 WVV589833:WVV589848 WLZ589833:WLZ589848 WCD589833:WCD589848 VSH589833:VSH589848 VIL589833:VIL589848 UYP589833:UYP589848 UOT589833:UOT589848 UEX589833:UEX589848 TVB589833:TVB589848 TLF589833:TLF589848 TBJ589833:TBJ589848 SRN589833:SRN589848 SHR589833:SHR589848 RXV589833:RXV589848 RNZ589833:RNZ589848 RED589833:RED589848 QUH589833:QUH589848 QKL589833:QKL589848 QAP589833:QAP589848 PQT589833:PQT589848 PGX589833:PGX589848 OXB589833:OXB589848 ONF589833:ONF589848 ODJ589833:ODJ589848 NTN589833:NTN589848 NJR589833:NJR589848 MZV589833:MZV589848 MPZ589833:MPZ589848 MGD589833:MGD589848 LWH589833:LWH589848 LML589833:LML589848 LCP589833:LCP589848 KST589833:KST589848 KIX589833:KIX589848 JZB589833:JZB589848 JPF589833:JPF589848 JFJ589833:JFJ589848 IVN589833:IVN589848 ILR589833:ILR589848 IBV589833:IBV589848 HRZ589833:HRZ589848 HID589833:HID589848 GYH589833:GYH589848 GOL589833:GOL589848 GEP589833:GEP589848 FUT589833:FUT589848 FKX589833:FKX589848 FBB589833:FBB589848 ERF589833:ERF589848 EHJ589833:EHJ589848 DXN589833:DXN589848 DNR589833:DNR589848 DDV589833:DDV589848 CTZ589833:CTZ589848 CKD589833:CKD589848 CAH589833:CAH589848 BQL589833:BQL589848 BGP589833:BGP589848 AWT589833:AWT589848 AMX589833:AMX589848 ADB589833:ADB589848 TF589833:TF589848 JJ589833:JJ589848 J589833:J589848 WVV524297:WVV524312 WLZ524297:WLZ524312 WCD524297:WCD524312 VSH524297:VSH524312 VIL524297:VIL524312 UYP524297:UYP524312 UOT524297:UOT524312 UEX524297:UEX524312 TVB524297:TVB524312 TLF524297:TLF524312 TBJ524297:TBJ524312 SRN524297:SRN524312 SHR524297:SHR524312 RXV524297:RXV524312 RNZ524297:RNZ524312 RED524297:RED524312 QUH524297:QUH524312 QKL524297:QKL524312 QAP524297:QAP524312 PQT524297:PQT524312 PGX524297:PGX524312 OXB524297:OXB524312 ONF524297:ONF524312 ODJ524297:ODJ524312 NTN524297:NTN524312 NJR524297:NJR524312 MZV524297:MZV524312 MPZ524297:MPZ524312 MGD524297:MGD524312 LWH524297:LWH524312 LML524297:LML524312 LCP524297:LCP524312 KST524297:KST524312 KIX524297:KIX524312 JZB524297:JZB524312 JPF524297:JPF524312 JFJ524297:JFJ524312 IVN524297:IVN524312 ILR524297:ILR524312 IBV524297:IBV524312 HRZ524297:HRZ524312 HID524297:HID524312 GYH524297:GYH524312 GOL524297:GOL524312 GEP524297:GEP524312 FUT524297:FUT524312 FKX524297:FKX524312 FBB524297:FBB524312 ERF524297:ERF524312 EHJ524297:EHJ524312 DXN524297:DXN524312 DNR524297:DNR524312 DDV524297:DDV524312 CTZ524297:CTZ524312 CKD524297:CKD524312 CAH524297:CAH524312 BQL524297:BQL524312 BGP524297:BGP524312 AWT524297:AWT524312 AMX524297:AMX524312 ADB524297:ADB524312 TF524297:TF524312 JJ524297:JJ524312 J524297:J524312 WVV458761:WVV458776 WLZ458761:WLZ458776 WCD458761:WCD458776 VSH458761:VSH458776 VIL458761:VIL458776 UYP458761:UYP458776 UOT458761:UOT458776 UEX458761:UEX458776 TVB458761:TVB458776 TLF458761:TLF458776 TBJ458761:TBJ458776 SRN458761:SRN458776 SHR458761:SHR458776 RXV458761:RXV458776 RNZ458761:RNZ458776 RED458761:RED458776 QUH458761:QUH458776 QKL458761:QKL458776 QAP458761:QAP458776 PQT458761:PQT458776 PGX458761:PGX458776 OXB458761:OXB458776 ONF458761:ONF458776 ODJ458761:ODJ458776 NTN458761:NTN458776 NJR458761:NJR458776 MZV458761:MZV458776 MPZ458761:MPZ458776 MGD458761:MGD458776 LWH458761:LWH458776 LML458761:LML458776 LCP458761:LCP458776 KST458761:KST458776 KIX458761:KIX458776 JZB458761:JZB458776 JPF458761:JPF458776 JFJ458761:JFJ458776 IVN458761:IVN458776 ILR458761:ILR458776 IBV458761:IBV458776 HRZ458761:HRZ458776 HID458761:HID458776 GYH458761:GYH458776 GOL458761:GOL458776 GEP458761:GEP458776 FUT458761:FUT458776 FKX458761:FKX458776 FBB458761:FBB458776 ERF458761:ERF458776 EHJ458761:EHJ458776 DXN458761:DXN458776 DNR458761:DNR458776 DDV458761:DDV458776 CTZ458761:CTZ458776 CKD458761:CKD458776 CAH458761:CAH458776 BQL458761:BQL458776 BGP458761:BGP458776 AWT458761:AWT458776 AMX458761:AMX458776 ADB458761:ADB458776 TF458761:TF458776 JJ458761:JJ458776 J458761:J458776 WVV393225:WVV393240 WLZ393225:WLZ393240 WCD393225:WCD393240 VSH393225:VSH393240 VIL393225:VIL393240 UYP393225:UYP393240 UOT393225:UOT393240 UEX393225:UEX393240 TVB393225:TVB393240 TLF393225:TLF393240 TBJ393225:TBJ393240 SRN393225:SRN393240 SHR393225:SHR393240 RXV393225:RXV393240 RNZ393225:RNZ393240 RED393225:RED393240 QUH393225:QUH393240 QKL393225:QKL393240 QAP393225:QAP393240 PQT393225:PQT393240 PGX393225:PGX393240 OXB393225:OXB393240 ONF393225:ONF393240 ODJ393225:ODJ393240 NTN393225:NTN393240 NJR393225:NJR393240 MZV393225:MZV393240 MPZ393225:MPZ393240 MGD393225:MGD393240 LWH393225:LWH393240 LML393225:LML393240 LCP393225:LCP393240 KST393225:KST393240 KIX393225:KIX393240 JZB393225:JZB393240 JPF393225:JPF393240 JFJ393225:JFJ393240 IVN393225:IVN393240 ILR393225:ILR393240 IBV393225:IBV393240 HRZ393225:HRZ393240 HID393225:HID393240 GYH393225:GYH393240 GOL393225:GOL393240 GEP393225:GEP393240 FUT393225:FUT393240 FKX393225:FKX393240 FBB393225:FBB393240 ERF393225:ERF393240 EHJ393225:EHJ393240 DXN393225:DXN393240 DNR393225:DNR393240 DDV393225:DDV393240 CTZ393225:CTZ393240 CKD393225:CKD393240 CAH393225:CAH393240 BQL393225:BQL393240 BGP393225:BGP393240 AWT393225:AWT393240 AMX393225:AMX393240 ADB393225:ADB393240 TF393225:TF393240 JJ393225:JJ393240 J393225:J393240 WVV327689:WVV327704 WLZ327689:WLZ327704 WCD327689:WCD327704 VSH327689:VSH327704 VIL327689:VIL327704 UYP327689:UYP327704 UOT327689:UOT327704 UEX327689:UEX327704 TVB327689:TVB327704 TLF327689:TLF327704 TBJ327689:TBJ327704 SRN327689:SRN327704 SHR327689:SHR327704 RXV327689:RXV327704 RNZ327689:RNZ327704 RED327689:RED327704 QUH327689:QUH327704 QKL327689:QKL327704 QAP327689:QAP327704 PQT327689:PQT327704 PGX327689:PGX327704 OXB327689:OXB327704 ONF327689:ONF327704 ODJ327689:ODJ327704 NTN327689:NTN327704 NJR327689:NJR327704 MZV327689:MZV327704 MPZ327689:MPZ327704 MGD327689:MGD327704 LWH327689:LWH327704 LML327689:LML327704 LCP327689:LCP327704 KST327689:KST327704 KIX327689:KIX327704 JZB327689:JZB327704 JPF327689:JPF327704 JFJ327689:JFJ327704 IVN327689:IVN327704 ILR327689:ILR327704 IBV327689:IBV327704 HRZ327689:HRZ327704 HID327689:HID327704 GYH327689:GYH327704 GOL327689:GOL327704 GEP327689:GEP327704 FUT327689:FUT327704 FKX327689:FKX327704 FBB327689:FBB327704 ERF327689:ERF327704 EHJ327689:EHJ327704 DXN327689:DXN327704 DNR327689:DNR327704 DDV327689:DDV327704 CTZ327689:CTZ327704 CKD327689:CKD327704 CAH327689:CAH327704 BQL327689:BQL327704 BGP327689:BGP327704 AWT327689:AWT327704 AMX327689:AMX327704 ADB327689:ADB327704 TF327689:TF327704 JJ327689:JJ327704 J327689:J327704 WVV262153:WVV262168 WLZ262153:WLZ262168 WCD262153:WCD262168 VSH262153:VSH262168 VIL262153:VIL262168 UYP262153:UYP262168 UOT262153:UOT262168 UEX262153:UEX262168 TVB262153:TVB262168 TLF262153:TLF262168 TBJ262153:TBJ262168 SRN262153:SRN262168 SHR262153:SHR262168 RXV262153:RXV262168 RNZ262153:RNZ262168 RED262153:RED262168 QUH262153:QUH262168 QKL262153:QKL262168 QAP262153:QAP262168 PQT262153:PQT262168 PGX262153:PGX262168 OXB262153:OXB262168 ONF262153:ONF262168 ODJ262153:ODJ262168 NTN262153:NTN262168 NJR262153:NJR262168 MZV262153:MZV262168 MPZ262153:MPZ262168 MGD262153:MGD262168 LWH262153:LWH262168 LML262153:LML262168 LCP262153:LCP262168 KST262153:KST262168 KIX262153:KIX262168 JZB262153:JZB262168 JPF262153:JPF262168 JFJ262153:JFJ262168 IVN262153:IVN262168 ILR262153:ILR262168 IBV262153:IBV262168 HRZ262153:HRZ262168 HID262153:HID262168 GYH262153:GYH262168 GOL262153:GOL262168 GEP262153:GEP262168 FUT262153:FUT262168 FKX262153:FKX262168 FBB262153:FBB262168 ERF262153:ERF262168 EHJ262153:EHJ262168 DXN262153:DXN262168 DNR262153:DNR262168 DDV262153:DDV262168 CTZ262153:CTZ262168 CKD262153:CKD262168 CAH262153:CAH262168 BQL262153:BQL262168 BGP262153:BGP262168 AWT262153:AWT262168 AMX262153:AMX262168 ADB262153:ADB262168 TF262153:TF262168 JJ262153:JJ262168 J262153:J262168 WVV196617:WVV196632 WLZ196617:WLZ196632 WCD196617:WCD196632 VSH196617:VSH196632 VIL196617:VIL196632 UYP196617:UYP196632 UOT196617:UOT196632 UEX196617:UEX196632 TVB196617:TVB196632 TLF196617:TLF196632 TBJ196617:TBJ196632 SRN196617:SRN196632 SHR196617:SHR196632 RXV196617:RXV196632 RNZ196617:RNZ196632 RED196617:RED196632 QUH196617:QUH196632 QKL196617:QKL196632 QAP196617:QAP196632 PQT196617:PQT196632 PGX196617:PGX196632 OXB196617:OXB196632 ONF196617:ONF196632 ODJ196617:ODJ196632 NTN196617:NTN196632 NJR196617:NJR196632 MZV196617:MZV196632 MPZ196617:MPZ196632 MGD196617:MGD196632 LWH196617:LWH196632 LML196617:LML196632 LCP196617:LCP196632 KST196617:KST196632 KIX196617:KIX196632 JZB196617:JZB196632 JPF196617:JPF196632 JFJ196617:JFJ196632 IVN196617:IVN196632 ILR196617:ILR196632 IBV196617:IBV196632 HRZ196617:HRZ196632 HID196617:HID196632 GYH196617:GYH196632 GOL196617:GOL196632 GEP196617:GEP196632 FUT196617:FUT196632 FKX196617:FKX196632 FBB196617:FBB196632 ERF196617:ERF196632 EHJ196617:EHJ196632 DXN196617:DXN196632 DNR196617:DNR196632 DDV196617:DDV196632 CTZ196617:CTZ196632 CKD196617:CKD196632 CAH196617:CAH196632 BQL196617:BQL196632 BGP196617:BGP196632 AWT196617:AWT196632 AMX196617:AMX196632 ADB196617:ADB196632 TF196617:TF196632 JJ196617:JJ196632 J196617:J196632 WVV131081:WVV131096 WLZ131081:WLZ131096 WCD131081:WCD131096 VSH131081:VSH131096 VIL131081:VIL131096 UYP131081:UYP131096 UOT131081:UOT131096 UEX131081:UEX131096 TVB131081:TVB131096 TLF131081:TLF131096 TBJ131081:TBJ131096 SRN131081:SRN131096 SHR131081:SHR131096 RXV131081:RXV131096 RNZ131081:RNZ131096 RED131081:RED131096 QUH131081:QUH131096 QKL131081:QKL131096 QAP131081:QAP131096 PQT131081:PQT131096 PGX131081:PGX131096 OXB131081:OXB131096 ONF131081:ONF131096 ODJ131081:ODJ131096 NTN131081:NTN131096 NJR131081:NJR131096 MZV131081:MZV131096 MPZ131081:MPZ131096 MGD131081:MGD131096 LWH131081:LWH131096 LML131081:LML131096 LCP131081:LCP131096 KST131081:KST131096 KIX131081:KIX131096 JZB131081:JZB131096 JPF131081:JPF131096 JFJ131081:JFJ131096 IVN131081:IVN131096 ILR131081:ILR131096 IBV131081:IBV131096 HRZ131081:HRZ131096 HID131081:HID131096 GYH131081:GYH131096 GOL131081:GOL131096 GEP131081:GEP131096 FUT131081:FUT131096 FKX131081:FKX131096 FBB131081:FBB131096 ERF131081:ERF131096 EHJ131081:EHJ131096 DXN131081:DXN131096 DNR131081:DNR131096 DDV131081:DDV131096 CTZ131081:CTZ131096 CKD131081:CKD131096 CAH131081:CAH131096 BQL131081:BQL131096 BGP131081:BGP131096 AWT131081:AWT131096 AMX131081:AMX131096 ADB131081:ADB131096 TF131081:TF131096 JJ131081:JJ131096 J131081:J131096 WVV65545:WVV65560 WLZ65545:WLZ65560 WCD65545:WCD65560 VSH65545:VSH65560 VIL65545:VIL65560 UYP65545:UYP65560 UOT65545:UOT65560 UEX65545:UEX65560 TVB65545:TVB65560 TLF65545:TLF65560 TBJ65545:TBJ65560 SRN65545:SRN65560 SHR65545:SHR65560 RXV65545:RXV65560 RNZ65545:RNZ65560 RED65545:RED65560 QUH65545:QUH65560 QKL65545:QKL65560 QAP65545:QAP65560 PQT65545:PQT65560 PGX65545:PGX65560 OXB65545:OXB65560 ONF65545:ONF65560 ODJ65545:ODJ65560 NTN65545:NTN65560 NJR65545:NJR65560 MZV65545:MZV65560 MPZ65545:MPZ65560 MGD65545:MGD65560 LWH65545:LWH65560 LML65545:LML65560 LCP65545:LCP65560 KST65545:KST65560 KIX65545:KIX65560 JZB65545:JZB65560 JPF65545:JPF65560 JFJ65545:JFJ65560 IVN65545:IVN65560 ILR65545:ILR65560 IBV65545:IBV65560 HRZ65545:HRZ65560 HID65545:HID65560 GYH65545:GYH65560 GOL65545:GOL65560 GEP65545:GEP65560 FUT65545:FUT65560 FKX65545:FKX65560 FBB65545:FBB65560 ERF65545:ERF65560 EHJ65545:EHJ65560 DXN65545:DXN65560 DNR65545:DNR65560 DDV65545:DDV65560 CTZ65545:CTZ65560 CKD65545:CKD65560 CAH65545:CAH65560 BQL65545:BQL65560 BGP65545:BGP65560 AWT65545:AWT65560 AMX65545:AMX65560 ADB65545:ADB65560 TF65545:TF65560 JJ65545:JJ65560 J65545:J65560 WVV983049:WVV983064 WWA983049:WWA983064 WME983049:WME983064 WCI983049:WCI983064 VSM983049:VSM983064 VIQ983049:VIQ983064 UYU983049:UYU983064 UOY983049:UOY983064 UFC983049:UFC983064 TVG983049:TVG983064 TLK983049:TLK983064 TBO983049:TBO983064 SRS983049:SRS983064 SHW983049:SHW983064 RYA983049:RYA983064 ROE983049:ROE983064 REI983049:REI983064 QUM983049:QUM983064 QKQ983049:QKQ983064 QAU983049:QAU983064 PQY983049:PQY983064 PHC983049:PHC983064 OXG983049:OXG983064 ONK983049:ONK983064 ODO983049:ODO983064 NTS983049:NTS983064 NJW983049:NJW983064 NAA983049:NAA983064 MQE983049:MQE983064 MGI983049:MGI983064 LWM983049:LWM983064 LMQ983049:LMQ983064 LCU983049:LCU983064 KSY983049:KSY983064 KJC983049:KJC983064 JZG983049:JZG983064 JPK983049:JPK983064 JFO983049:JFO983064 IVS983049:IVS983064 ILW983049:ILW983064 ICA983049:ICA983064 HSE983049:HSE983064 HII983049:HII983064 GYM983049:GYM983064 GOQ983049:GOQ983064 GEU983049:GEU983064 FUY983049:FUY983064 FLC983049:FLC983064 FBG983049:FBG983064 ERK983049:ERK983064 EHO983049:EHO983064 DXS983049:DXS983064 DNW983049:DNW983064 DEA983049:DEA983064 CUE983049:CUE983064 CKI983049:CKI983064 CAM983049:CAM983064 BQQ983049:BQQ983064 BGU983049:BGU983064 AWY983049:AWY983064 ANC983049:ANC983064 ADG983049:ADG983064 TK983049:TK983064 JO983049:JO983064 S983049:S983064 WWA917513:WWA917528 WME917513:WME917528 WCI917513:WCI917528 VSM917513:VSM917528 VIQ917513:VIQ917528 UYU917513:UYU917528 UOY917513:UOY917528 UFC917513:UFC917528 TVG917513:TVG917528 TLK917513:TLK917528 TBO917513:TBO917528 SRS917513:SRS917528 SHW917513:SHW917528 RYA917513:RYA917528 ROE917513:ROE917528 REI917513:REI917528 QUM917513:QUM917528 QKQ917513:QKQ917528 QAU917513:QAU917528 PQY917513:PQY917528 PHC917513:PHC917528 OXG917513:OXG917528 ONK917513:ONK917528 ODO917513:ODO917528 NTS917513:NTS917528 NJW917513:NJW917528 NAA917513:NAA917528 MQE917513:MQE917528 MGI917513:MGI917528 LWM917513:LWM917528 LMQ917513:LMQ917528 LCU917513:LCU917528 KSY917513:KSY917528 KJC917513:KJC917528 JZG917513:JZG917528 JPK917513:JPK917528 JFO917513:JFO917528 IVS917513:IVS917528 ILW917513:ILW917528 ICA917513:ICA917528 HSE917513:HSE917528 HII917513:HII917528 GYM917513:GYM917528 GOQ917513:GOQ917528 GEU917513:GEU917528 FUY917513:FUY917528 FLC917513:FLC917528 FBG917513:FBG917528 ERK917513:ERK917528 EHO917513:EHO917528 DXS917513:DXS917528 DNW917513:DNW917528 DEA917513:DEA917528 CUE917513:CUE917528 CKI917513:CKI917528 CAM917513:CAM917528 BQQ917513:BQQ917528 BGU917513:BGU917528 AWY917513:AWY917528 ANC917513:ANC917528 ADG917513:ADG917528 TK917513:TK917528 JO917513:JO917528 S917513:S917528 WWA851977:WWA851992 WME851977:WME851992 WCI851977:WCI851992 VSM851977:VSM851992 VIQ851977:VIQ851992 UYU851977:UYU851992 UOY851977:UOY851992 UFC851977:UFC851992 TVG851977:TVG851992 TLK851977:TLK851992 TBO851977:TBO851992 SRS851977:SRS851992 SHW851977:SHW851992 RYA851977:RYA851992 ROE851977:ROE851992 REI851977:REI851992 QUM851977:QUM851992 QKQ851977:QKQ851992 QAU851977:QAU851992 PQY851977:PQY851992 PHC851977:PHC851992 OXG851977:OXG851992 ONK851977:ONK851992 ODO851977:ODO851992 NTS851977:NTS851992 NJW851977:NJW851992 NAA851977:NAA851992 MQE851977:MQE851992 MGI851977:MGI851992 LWM851977:LWM851992 LMQ851977:LMQ851992 LCU851977:LCU851992 KSY851977:KSY851992 KJC851977:KJC851992 JZG851977:JZG851992 JPK851977:JPK851992 JFO851977:JFO851992 IVS851977:IVS851992 ILW851977:ILW851992 ICA851977:ICA851992 HSE851977:HSE851992 HII851977:HII851992 GYM851977:GYM851992 GOQ851977:GOQ851992 GEU851977:GEU851992 FUY851977:FUY851992 FLC851977:FLC851992 FBG851977:FBG851992 ERK851977:ERK851992 EHO851977:EHO851992 DXS851977:DXS851992 DNW851977:DNW851992 DEA851977:DEA851992 CUE851977:CUE851992 CKI851977:CKI851992 CAM851977:CAM851992 BQQ851977:BQQ851992 BGU851977:BGU851992 AWY851977:AWY851992 ANC851977:ANC851992 ADG851977:ADG851992 TK851977:TK851992 JO851977:JO851992 S851977:S851992 WWA786441:WWA786456 WME786441:WME786456 WCI786441:WCI786456 VSM786441:VSM786456 VIQ786441:VIQ786456 UYU786441:UYU786456 UOY786441:UOY786456 UFC786441:UFC786456 TVG786441:TVG786456 TLK786441:TLK786456 TBO786441:TBO786456 SRS786441:SRS786456 SHW786441:SHW786456 RYA786441:RYA786456 ROE786441:ROE786456 REI786441:REI786456 QUM786441:QUM786456 QKQ786441:QKQ786456 QAU786441:QAU786456 PQY786441:PQY786456 PHC786441:PHC786456 OXG786441:OXG786456 ONK786441:ONK786456 ODO786441:ODO786456 NTS786441:NTS786456 NJW786441:NJW786456 NAA786441:NAA786456 MQE786441:MQE786456 MGI786441:MGI786456 LWM786441:LWM786456 LMQ786441:LMQ786456 LCU786441:LCU786456 KSY786441:KSY786456 KJC786441:KJC786456 JZG786441:JZG786456 JPK786441:JPK786456 JFO786441:JFO786456 IVS786441:IVS786456 ILW786441:ILW786456 ICA786441:ICA786456 HSE786441:HSE786456 HII786441:HII786456 GYM786441:GYM786456 GOQ786441:GOQ786456 GEU786441:GEU786456 FUY786441:FUY786456 FLC786441:FLC786456 FBG786441:FBG786456 ERK786441:ERK786456 EHO786441:EHO786456 DXS786441:DXS786456 DNW786441:DNW786456 DEA786441:DEA786456 CUE786441:CUE786456 CKI786441:CKI786456 CAM786441:CAM786456 BQQ786441:BQQ786456 BGU786441:BGU786456 AWY786441:AWY786456 ANC786441:ANC786456 ADG786441:ADG786456 TK786441:TK786456 JO786441:JO786456 S786441:S786456 WWA720905:WWA720920 WME720905:WME720920 WCI720905:WCI720920 VSM720905:VSM720920 VIQ720905:VIQ720920 UYU720905:UYU720920 UOY720905:UOY720920 UFC720905:UFC720920 TVG720905:TVG720920 TLK720905:TLK720920 TBO720905:TBO720920 SRS720905:SRS720920 SHW720905:SHW720920 RYA720905:RYA720920 ROE720905:ROE720920 REI720905:REI720920 QUM720905:QUM720920 QKQ720905:QKQ720920 QAU720905:QAU720920 PQY720905:PQY720920 PHC720905:PHC720920 OXG720905:OXG720920 ONK720905:ONK720920 ODO720905:ODO720920 NTS720905:NTS720920 NJW720905:NJW720920 NAA720905:NAA720920 MQE720905:MQE720920 MGI720905:MGI720920 LWM720905:LWM720920 LMQ720905:LMQ720920 LCU720905:LCU720920 KSY720905:KSY720920 KJC720905:KJC720920 JZG720905:JZG720920 JPK720905:JPK720920 JFO720905:JFO720920 IVS720905:IVS720920 ILW720905:ILW720920 ICA720905:ICA720920 HSE720905:HSE720920 HII720905:HII720920 GYM720905:GYM720920 GOQ720905:GOQ720920 GEU720905:GEU720920 FUY720905:FUY720920 FLC720905:FLC720920 FBG720905:FBG720920 ERK720905:ERK720920 EHO720905:EHO720920 DXS720905:DXS720920 DNW720905:DNW720920 DEA720905:DEA720920 CUE720905:CUE720920 CKI720905:CKI720920 CAM720905:CAM720920 BQQ720905:BQQ720920 BGU720905:BGU720920 AWY720905:AWY720920 ANC720905:ANC720920 ADG720905:ADG720920 TK720905:TK720920 JO720905:JO720920 S720905:S720920 WWA655369:WWA655384 WME655369:WME655384 WCI655369:WCI655384 VSM655369:VSM655384 VIQ655369:VIQ655384 UYU655369:UYU655384 UOY655369:UOY655384 UFC655369:UFC655384 TVG655369:TVG655384 TLK655369:TLK655384 TBO655369:TBO655384 SRS655369:SRS655384 SHW655369:SHW655384 RYA655369:RYA655384 ROE655369:ROE655384 REI655369:REI655384 QUM655369:QUM655384 QKQ655369:QKQ655384 QAU655369:QAU655384 PQY655369:PQY655384 PHC655369:PHC655384 OXG655369:OXG655384 ONK655369:ONK655384 ODO655369:ODO655384 NTS655369:NTS655384 NJW655369:NJW655384 NAA655369:NAA655384 MQE655369:MQE655384 MGI655369:MGI655384 LWM655369:LWM655384 LMQ655369:LMQ655384 LCU655369:LCU655384 KSY655369:KSY655384 KJC655369:KJC655384 JZG655369:JZG655384 JPK655369:JPK655384 JFO655369:JFO655384 IVS655369:IVS655384 ILW655369:ILW655384 ICA655369:ICA655384 HSE655369:HSE655384 HII655369:HII655384 GYM655369:GYM655384 GOQ655369:GOQ655384 GEU655369:GEU655384 FUY655369:FUY655384 FLC655369:FLC655384 FBG655369:FBG655384 ERK655369:ERK655384 EHO655369:EHO655384 DXS655369:DXS655384 DNW655369:DNW655384 DEA655369:DEA655384 CUE655369:CUE655384 CKI655369:CKI655384 CAM655369:CAM655384 BQQ655369:BQQ655384 BGU655369:BGU655384 AWY655369:AWY655384 ANC655369:ANC655384 ADG655369:ADG655384 TK655369:TK655384 JO655369:JO655384 S655369:S655384 WWA589833:WWA589848 WME589833:WME589848 WCI589833:WCI589848 VSM589833:VSM589848 VIQ589833:VIQ589848 UYU589833:UYU589848 UOY589833:UOY589848 UFC589833:UFC589848 TVG589833:TVG589848 TLK589833:TLK589848 TBO589833:TBO589848 SRS589833:SRS589848 SHW589833:SHW589848 RYA589833:RYA589848 ROE589833:ROE589848 REI589833:REI589848 QUM589833:QUM589848 QKQ589833:QKQ589848 QAU589833:QAU589848 PQY589833:PQY589848 PHC589833:PHC589848 OXG589833:OXG589848 ONK589833:ONK589848 ODO589833:ODO589848 NTS589833:NTS589848 NJW589833:NJW589848 NAA589833:NAA589848 MQE589833:MQE589848 MGI589833:MGI589848 LWM589833:LWM589848 LMQ589833:LMQ589848 LCU589833:LCU589848 KSY589833:KSY589848 KJC589833:KJC589848 JZG589833:JZG589848 JPK589833:JPK589848 JFO589833:JFO589848 IVS589833:IVS589848 ILW589833:ILW589848 ICA589833:ICA589848 HSE589833:HSE589848 HII589833:HII589848 GYM589833:GYM589848 GOQ589833:GOQ589848 GEU589833:GEU589848 FUY589833:FUY589848 FLC589833:FLC589848 FBG589833:FBG589848 ERK589833:ERK589848 EHO589833:EHO589848 DXS589833:DXS589848 DNW589833:DNW589848 DEA589833:DEA589848 CUE589833:CUE589848 CKI589833:CKI589848 CAM589833:CAM589848 BQQ589833:BQQ589848 BGU589833:BGU589848 AWY589833:AWY589848 ANC589833:ANC589848 ADG589833:ADG589848 TK589833:TK589848 JO589833:JO589848 S589833:S589848 WWA524297:WWA524312 WME524297:WME524312 WCI524297:WCI524312 VSM524297:VSM524312 VIQ524297:VIQ524312 UYU524297:UYU524312 UOY524297:UOY524312 UFC524297:UFC524312 TVG524297:TVG524312 TLK524297:TLK524312 TBO524297:TBO524312 SRS524297:SRS524312 SHW524297:SHW524312 RYA524297:RYA524312 ROE524297:ROE524312 REI524297:REI524312 QUM524297:QUM524312 QKQ524297:QKQ524312 QAU524297:QAU524312 PQY524297:PQY524312 PHC524297:PHC524312 OXG524297:OXG524312 ONK524297:ONK524312 ODO524297:ODO524312 NTS524297:NTS524312 NJW524297:NJW524312 NAA524297:NAA524312 MQE524297:MQE524312 MGI524297:MGI524312 LWM524297:LWM524312 LMQ524297:LMQ524312 LCU524297:LCU524312 KSY524297:KSY524312 KJC524297:KJC524312 JZG524297:JZG524312 JPK524297:JPK524312 JFO524297:JFO524312 IVS524297:IVS524312 ILW524297:ILW524312 ICA524297:ICA524312 HSE524297:HSE524312 HII524297:HII524312 GYM524297:GYM524312 GOQ524297:GOQ524312 GEU524297:GEU524312 FUY524297:FUY524312 FLC524297:FLC524312 FBG524297:FBG524312 ERK524297:ERK524312 EHO524297:EHO524312 DXS524297:DXS524312 DNW524297:DNW524312 DEA524297:DEA524312 CUE524297:CUE524312 CKI524297:CKI524312 CAM524297:CAM524312 BQQ524297:BQQ524312 BGU524297:BGU524312 AWY524297:AWY524312 ANC524297:ANC524312 ADG524297:ADG524312 TK524297:TK524312 JO524297:JO524312 S524297:S524312 WWA458761:WWA458776 WME458761:WME458776 WCI458761:WCI458776 VSM458761:VSM458776 VIQ458761:VIQ458776 UYU458761:UYU458776 UOY458761:UOY458776 UFC458761:UFC458776 TVG458761:TVG458776 TLK458761:TLK458776 TBO458761:TBO458776 SRS458761:SRS458776 SHW458761:SHW458776 RYA458761:RYA458776 ROE458761:ROE458776 REI458761:REI458776 QUM458761:QUM458776 QKQ458761:QKQ458776 QAU458761:QAU458776 PQY458761:PQY458776 PHC458761:PHC458776 OXG458761:OXG458776 ONK458761:ONK458776 ODO458761:ODO458776 NTS458761:NTS458776 NJW458761:NJW458776 NAA458761:NAA458776 MQE458761:MQE458776 MGI458761:MGI458776 LWM458761:LWM458776 LMQ458761:LMQ458776 LCU458761:LCU458776 KSY458761:KSY458776 KJC458761:KJC458776 JZG458761:JZG458776 JPK458761:JPK458776 JFO458761:JFO458776 IVS458761:IVS458776 ILW458761:ILW458776 ICA458761:ICA458776 HSE458761:HSE458776 HII458761:HII458776 GYM458761:GYM458776 GOQ458761:GOQ458776 GEU458761:GEU458776 FUY458761:FUY458776 FLC458761:FLC458776 FBG458761:FBG458776 ERK458761:ERK458776 EHO458761:EHO458776 DXS458761:DXS458776 DNW458761:DNW458776 DEA458761:DEA458776 CUE458761:CUE458776 CKI458761:CKI458776 CAM458761:CAM458776 BQQ458761:BQQ458776 BGU458761:BGU458776 AWY458761:AWY458776 ANC458761:ANC458776 ADG458761:ADG458776 TK458761:TK458776 JO458761:JO458776 S458761:S458776 WWA393225:WWA393240 WME393225:WME393240 WCI393225:WCI393240 VSM393225:VSM393240 VIQ393225:VIQ393240 UYU393225:UYU393240 UOY393225:UOY393240 UFC393225:UFC393240 TVG393225:TVG393240 TLK393225:TLK393240 TBO393225:TBO393240 SRS393225:SRS393240 SHW393225:SHW393240 RYA393225:RYA393240 ROE393225:ROE393240 REI393225:REI393240 QUM393225:QUM393240 QKQ393225:QKQ393240 QAU393225:QAU393240 PQY393225:PQY393240 PHC393225:PHC393240 OXG393225:OXG393240 ONK393225:ONK393240 ODO393225:ODO393240 NTS393225:NTS393240 NJW393225:NJW393240 NAA393225:NAA393240 MQE393225:MQE393240 MGI393225:MGI393240 LWM393225:LWM393240 LMQ393225:LMQ393240 LCU393225:LCU393240 KSY393225:KSY393240 KJC393225:KJC393240 JZG393225:JZG393240 JPK393225:JPK393240 JFO393225:JFO393240 IVS393225:IVS393240 ILW393225:ILW393240 ICA393225:ICA393240 HSE393225:HSE393240 HII393225:HII393240 GYM393225:GYM393240 GOQ393225:GOQ393240 GEU393225:GEU393240 FUY393225:FUY393240 FLC393225:FLC393240 FBG393225:FBG393240 ERK393225:ERK393240 EHO393225:EHO393240 DXS393225:DXS393240 DNW393225:DNW393240 DEA393225:DEA393240 CUE393225:CUE393240 CKI393225:CKI393240 CAM393225:CAM393240 BQQ393225:BQQ393240 BGU393225:BGU393240 AWY393225:AWY393240 ANC393225:ANC393240 ADG393225:ADG393240 TK393225:TK393240 JO393225:JO393240 S393225:S393240 WWA327689:WWA327704 WME327689:WME327704 WCI327689:WCI327704 VSM327689:VSM327704 VIQ327689:VIQ327704 UYU327689:UYU327704 UOY327689:UOY327704 UFC327689:UFC327704 TVG327689:TVG327704 TLK327689:TLK327704 TBO327689:TBO327704 SRS327689:SRS327704 SHW327689:SHW327704 RYA327689:RYA327704 ROE327689:ROE327704 REI327689:REI327704 QUM327689:QUM327704 QKQ327689:QKQ327704 QAU327689:QAU327704 PQY327689:PQY327704 PHC327689:PHC327704 OXG327689:OXG327704 ONK327689:ONK327704 ODO327689:ODO327704 NTS327689:NTS327704 NJW327689:NJW327704 NAA327689:NAA327704 MQE327689:MQE327704 MGI327689:MGI327704 LWM327689:LWM327704 LMQ327689:LMQ327704 LCU327689:LCU327704 KSY327689:KSY327704 KJC327689:KJC327704 JZG327689:JZG327704 JPK327689:JPK327704 JFO327689:JFO327704 IVS327689:IVS327704 ILW327689:ILW327704 ICA327689:ICA327704 HSE327689:HSE327704 HII327689:HII327704 GYM327689:GYM327704 GOQ327689:GOQ327704 GEU327689:GEU327704 FUY327689:FUY327704 FLC327689:FLC327704 FBG327689:FBG327704 ERK327689:ERK327704 EHO327689:EHO327704 DXS327689:DXS327704 DNW327689:DNW327704 DEA327689:DEA327704 CUE327689:CUE327704 CKI327689:CKI327704 CAM327689:CAM327704 BQQ327689:BQQ327704 BGU327689:BGU327704 AWY327689:AWY327704 ANC327689:ANC327704 ADG327689:ADG327704 TK327689:TK327704 JO327689:JO327704 S327689:S327704 WWA262153:WWA262168 WME262153:WME262168 WCI262153:WCI262168 VSM262153:VSM262168 VIQ262153:VIQ262168 UYU262153:UYU262168 UOY262153:UOY262168 UFC262153:UFC262168 TVG262153:TVG262168 TLK262153:TLK262168 TBO262153:TBO262168 SRS262153:SRS262168 SHW262153:SHW262168 RYA262153:RYA262168 ROE262153:ROE262168 REI262153:REI262168 QUM262153:QUM262168 QKQ262153:QKQ262168 QAU262153:QAU262168 PQY262153:PQY262168 PHC262153:PHC262168 OXG262153:OXG262168 ONK262153:ONK262168 ODO262153:ODO262168 NTS262153:NTS262168 NJW262153:NJW262168 NAA262153:NAA262168 MQE262153:MQE262168 MGI262153:MGI262168 LWM262153:LWM262168 LMQ262153:LMQ262168 LCU262153:LCU262168 KSY262153:KSY262168 KJC262153:KJC262168 JZG262153:JZG262168 JPK262153:JPK262168 JFO262153:JFO262168 IVS262153:IVS262168 ILW262153:ILW262168 ICA262153:ICA262168 HSE262153:HSE262168 HII262153:HII262168 GYM262153:GYM262168 GOQ262153:GOQ262168 GEU262153:GEU262168 FUY262153:FUY262168 FLC262153:FLC262168 FBG262153:FBG262168 ERK262153:ERK262168 EHO262153:EHO262168 DXS262153:DXS262168 DNW262153:DNW262168 DEA262153:DEA262168 CUE262153:CUE262168 CKI262153:CKI262168 CAM262153:CAM262168 BQQ262153:BQQ262168 BGU262153:BGU262168 AWY262153:AWY262168 ANC262153:ANC262168 ADG262153:ADG262168 TK262153:TK262168 JO262153:JO262168 S262153:S262168 WWA196617:WWA196632 WME196617:WME196632 WCI196617:WCI196632 VSM196617:VSM196632 VIQ196617:VIQ196632 UYU196617:UYU196632 UOY196617:UOY196632 UFC196617:UFC196632 TVG196617:TVG196632 TLK196617:TLK196632 TBO196617:TBO196632 SRS196617:SRS196632 SHW196617:SHW196632 RYA196617:RYA196632 ROE196617:ROE196632 REI196617:REI196632 QUM196617:QUM196632 QKQ196617:QKQ196632 QAU196617:QAU196632 PQY196617:PQY196632 PHC196617:PHC196632 OXG196617:OXG196632 ONK196617:ONK196632 ODO196617:ODO196632 NTS196617:NTS196632 NJW196617:NJW196632 NAA196617:NAA196632 MQE196617:MQE196632 MGI196617:MGI196632 LWM196617:LWM196632 LMQ196617:LMQ196632 LCU196617:LCU196632 KSY196617:KSY196632 KJC196617:KJC196632 JZG196617:JZG196632 JPK196617:JPK196632 JFO196617:JFO196632 IVS196617:IVS196632 ILW196617:ILW196632 ICA196617:ICA196632 HSE196617:HSE196632 HII196617:HII196632 GYM196617:GYM196632 GOQ196617:GOQ196632 GEU196617:GEU196632 FUY196617:FUY196632 FLC196617:FLC196632 FBG196617:FBG196632 ERK196617:ERK196632 EHO196617:EHO196632 DXS196617:DXS196632 DNW196617:DNW196632 DEA196617:DEA196632 CUE196617:CUE196632 CKI196617:CKI196632 CAM196617:CAM196632 BQQ196617:BQQ196632 BGU196617:BGU196632 AWY196617:AWY196632 ANC196617:ANC196632 ADG196617:ADG196632 TK196617:TK196632 JO196617:JO196632 S196617:S196632 WWA131081:WWA131096 WME131081:WME131096 WCI131081:WCI131096 VSM131081:VSM131096 VIQ131081:VIQ131096 UYU131081:UYU131096 UOY131081:UOY131096 UFC131081:UFC131096 TVG131081:TVG131096 TLK131081:TLK131096 TBO131081:TBO131096 SRS131081:SRS131096 SHW131081:SHW131096 RYA131081:RYA131096 ROE131081:ROE131096 REI131081:REI131096 QUM131081:QUM131096 QKQ131081:QKQ131096 QAU131081:QAU131096 PQY131081:PQY131096 PHC131081:PHC131096 OXG131081:OXG131096 ONK131081:ONK131096 ODO131081:ODO131096 NTS131081:NTS131096 NJW131081:NJW131096 NAA131081:NAA131096 MQE131081:MQE131096 MGI131081:MGI131096 LWM131081:LWM131096 LMQ131081:LMQ131096 LCU131081:LCU131096 KSY131081:KSY131096 KJC131081:KJC131096 JZG131081:JZG131096 JPK131081:JPK131096 JFO131081:JFO131096 IVS131081:IVS131096 ILW131081:ILW131096 ICA131081:ICA131096 HSE131081:HSE131096 HII131081:HII131096 GYM131081:GYM131096 GOQ131081:GOQ131096 GEU131081:GEU131096 FUY131081:FUY131096 FLC131081:FLC131096 FBG131081:FBG131096 ERK131081:ERK131096 EHO131081:EHO131096 DXS131081:DXS131096 DNW131081:DNW131096 DEA131081:DEA131096 CUE131081:CUE131096 CKI131081:CKI131096 CAM131081:CAM131096 BQQ131081:BQQ131096 BGU131081:BGU131096 AWY131081:AWY131096 ANC131081:ANC131096 ADG131081:ADG131096 TK131081:TK131096 JO131081:JO131096 S131081:S131096 WWA65545:WWA65560 WME65545:WME65560 WCI65545:WCI65560 VSM65545:VSM65560 VIQ65545:VIQ65560 UYU65545:UYU65560 UOY65545:UOY65560 UFC65545:UFC65560 TVG65545:TVG65560 TLK65545:TLK65560 TBO65545:TBO65560 SRS65545:SRS65560 SHW65545:SHW65560 RYA65545:RYA65560 ROE65545:ROE65560 REI65545:REI65560 QUM65545:QUM65560 QKQ65545:QKQ65560 QAU65545:QAU65560 PQY65545:PQY65560 PHC65545:PHC65560 OXG65545:OXG65560 ONK65545:ONK65560 ODO65545:ODO65560 NTS65545:NTS65560 NJW65545:NJW65560 NAA65545:NAA65560 MQE65545:MQE65560 MGI65545:MGI65560 LWM65545:LWM65560 LMQ65545:LMQ65560 LCU65545:LCU65560 KSY65545:KSY65560 KJC65545:KJC65560 JZG65545:JZG65560 JPK65545:JPK65560 JFO65545:JFO65560 IVS65545:IVS65560 ILW65545:ILW65560 ICA65545:ICA65560 HSE65545:HSE65560 HII65545:HII65560 GYM65545:GYM65560 GOQ65545:GOQ65560 GEU65545:GEU65560 FUY65545:FUY65560 FLC65545:FLC65560 FBG65545:FBG65560 ERK65545:ERK65560 EHO65545:EHO65560 DXS65545:DXS65560 DNW65545:DNW65560 DEA65545:DEA65560 CUE65545:CUE65560 CKI65545:CKI65560 CAM65545:CAM65560 BQQ65545:BQQ65560 BGU65545:BGU65560 AWY65545:AWY65560 ANC65545:ANC65560 ADG65545:ADG65560 TK65545:TK65560 JO65545:JO65560 S4:S33 JO4:JO33 TK4:TK33 ADG4:ADG33 ANC4:ANC33 AWY4:AWY33 BGU4:BGU33 BQQ4:BQQ33 CAM4:CAM33 CKI4:CKI33 CUE4:CUE33 DEA4:DEA33 DNW4:DNW33 DXS4:DXS33 EHO4:EHO33 ERK4:ERK33 FBG4:FBG33 FLC4:FLC33 FUY4:FUY33 GEU4:GEU33 GOQ4:GOQ33 GYM4:GYM33 HII4:HII33 HSE4:HSE33 ICA4:ICA33 ILW4:ILW33 IVS4:IVS33 JFO4:JFO33 JPK4:JPK33 JZG4:JZG33 KJC4:KJC33 KSY4:KSY33 LCU4:LCU33 LMQ4:LMQ33 LWM4:LWM33 MGI4:MGI33 MQE4:MQE33 NAA4:NAA33 NJW4:NJW33 NTS4:NTS33 ODO4:ODO33 ONK4:ONK33 OXG4:OXG33 PHC4:PHC33 PQY4:PQY33 QAU4:QAU33 QKQ4:QKQ33 QUM4:QUM33 REI4:REI33 ROE4:ROE33 RYA4:RYA33 SHW4:SHW33 SRS4:SRS33 TBO4:TBO33 TLK4:TLK33 TVG4:TVG33 UFC4:UFC33 UOY4:UOY33 UYU4:UYU33 VIQ4:VIQ33 VSM4:VSM33 WCI4:WCI33 WME4:WME33 WWA4:WWA33 JJ4:JJ33 TF4:TF33 ADB4:ADB33 AMX4:AMX33 AWT4:AWT33 BGP4:BGP33 BQL4:BQL33 CAH4:CAH33 CKD4:CKD33 CTZ4:CTZ33 DDV4:DDV33 DNR4:DNR33 DXN4:DXN33 EHJ4:EHJ33 ERF4:ERF33 FBB4:FBB33 FKX4:FKX33 FUT4:FUT33 GEP4:GEP33 GOL4:GOL33 GYH4:GYH33 HID4:HID33 HRZ4:HRZ33 IBV4:IBV33 ILR4:ILR33 IVN4:IVN33 JFJ4:JFJ33 JPF4:JPF33 JZB4:JZB33 KIX4:KIX33 KST4:KST33 LCP4:LCP33 LML4:LML33 LWH4:LWH33 MGD4:MGD33 MPZ4:MPZ33 MZV4:MZV33 NJR4:NJR33 NTN4:NTN33 ODJ4:ODJ33 ONF4:ONF33 OXB4:OXB33 PGX4:PGX33 PQT4:PQT33 QAP4:QAP33 QKL4:QKL33 QUH4:QUH33 RED4:RED33 RNZ4:RNZ33 RXV4:RXV33 SHR4:SHR33 SRN4:SRN33 TBJ4:TBJ33 TLF4:TLF33 TVB4:TVB33 UEX4:UEX33 UOT4:UOT33 UYP4:UYP33 VIL4:VIL33 VSH4:VSH33 WCD4:WCD33 WLZ4:WLZ33 WVV4:WVV33 J4:J33">
      <formula1>"Catastrophic, Critical, Marginal, Negligible, -"</formula1>
    </dataValidation>
  </dataValidations>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21"/>
  <sheetViews>
    <sheetView zoomScale="60" zoomScaleNormal="60" workbookViewId="0">
      <selection activeCell="Z1" sqref="Z1:Z3"/>
    </sheetView>
  </sheetViews>
  <sheetFormatPr defaultRowHeight="14.4" x14ac:dyDescent="0.3"/>
  <cols>
    <col min="1" max="1" width="5" style="8" customWidth="1"/>
    <col min="2" max="2" width="8.109375" style="8" customWidth="1"/>
    <col min="3" max="3" width="25.5546875" style="8" bestFit="1" customWidth="1"/>
    <col min="4" max="4" width="12.88671875" style="8" bestFit="1" customWidth="1"/>
    <col min="5" max="5" width="34.44140625" style="8" bestFit="1" customWidth="1"/>
    <col min="6" max="6" width="18.5546875" style="8" bestFit="1" customWidth="1"/>
    <col min="7" max="7" width="25.44140625" style="8" customWidth="1"/>
    <col min="8" max="8" width="57.44140625" style="8" customWidth="1"/>
    <col min="9" max="9" width="8.5546875" style="8" bestFit="1" customWidth="1"/>
    <col min="10" max="10" width="12" style="8" customWidth="1"/>
    <col min="11" max="11" width="11.44140625" style="8" customWidth="1"/>
    <col min="12" max="12" width="6.5546875" style="8" bestFit="1" customWidth="1"/>
    <col min="13" max="13" width="10.5546875" style="8" bestFit="1" customWidth="1"/>
    <col min="14" max="14" width="81" style="8" customWidth="1"/>
    <col min="15" max="18" width="10.44140625" style="8" customWidth="1"/>
    <col min="19" max="19" width="11" style="8" bestFit="1" customWidth="1"/>
    <col min="20" max="20" width="9.5546875" style="8" bestFit="1" customWidth="1"/>
    <col min="21" max="21" width="6.5546875" style="8" bestFit="1" customWidth="1"/>
    <col min="22" max="22" width="10.5546875" style="8" bestFit="1" customWidth="1"/>
    <col min="23" max="23" width="13.5546875" style="8" bestFit="1" customWidth="1"/>
    <col min="24" max="24" width="7.5546875" style="8" bestFit="1" customWidth="1"/>
    <col min="25" max="25" width="11.5546875" style="8" bestFit="1" customWidth="1"/>
    <col min="26" max="26" width="10.88671875" style="8" bestFit="1" customWidth="1"/>
    <col min="27" max="261" width="9.109375" style="8"/>
    <col min="262" max="262" width="7.5546875" style="8" bestFit="1" customWidth="1"/>
    <col min="263" max="263" width="25.5546875" style="8" bestFit="1" customWidth="1"/>
    <col min="264" max="264" width="12.88671875" style="8" bestFit="1" customWidth="1"/>
    <col min="265" max="265" width="26.88671875" style="8" customWidth="1"/>
    <col min="266" max="266" width="18.5546875" style="8" bestFit="1" customWidth="1"/>
    <col min="267" max="267" width="26.109375" style="8" customWidth="1"/>
    <col min="268" max="268" width="71.44140625" style="8" bestFit="1" customWidth="1"/>
    <col min="269" max="269" width="8.5546875" style="8" bestFit="1" customWidth="1"/>
    <col min="270" max="270" width="12" style="8" customWidth="1"/>
    <col min="271" max="271" width="11.44140625" style="8" customWidth="1"/>
    <col min="272" max="272" width="6.5546875" style="8" bestFit="1" customWidth="1"/>
    <col min="273" max="273" width="10.5546875" style="8" bestFit="1" customWidth="1"/>
    <col min="274" max="274" width="102" style="8" bestFit="1" customWidth="1"/>
    <col min="275" max="275" width="11" style="8" bestFit="1" customWidth="1"/>
    <col min="276" max="276" width="9.5546875" style="8" bestFit="1" customWidth="1"/>
    <col min="277" max="277" width="6.5546875" style="8" bestFit="1" customWidth="1"/>
    <col min="278" max="278" width="10.5546875" style="8" bestFit="1" customWidth="1"/>
    <col min="279" max="279" width="14.109375" style="8" customWidth="1"/>
    <col min="280" max="280" width="7.5546875" style="8" bestFit="1" customWidth="1"/>
    <col min="281" max="281" width="11.5546875" style="8" bestFit="1" customWidth="1"/>
    <col min="282" max="282" width="10.88671875" style="8" bestFit="1" customWidth="1"/>
    <col min="283" max="517" width="9.109375" style="8"/>
    <col min="518" max="518" width="7.5546875" style="8" bestFit="1" customWidth="1"/>
    <col min="519" max="519" width="25.5546875" style="8" bestFit="1" customWidth="1"/>
    <col min="520" max="520" width="12.88671875" style="8" bestFit="1" customWidth="1"/>
    <col min="521" max="521" width="26.88671875" style="8" customWidth="1"/>
    <col min="522" max="522" width="18.5546875" style="8" bestFit="1" customWidth="1"/>
    <col min="523" max="523" width="26.109375" style="8" customWidth="1"/>
    <col min="524" max="524" width="71.44140625" style="8" bestFit="1" customWidth="1"/>
    <col min="525" max="525" width="8.5546875" style="8" bestFit="1" customWidth="1"/>
    <col min="526" max="526" width="12" style="8" customWidth="1"/>
    <col min="527" max="527" width="11.44140625" style="8" customWidth="1"/>
    <col min="528" max="528" width="6.5546875" style="8" bestFit="1" customWidth="1"/>
    <col min="529" max="529" width="10.5546875" style="8" bestFit="1" customWidth="1"/>
    <col min="530" max="530" width="102" style="8" bestFit="1" customWidth="1"/>
    <col min="531" max="531" width="11" style="8" bestFit="1" customWidth="1"/>
    <col min="532" max="532" width="9.5546875" style="8" bestFit="1" customWidth="1"/>
    <col min="533" max="533" width="6.5546875" style="8" bestFit="1" customWidth="1"/>
    <col min="534" max="534" width="10.5546875" style="8" bestFit="1" customWidth="1"/>
    <col min="535" max="535" width="14.109375" style="8" customWidth="1"/>
    <col min="536" max="536" width="7.5546875" style="8" bestFit="1" customWidth="1"/>
    <col min="537" max="537" width="11.5546875" style="8" bestFit="1" customWidth="1"/>
    <col min="538" max="538" width="10.88671875" style="8" bestFit="1" customWidth="1"/>
    <col min="539" max="773" width="9.109375" style="8"/>
    <col min="774" max="774" width="7.5546875" style="8" bestFit="1" customWidth="1"/>
    <col min="775" max="775" width="25.5546875" style="8" bestFit="1" customWidth="1"/>
    <col min="776" max="776" width="12.88671875" style="8" bestFit="1" customWidth="1"/>
    <col min="777" max="777" width="26.88671875" style="8" customWidth="1"/>
    <col min="778" max="778" width="18.5546875" style="8" bestFit="1" customWidth="1"/>
    <col min="779" max="779" width="26.109375" style="8" customWidth="1"/>
    <col min="780" max="780" width="71.44140625" style="8" bestFit="1" customWidth="1"/>
    <col min="781" max="781" width="8.5546875" style="8" bestFit="1" customWidth="1"/>
    <col min="782" max="782" width="12" style="8" customWidth="1"/>
    <col min="783" max="783" width="11.44140625" style="8" customWidth="1"/>
    <col min="784" max="784" width="6.5546875" style="8" bestFit="1" customWidth="1"/>
    <col min="785" max="785" width="10.5546875" style="8" bestFit="1" customWidth="1"/>
    <col min="786" max="786" width="102" style="8" bestFit="1" customWidth="1"/>
    <col min="787" max="787" width="11" style="8" bestFit="1" customWidth="1"/>
    <col min="788" max="788" width="9.5546875" style="8" bestFit="1" customWidth="1"/>
    <col min="789" max="789" width="6.5546875" style="8" bestFit="1" customWidth="1"/>
    <col min="790" max="790" width="10.5546875" style="8" bestFit="1" customWidth="1"/>
    <col min="791" max="791" width="14.109375" style="8" customWidth="1"/>
    <col min="792" max="792" width="7.5546875" style="8" bestFit="1" customWidth="1"/>
    <col min="793" max="793" width="11.5546875" style="8" bestFit="1" customWidth="1"/>
    <col min="794" max="794" width="10.88671875" style="8" bestFit="1" customWidth="1"/>
    <col min="795" max="1029" width="9.109375" style="8"/>
    <col min="1030" max="1030" width="7.5546875" style="8" bestFit="1" customWidth="1"/>
    <col min="1031" max="1031" width="25.5546875" style="8" bestFit="1" customWidth="1"/>
    <col min="1032" max="1032" width="12.88671875" style="8" bestFit="1" customWidth="1"/>
    <col min="1033" max="1033" width="26.88671875" style="8" customWidth="1"/>
    <col min="1034" max="1034" width="18.5546875" style="8" bestFit="1" customWidth="1"/>
    <col min="1035" max="1035" width="26.109375" style="8" customWidth="1"/>
    <col min="1036" max="1036" width="71.44140625" style="8" bestFit="1" customWidth="1"/>
    <col min="1037" max="1037" width="8.5546875" style="8" bestFit="1" customWidth="1"/>
    <col min="1038" max="1038" width="12" style="8" customWidth="1"/>
    <col min="1039" max="1039" width="11.44140625" style="8" customWidth="1"/>
    <col min="1040" max="1040" width="6.5546875" style="8" bestFit="1" customWidth="1"/>
    <col min="1041" max="1041" width="10.5546875" style="8" bestFit="1" customWidth="1"/>
    <col min="1042" max="1042" width="102" style="8" bestFit="1" customWidth="1"/>
    <col min="1043" max="1043" width="11" style="8" bestFit="1" customWidth="1"/>
    <col min="1044" max="1044" width="9.5546875" style="8" bestFit="1" customWidth="1"/>
    <col min="1045" max="1045" width="6.5546875" style="8" bestFit="1" customWidth="1"/>
    <col min="1046" max="1046" width="10.5546875" style="8" bestFit="1" customWidth="1"/>
    <col min="1047" max="1047" width="14.109375" style="8" customWidth="1"/>
    <col min="1048" max="1048" width="7.5546875" style="8" bestFit="1" customWidth="1"/>
    <col min="1049" max="1049" width="11.5546875" style="8" bestFit="1" customWidth="1"/>
    <col min="1050" max="1050" width="10.88671875" style="8" bestFit="1" customWidth="1"/>
    <col min="1051" max="1285" width="9.109375" style="8"/>
    <col min="1286" max="1286" width="7.5546875" style="8" bestFit="1" customWidth="1"/>
    <col min="1287" max="1287" width="25.5546875" style="8" bestFit="1" customWidth="1"/>
    <col min="1288" max="1288" width="12.88671875" style="8" bestFit="1" customWidth="1"/>
    <col min="1289" max="1289" width="26.88671875" style="8" customWidth="1"/>
    <col min="1290" max="1290" width="18.5546875" style="8" bestFit="1" customWidth="1"/>
    <col min="1291" max="1291" width="26.109375" style="8" customWidth="1"/>
    <col min="1292" max="1292" width="71.44140625" style="8" bestFit="1" customWidth="1"/>
    <col min="1293" max="1293" width="8.5546875" style="8" bestFit="1" customWidth="1"/>
    <col min="1294" max="1294" width="12" style="8" customWidth="1"/>
    <col min="1295" max="1295" width="11.44140625" style="8" customWidth="1"/>
    <col min="1296" max="1296" width="6.5546875" style="8" bestFit="1" customWidth="1"/>
    <col min="1297" max="1297" width="10.5546875" style="8" bestFit="1" customWidth="1"/>
    <col min="1298" max="1298" width="102" style="8" bestFit="1" customWidth="1"/>
    <col min="1299" max="1299" width="11" style="8" bestFit="1" customWidth="1"/>
    <col min="1300" max="1300" width="9.5546875" style="8" bestFit="1" customWidth="1"/>
    <col min="1301" max="1301" width="6.5546875" style="8" bestFit="1" customWidth="1"/>
    <col min="1302" max="1302" width="10.5546875" style="8" bestFit="1" customWidth="1"/>
    <col min="1303" max="1303" width="14.109375" style="8" customWidth="1"/>
    <col min="1304" max="1304" width="7.5546875" style="8" bestFit="1" customWidth="1"/>
    <col min="1305" max="1305" width="11.5546875" style="8" bestFit="1" customWidth="1"/>
    <col min="1306" max="1306" width="10.88671875" style="8" bestFit="1" customWidth="1"/>
    <col min="1307" max="1541" width="9.109375" style="8"/>
    <col min="1542" max="1542" width="7.5546875" style="8" bestFit="1" customWidth="1"/>
    <col min="1543" max="1543" width="25.5546875" style="8" bestFit="1" customWidth="1"/>
    <col min="1544" max="1544" width="12.88671875" style="8" bestFit="1" customWidth="1"/>
    <col min="1545" max="1545" width="26.88671875" style="8" customWidth="1"/>
    <col min="1546" max="1546" width="18.5546875" style="8" bestFit="1" customWidth="1"/>
    <col min="1547" max="1547" width="26.109375" style="8" customWidth="1"/>
    <col min="1548" max="1548" width="71.44140625" style="8" bestFit="1" customWidth="1"/>
    <col min="1549" max="1549" width="8.5546875" style="8" bestFit="1" customWidth="1"/>
    <col min="1550" max="1550" width="12" style="8" customWidth="1"/>
    <col min="1551" max="1551" width="11.44140625" style="8" customWidth="1"/>
    <col min="1552" max="1552" width="6.5546875" style="8" bestFit="1" customWidth="1"/>
    <col min="1553" max="1553" width="10.5546875" style="8" bestFit="1" customWidth="1"/>
    <col min="1554" max="1554" width="102" style="8" bestFit="1" customWidth="1"/>
    <col min="1555" max="1555" width="11" style="8" bestFit="1" customWidth="1"/>
    <col min="1556" max="1556" width="9.5546875" style="8" bestFit="1" customWidth="1"/>
    <col min="1557" max="1557" width="6.5546875" style="8" bestFit="1" customWidth="1"/>
    <col min="1558" max="1558" width="10.5546875" style="8" bestFit="1" customWidth="1"/>
    <col min="1559" max="1559" width="14.109375" style="8" customWidth="1"/>
    <col min="1560" max="1560" width="7.5546875" style="8" bestFit="1" customWidth="1"/>
    <col min="1561" max="1561" width="11.5546875" style="8" bestFit="1" customWidth="1"/>
    <col min="1562" max="1562" width="10.88671875" style="8" bestFit="1" customWidth="1"/>
    <col min="1563" max="1797" width="9.109375" style="8"/>
    <col min="1798" max="1798" width="7.5546875" style="8" bestFit="1" customWidth="1"/>
    <col min="1799" max="1799" width="25.5546875" style="8" bestFit="1" customWidth="1"/>
    <col min="1800" max="1800" width="12.88671875" style="8" bestFit="1" customWidth="1"/>
    <col min="1801" max="1801" width="26.88671875" style="8" customWidth="1"/>
    <col min="1802" max="1802" width="18.5546875" style="8" bestFit="1" customWidth="1"/>
    <col min="1803" max="1803" width="26.109375" style="8" customWidth="1"/>
    <col min="1804" max="1804" width="71.44140625" style="8" bestFit="1" customWidth="1"/>
    <col min="1805" max="1805" width="8.5546875" style="8" bestFit="1" customWidth="1"/>
    <col min="1806" max="1806" width="12" style="8" customWidth="1"/>
    <col min="1807" max="1807" width="11.44140625" style="8" customWidth="1"/>
    <col min="1808" max="1808" width="6.5546875" style="8" bestFit="1" customWidth="1"/>
    <col min="1809" max="1809" width="10.5546875" style="8" bestFit="1" customWidth="1"/>
    <col min="1810" max="1810" width="102" style="8" bestFit="1" customWidth="1"/>
    <col min="1811" max="1811" width="11" style="8" bestFit="1" customWidth="1"/>
    <col min="1812" max="1812" width="9.5546875" style="8" bestFit="1" customWidth="1"/>
    <col min="1813" max="1813" width="6.5546875" style="8" bestFit="1" customWidth="1"/>
    <col min="1814" max="1814" width="10.5546875" style="8" bestFit="1" customWidth="1"/>
    <col min="1815" max="1815" width="14.109375" style="8" customWidth="1"/>
    <col min="1816" max="1816" width="7.5546875" style="8" bestFit="1" customWidth="1"/>
    <col min="1817" max="1817" width="11.5546875" style="8" bestFit="1" customWidth="1"/>
    <col min="1818" max="1818" width="10.88671875" style="8" bestFit="1" customWidth="1"/>
    <col min="1819" max="2053" width="9.109375" style="8"/>
    <col min="2054" max="2054" width="7.5546875" style="8" bestFit="1" customWidth="1"/>
    <col min="2055" max="2055" width="25.5546875" style="8" bestFit="1" customWidth="1"/>
    <col min="2056" max="2056" width="12.88671875" style="8" bestFit="1" customWidth="1"/>
    <col min="2057" max="2057" width="26.88671875" style="8" customWidth="1"/>
    <col min="2058" max="2058" width="18.5546875" style="8" bestFit="1" customWidth="1"/>
    <col min="2059" max="2059" width="26.109375" style="8" customWidth="1"/>
    <col min="2060" max="2060" width="71.44140625" style="8" bestFit="1" customWidth="1"/>
    <col min="2061" max="2061" width="8.5546875" style="8" bestFit="1" customWidth="1"/>
    <col min="2062" max="2062" width="12" style="8" customWidth="1"/>
    <col min="2063" max="2063" width="11.44140625" style="8" customWidth="1"/>
    <col min="2064" max="2064" width="6.5546875" style="8" bestFit="1" customWidth="1"/>
    <col min="2065" max="2065" width="10.5546875" style="8" bestFit="1" customWidth="1"/>
    <col min="2066" max="2066" width="102" style="8" bestFit="1" customWidth="1"/>
    <col min="2067" max="2067" width="11" style="8" bestFit="1" customWidth="1"/>
    <col min="2068" max="2068" width="9.5546875" style="8" bestFit="1" customWidth="1"/>
    <col min="2069" max="2069" width="6.5546875" style="8" bestFit="1" customWidth="1"/>
    <col min="2070" max="2070" width="10.5546875" style="8" bestFit="1" customWidth="1"/>
    <col min="2071" max="2071" width="14.109375" style="8" customWidth="1"/>
    <col min="2072" max="2072" width="7.5546875" style="8" bestFit="1" customWidth="1"/>
    <col min="2073" max="2073" width="11.5546875" style="8" bestFit="1" customWidth="1"/>
    <col min="2074" max="2074" width="10.88671875" style="8" bestFit="1" customWidth="1"/>
    <col min="2075" max="2309" width="9.109375" style="8"/>
    <col min="2310" max="2310" width="7.5546875" style="8" bestFit="1" customWidth="1"/>
    <col min="2311" max="2311" width="25.5546875" style="8" bestFit="1" customWidth="1"/>
    <col min="2312" max="2312" width="12.88671875" style="8" bestFit="1" customWidth="1"/>
    <col min="2313" max="2313" width="26.88671875" style="8" customWidth="1"/>
    <col min="2314" max="2314" width="18.5546875" style="8" bestFit="1" customWidth="1"/>
    <col min="2315" max="2315" width="26.109375" style="8" customWidth="1"/>
    <col min="2316" max="2316" width="71.44140625" style="8" bestFit="1" customWidth="1"/>
    <col min="2317" max="2317" width="8.5546875" style="8" bestFit="1" customWidth="1"/>
    <col min="2318" max="2318" width="12" style="8" customWidth="1"/>
    <col min="2319" max="2319" width="11.44140625" style="8" customWidth="1"/>
    <col min="2320" max="2320" width="6.5546875" style="8" bestFit="1" customWidth="1"/>
    <col min="2321" max="2321" width="10.5546875" style="8" bestFit="1" customWidth="1"/>
    <col min="2322" max="2322" width="102" style="8" bestFit="1" customWidth="1"/>
    <col min="2323" max="2323" width="11" style="8" bestFit="1" customWidth="1"/>
    <col min="2324" max="2324" width="9.5546875" style="8" bestFit="1" customWidth="1"/>
    <col min="2325" max="2325" width="6.5546875" style="8" bestFit="1" customWidth="1"/>
    <col min="2326" max="2326" width="10.5546875" style="8" bestFit="1" customWidth="1"/>
    <col min="2327" max="2327" width="14.109375" style="8" customWidth="1"/>
    <col min="2328" max="2328" width="7.5546875" style="8" bestFit="1" customWidth="1"/>
    <col min="2329" max="2329" width="11.5546875" style="8" bestFit="1" customWidth="1"/>
    <col min="2330" max="2330" width="10.88671875" style="8" bestFit="1" customWidth="1"/>
    <col min="2331" max="2565" width="9.109375" style="8"/>
    <col min="2566" max="2566" width="7.5546875" style="8" bestFit="1" customWidth="1"/>
    <col min="2567" max="2567" width="25.5546875" style="8" bestFit="1" customWidth="1"/>
    <col min="2568" max="2568" width="12.88671875" style="8" bestFit="1" customWidth="1"/>
    <col min="2569" max="2569" width="26.88671875" style="8" customWidth="1"/>
    <col min="2570" max="2570" width="18.5546875" style="8" bestFit="1" customWidth="1"/>
    <col min="2571" max="2571" width="26.109375" style="8" customWidth="1"/>
    <col min="2572" max="2572" width="71.44140625" style="8" bestFit="1" customWidth="1"/>
    <col min="2573" max="2573" width="8.5546875" style="8" bestFit="1" customWidth="1"/>
    <col min="2574" max="2574" width="12" style="8" customWidth="1"/>
    <col min="2575" max="2575" width="11.44140625" style="8" customWidth="1"/>
    <col min="2576" max="2576" width="6.5546875" style="8" bestFit="1" customWidth="1"/>
    <col min="2577" max="2577" width="10.5546875" style="8" bestFit="1" customWidth="1"/>
    <col min="2578" max="2578" width="102" style="8" bestFit="1" customWidth="1"/>
    <col min="2579" max="2579" width="11" style="8" bestFit="1" customWidth="1"/>
    <col min="2580" max="2580" width="9.5546875" style="8" bestFit="1" customWidth="1"/>
    <col min="2581" max="2581" width="6.5546875" style="8" bestFit="1" customWidth="1"/>
    <col min="2582" max="2582" width="10.5546875" style="8" bestFit="1" customWidth="1"/>
    <col min="2583" max="2583" width="14.109375" style="8" customWidth="1"/>
    <col min="2584" max="2584" width="7.5546875" style="8" bestFit="1" customWidth="1"/>
    <col min="2585" max="2585" width="11.5546875" style="8" bestFit="1" customWidth="1"/>
    <col min="2586" max="2586" width="10.88671875" style="8" bestFit="1" customWidth="1"/>
    <col min="2587" max="2821" width="9.109375" style="8"/>
    <col min="2822" max="2822" width="7.5546875" style="8" bestFit="1" customWidth="1"/>
    <col min="2823" max="2823" width="25.5546875" style="8" bestFit="1" customWidth="1"/>
    <col min="2824" max="2824" width="12.88671875" style="8" bestFit="1" customWidth="1"/>
    <col min="2825" max="2825" width="26.88671875" style="8" customWidth="1"/>
    <col min="2826" max="2826" width="18.5546875" style="8" bestFit="1" customWidth="1"/>
    <col min="2827" max="2827" width="26.109375" style="8" customWidth="1"/>
    <col min="2828" max="2828" width="71.44140625" style="8" bestFit="1" customWidth="1"/>
    <col min="2829" max="2829" width="8.5546875" style="8" bestFit="1" customWidth="1"/>
    <col min="2830" max="2830" width="12" style="8" customWidth="1"/>
    <col min="2831" max="2831" width="11.44140625" style="8" customWidth="1"/>
    <col min="2832" max="2832" width="6.5546875" style="8" bestFit="1" customWidth="1"/>
    <col min="2833" max="2833" width="10.5546875" style="8" bestFit="1" customWidth="1"/>
    <col min="2834" max="2834" width="102" style="8" bestFit="1" customWidth="1"/>
    <col min="2835" max="2835" width="11" style="8" bestFit="1" customWidth="1"/>
    <col min="2836" max="2836" width="9.5546875" style="8" bestFit="1" customWidth="1"/>
    <col min="2837" max="2837" width="6.5546875" style="8" bestFit="1" customWidth="1"/>
    <col min="2838" max="2838" width="10.5546875" style="8" bestFit="1" customWidth="1"/>
    <col min="2839" max="2839" width="14.109375" style="8" customWidth="1"/>
    <col min="2840" max="2840" width="7.5546875" style="8" bestFit="1" customWidth="1"/>
    <col min="2841" max="2841" width="11.5546875" style="8" bestFit="1" customWidth="1"/>
    <col min="2842" max="2842" width="10.88671875" style="8" bestFit="1" customWidth="1"/>
    <col min="2843" max="3077" width="9.109375" style="8"/>
    <col min="3078" max="3078" width="7.5546875" style="8" bestFit="1" customWidth="1"/>
    <col min="3079" max="3079" width="25.5546875" style="8" bestFit="1" customWidth="1"/>
    <col min="3080" max="3080" width="12.88671875" style="8" bestFit="1" customWidth="1"/>
    <col min="3081" max="3081" width="26.88671875" style="8" customWidth="1"/>
    <col min="3082" max="3082" width="18.5546875" style="8" bestFit="1" customWidth="1"/>
    <col min="3083" max="3083" width="26.109375" style="8" customWidth="1"/>
    <col min="3084" max="3084" width="71.44140625" style="8" bestFit="1" customWidth="1"/>
    <col min="3085" max="3085" width="8.5546875" style="8" bestFit="1" customWidth="1"/>
    <col min="3086" max="3086" width="12" style="8" customWidth="1"/>
    <col min="3087" max="3087" width="11.44140625" style="8" customWidth="1"/>
    <col min="3088" max="3088" width="6.5546875" style="8" bestFit="1" customWidth="1"/>
    <col min="3089" max="3089" width="10.5546875" style="8" bestFit="1" customWidth="1"/>
    <col min="3090" max="3090" width="102" style="8" bestFit="1" customWidth="1"/>
    <col min="3091" max="3091" width="11" style="8" bestFit="1" customWidth="1"/>
    <col min="3092" max="3092" width="9.5546875" style="8" bestFit="1" customWidth="1"/>
    <col min="3093" max="3093" width="6.5546875" style="8" bestFit="1" customWidth="1"/>
    <col min="3094" max="3094" width="10.5546875" style="8" bestFit="1" customWidth="1"/>
    <col min="3095" max="3095" width="14.109375" style="8" customWidth="1"/>
    <col min="3096" max="3096" width="7.5546875" style="8" bestFit="1" customWidth="1"/>
    <col min="3097" max="3097" width="11.5546875" style="8" bestFit="1" customWidth="1"/>
    <col min="3098" max="3098" width="10.88671875" style="8" bestFit="1" customWidth="1"/>
    <col min="3099" max="3333" width="9.109375" style="8"/>
    <col min="3334" max="3334" width="7.5546875" style="8" bestFit="1" customWidth="1"/>
    <col min="3335" max="3335" width="25.5546875" style="8" bestFit="1" customWidth="1"/>
    <col min="3336" max="3336" width="12.88671875" style="8" bestFit="1" customWidth="1"/>
    <col min="3337" max="3337" width="26.88671875" style="8" customWidth="1"/>
    <col min="3338" max="3338" width="18.5546875" style="8" bestFit="1" customWidth="1"/>
    <col min="3339" max="3339" width="26.109375" style="8" customWidth="1"/>
    <col min="3340" max="3340" width="71.44140625" style="8" bestFit="1" customWidth="1"/>
    <col min="3341" max="3341" width="8.5546875" style="8" bestFit="1" customWidth="1"/>
    <col min="3342" max="3342" width="12" style="8" customWidth="1"/>
    <col min="3343" max="3343" width="11.44140625" style="8" customWidth="1"/>
    <col min="3344" max="3344" width="6.5546875" style="8" bestFit="1" customWidth="1"/>
    <col min="3345" max="3345" width="10.5546875" style="8" bestFit="1" customWidth="1"/>
    <col min="3346" max="3346" width="102" style="8" bestFit="1" customWidth="1"/>
    <col min="3347" max="3347" width="11" style="8" bestFit="1" customWidth="1"/>
    <col min="3348" max="3348" width="9.5546875" style="8" bestFit="1" customWidth="1"/>
    <col min="3349" max="3349" width="6.5546875" style="8" bestFit="1" customWidth="1"/>
    <col min="3350" max="3350" width="10.5546875" style="8" bestFit="1" customWidth="1"/>
    <col min="3351" max="3351" width="14.109375" style="8" customWidth="1"/>
    <col min="3352" max="3352" width="7.5546875" style="8" bestFit="1" customWidth="1"/>
    <col min="3353" max="3353" width="11.5546875" style="8" bestFit="1" customWidth="1"/>
    <col min="3354" max="3354" width="10.88671875" style="8" bestFit="1" customWidth="1"/>
    <col min="3355" max="3589" width="9.109375" style="8"/>
    <col min="3590" max="3590" width="7.5546875" style="8" bestFit="1" customWidth="1"/>
    <col min="3591" max="3591" width="25.5546875" style="8" bestFit="1" customWidth="1"/>
    <col min="3592" max="3592" width="12.88671875" style="8" bestFit="1" customWidth="1"/>
    <col min="3593" max="3593" width="26.88671875" style="8" customWidth="1"/>
    <col min="3594" max="3594" width="18.5546875" style="8" bestFit="1" customWidth="1"/>
    <col min="3595" max="3595" width="26.109375" style="8" customWidth="1"/>
    <col min="3596" max="3596" width="71.44140625" style="8" bestFit="1" customWidth="1"/>
    <col min="3597" max="3597" width="8.5546875" style="8" bestFit="1" customWidth="1"/>
    <col min="3598" max="3598" width="12" style="8" customWidth="1"/>
    <col min="3599" max="3599" width="11.44140625" style="8" customWidth="1"/>
    <col min="3600" max="3600" width="6.5546875" style="8" bestFit="1" customWidth="1"/>
    <col min="3601" max="3601" width="10.5546875" style="8" bestFit="1" customWidth="1"/>
    <col min="3602" max="3602" width="102" style="8" bestFit="1" customWidth="1"/>
    <col min="3603" max="3603" width="11" style="8" bestFit="1" customWidth="1"/>
    <col min="3604" max="3604" width="9.5546875" style="8" bestFit="1" customWidth="1"/>
    <col min="3605" max="3605" width="6.5546875" style="8" bestFit="1" customWidth="1"/>
    <col min="3606" max="3606" width="10.5546875" style="8" bestFit="1" customWidth="1"/>
    <col min="3607" max="3607" width="14.109375" style="8" customWidth="1"/>
    <col min="3608" max="3608" width="7.5546875" style="8" bestFit="1" customWidth="1"/>
    <col min="3609" max="3609" width="11.5546875" style="8" bestFit="1" customWidth="1"/>
    <col min="3610" max="3610" width="10.88671875" style="8" bestFit="1" customWidth="1"/>
    <col min="3611" max="3845" width="9.109375" style="8"/>
    <col min="3846" max="3846" width="7.5546875" style="8" bestFit="1" customWidth="1"/>
    <col min="3847" max="3847" width="25.5546875" style="8" bestFit="1" customWidth="1"/>
    <col min="3848" max="3848" width="12.88671875" style="8" bestFit="1" customWidth="1"/>
    <col min="3849" max="3849" width="26.88671875" style="8" customWidth="1"/>
    <col min="3850" max="3850" width="18.5546875" style="8" bestFit="1" customWidth="1"/>
    <col min="3851" max="3851" width="26.109375" style="8" customWidth="1"/>
    <col min="3852" max="3852" width="71.44140625" style="8" bestFit="1" customWidth="1"/>
    <col min="3853" max="3853" width="8.5546875" style="8" bestFit="1" customWidth="1"/>
    <col min="3854" max="3854" width="12" style="8" customWidth="1"/>
    <col min="3855" max="3855" width="11.44140625" style="8" customWidth="1"/>
    <col min="3856" max="3856" width="6.5546875" style="8" bestFit="1" customWidth="1"/>
    <col min="3857" max="3857" width="10.5546875" style="8" bestFit="1" customWidth="1"/>
    <col min="3858" max="3858" width="102" style="8" bestFit="1" customWidth="1"/>
    <col min="3859" max="3859" width="11" style="8" bestFit="1" customWidth="1"/>
    <col min="3860" max="3860" width="9.5546875" style="8" bestFit="1" customWidth="1"/>
    <col min="3861" max="3861" width="6.5546875" style="8" bestFit="1" customWidth="1"/>
    <col min="3862" max="3862" width="10.5546875" style="8" bestFit="1" customWidth="1"/>
    <col min="3863" max="3863" width="14.109375" style="8" customWidth="1"/>
    <col min="3864" max="3864" width="7.5546875" style="8" bestFit="1" customWidth="1"/>
    <col min="3865" max="3865" width="11.5546875" style="8" bestFit="1" customWidth="1"/>
    <col min="3866" max="3866" width="10.88671875" style="8" bestFit="1" customWidth="1"/>
    <col min="3867" max="4101" width="9.109375" style="8"/>
    <col min="4102" max="4102" width="7.5546875" style="8" bestFit="1" customWidth="1"/>
    <col min="4103" max="4103" width="25.5546875" style="8" bestFit="1" customWidth="1"/>
    <col min="4104" max="4104" width="12.88671875" style="8" bestFit="1" customWidth="1"/>
    <col min="4105" max="4105" width="26.88671875" style="8" customWidth="1"/>
    <col min="4106" max="4106" width="18.5546875" style="8" bestFit="1" customWidth="1"/>
    <col min="4107" max="4107" width="26.109375" style="8" customWidth="1"/>
    <col min="4108" max="4108" width="71.44140625" style="8" bestFit="1" customWidth="1"/>
    <col min="4109" max="4109" width="8.5546875" style="8" bestFit="1" customWidth="1"/>
    <col min="4110" max="4110" width="12" style="8" customWidth="1"/>
    <col min="4111" max="4111" width="11.44140625" style="8" customWidth="1"/>
    <col min="4112" max="4112" width="6.5546875" style="8" bestFit="1" customWidth="1"/>
    <col min="4113" max="4113" width="10.5546875" style="8" bestFit="1" customWidth="1"/>
    <col min="4114" max="4114" width="102" style="8" bestFit="1" customWidth="1"/>
    <col min="4115" max="4115" width="11" style="8" bestFit="1" customWidth="1"/>
    <col min="4116" max="4116" width="9.5546875" style="8" bestFit="1" customWidth="1"/>
    <col min="4117" max="4117" width="6.5546875" style="8" bestFit="1" customWidth="1"/>
    <col min="4118" max="4118" width="10.5546875" style="8" bestFit="1" customWidth="1"/>
    <col min="4119" max="4119" width="14.109375" style="8" customWidth="1"/>
    <col min="4120" max="4120" width="7.5546875" style="8" bestFit="1" customWidth="1"/>
    <col min="4121" max="4121" width="11.5546875" style="8" bestFit="1" customWidth="1"/>
    <col min="4122" max="4122" width="10.88671875" style="8" bestFit="1" customWidth="1"/>
    <col min="4123" max="4357" width="9.109375" style="8"/>
    <col min="4358" max="4358" width="7.5546875" style="8" bestFit="1" customWidth="1"/>
    <col min="4359" max="4359" width="25.5546875" style="8" bestFit="1" customWidth="1"/>
    <col min="4360" max="4360" width="12.88671875" style="8" bestFit="1" customWidth="1"/>
    <col min="4361" max="4361" width="26.88671875" style="8" customWidth="1"/>
    <col min="4362" max="4362" width="18.5546875" style="8" bestFit="1" customWidth="1"/>
    <col min="4363" max="4363" width="26.109375" style="8" customWidth="1"/>
    <col min="4364" max="4364" width="71.44140625" style="8" bestFit="1" customWidth="1"/>
    <col min="4365" max="4365" width="8.5546875" style="8" bestFit="1" customWidth="1"/>
    <col min="4366" max="4366" width="12" style="8" customWidth="1"/>
    <col min="4367" max="4367" width="11.44140625" style="8" customWidth="1"/>
    <col min="4368" max="4368" width="6.5546875" style="8" bestFit="1" customWidth="1"/>
    <col min="4369" max="4369" width="10.5546875" style="8" bestFit="1" customWidth="1"/>
    <col min="4370" max="4370" width="102" style="8" bestFit="1" customWidth="1"/>
    <col min="4371" max="4371" width="11" style="8" bestFit="1" customWidth="1"/>
    <col min="4372" max="4372" width="9.5546875" style="8" bestFit="1" customWidth="1"/>
    <col min="4373" max="4373" width="6.5546875" style="8" bestFit="1" customWidth="1"/>
    <col min="4374" max="4374" width="10.5546875" style="8" bestFit="1" customWidth="1"/>
    <col min="4375" max="4375" width="14.109375" style="8" customWidth="1"/>
    <col min="4376" max="4376" width="7.5546875" style="8" bestFit="1" customWidth="1"/>
    <col min="4377" max="4377" width="11.5546875" style="8" bestFit="1" customWidth="1"/>
    <col min="4378" max="4378" width="10.88671875" style="8" bestFit="1" customWidth="1"/>
    <col min="4379" max="4613" width="9.109375" style="8"/>
    <col min="4614" max="4614" width="7.5546875" style="8" bestFit="1" customWidth="1"/>
    <col min="4615" max="4615" width="25.5546875" style="8" bestFit="1" customWidth="1"/>
    <col min="4616" max="4616" width="12.88671875" style="8" bestFit="1" customWidth="1"/>
    <col min="4617" max="4617" width="26.88671875" style="8" customWidth="1"/>
    <col min="4618" max="4618" width="18.5546875" style="8" bestFit="1" customWidth="1"/>
    <col min="4619" max="4619" width="26.109375" style="8" customWidth="1"/>
    <col min="4620" max="4620" width="71.44140625" style="8" bestFit="1" customWidth="1"/>
    <col min="4621" max="4621" width="8.5546875" style="8" bestFit="1" customWidth="1"/>
    <col min="4622" max="4622" width="12" style="8" customWidth="1"/>
    <col min="4623" max="4623" width="11.44140625" style="8" customWidth="1"/>
    <col min="4624" max="4624" width="6.5546875" style="8" bestFit="1" customWidth="1"/>
    <col min="4625" max="4625" width="10.5546875" style="8" bestFit="1" customWidth="1"/>
    <col min="4626" max="4626" width="102" style="8" bestFit="1" customWidth="1"/>
    <col min="4627" max="4627" width="11" style="8" bestFit="1" customWidth="1"/>
    <col min="4628" max="4628" width="9.5546875" style="8" bestFit="1" customWidth="1"/>
    <col min="4629" max="4629" width="6.5546875" style="8" bestFit="1" customWidth="1"/>
    <col min="4630" max="4630" width="10.5546875" style="8" bestFit="1" customWidth="1"/>
    <col min="4631" max="4631" width="14.109375" style="8" customWidth="1"/>
    <col min="4632" max="4632" width="7.5546875" style="8" bestFit="1" customWidth="1"/>
    <col min="4633" max="4633" width="11.5546875" style="8" bestFit="1" customWidth="1"/>
    <col min="4634" max="4634" width="10.88671875" style="8" bestFit="1" customWidth="1"/>
    <col min="4635" max="4869" width="9.109375" style="8"/>
    <col min="4870" max="4870" width="7.5546875" style="8" bestFit="1" customWidth="1"/>
    <col min="4871" max="4871" width="25.5546875" style="8" bestFit="1" customWidth="1"/>
    <col min="4872" max="4872" width="12.88671875" style="8" bestFit="1" customWidth="1"/>
    <col min="4873" max="4873" width="26.88671875" style="8" customWidth="1"/>
    <col min="4874" max="4874" width="18.5546875" style="8" bestFit="1" customWidth="1"/>
    <col min="4875" max="4875" width="26.109375" style="8" customWidth="1"/>
    <col min="4876" max="4876" width="71.44140625" style="8" bestFit="1" customWidth="1"/>
    <col min="4877" max="4877" width="8.5546875" style="8" bestFit="1" customWidth="1"/>
    <col min="4878" max="4878" width="12" style="8" customWidth="1"/>
    <col min="4879" max="4879" width="11.44140625" style="8" customWidth="1"/>
    <col min="4880" max="4880" width="6.5546875" style="8" bestFit="1" customWidth="1"/>
    <col min="4881" max="4881" width="10.5546875" style="8" bestFit="1" customWidth="1"/>
    <col min="4882" max="4882" width="102" style="8" bestFit="1" customWidth="1"/>
    <col min="4883" max="4883" width="11" style="8" bestFit="1" customWidth="1"/>
    <col min="4884" max="4884" width="9.5546875" style="8" bestFit="1" customWidth="1"/>
    <col min="4885" max="4885" width="6.5546875" style="8" bestFit="1" customWidth="1"/>
    <col min="4886" max="4886" width="10.5546875" style="8" bestFit="1" customWidth="1"/>
    <col min="4887" max="4887" width="14.109375" style="8" customWidth="1"/>
    <col min="4888" max="4888" width="7.5546875" style="8" bestFit="1" customWidth="1"/>
    <col min="4889" max="4889" width="11.5546875" style="8" bestFit="1" customWidth="1"/>
    <col min="4890" max="4890" width="10.88671875" style="8" bestFit="1" customWidth="1"/>
    <col min="4891" max="5125" width="9.109375" style="8"/>
    <col min="5126" max="5126" width="7.5546875" style="8" bestFit="1" customWidth="1"/>
    <col min="5127" max="5127" width="25.5546875" style="8" bestFit="1" customWidth="1"/>
    <col min="5128" max="5128" width="12.88671875" style="8" bestFit="1" customWidth="1"/>
    <col min="5129" max="5129" width="26.88671875" style="8" customWidth="1"/>
    <col min="5130" max="5130" width="18.5546875" style="8" bestFit="1" customWidth="1"/>
    <col min="5131" max="5131" width="26.109375" style="8" customWidth="1"/>
    <col min="5132" max="5132" width="71.44140625" style="8" bestFit="1" customWidth="1"/>
    <col min="5133" max="5133" width="8.5546875" style="8" bestFit="1" customWidth="1"/>
    <col min="5134" max="5134" width="12" style="8" customWidth="1"/>
    <col min="5135" max="5135" width="11.44140625" style="8" customWidth="1"/>
    <col min="5136" max="5136" width="6.5546875" style="8" bestFit="1" customWidth="1"/>
    <col min="5137" max="5137" width="10.5546875" style="8" bestFit="1" customWidth="1"/>
    <col min="5138" max="5138" width="102" style="8" bestFit="1" customWidth="1"/>
    <col min="5139" max="5139" width="11" style="8" bestFit="1" customWidth="1"/>
    <col min="5140" max="5140" width="9.5546875" style="8" bestFit="1" customWidth="1"/>
    <col min="5141" max="5141" width="6.5546875" style="8" bestFit="1" customWidth="1"/>
    <col min="5142" max="5142" width="10.5546875" style="8" bestFit="1" customWidth="1"/>
    <col min="5143" max="5143" width="14.109375" style="8" customWidth="1"/>
    <col min="5144" max="5144" width="7.5546875" style="8" bestFit="1" customWidth="1"/>
    <col min="5145" max="5145" width="11.5546875" style="8" bestFit="1" customWidth="1"/>
    <col min="5146" max="5146" width="10.88671875" style="8" bestFit="1" customWidth="1"/>
    <col min="5147" max="5381" width="9.109375" style="8"/>
    <col min="5382" max="5382" width="7.5546875" style="8" bestFit="1" customWidth="1"/>
    <col min="5383" max="5383" width="25.5546875" style="8" bestFit="1" customWidth="1"/>
    <col min="5384" max="5384" width="12.88671875" style="8" bestFit="1" customWidth="1"/>
    <col min="5385" max="5385" width="26.88671875" style="8" customWidth="1"/>
    <col min="5386" max="5386" width="18.5546875" style="8" bestFit="1" customWidth="1"/>
    <col min="5387" max="5387" width="26.109375" style="8" customWidth="1"/>
    <col min="5388" max="5388" width="71.44140625" style="8" bestFit="1" customWidth="1"/>
    <col min="5389" max="5389" width="8.5546875" style="8" bestFit="1" customWidth="1"/>
    <col min="5390" max="5390" width="12" style="8" customWidth="1"/>
    <col min="5391" max="5391" width="11.44140625" style="8" customWidth="1"/>
    <col min="5392" max="5392" width="6.5546875" style="8" bestFit="1" customWidth="1"/>
    <col min="5393" max="5393" width="10.5546875" style="8" bestFit="1" customWidth="1"/>
    <col min="5394" max="5394" width="102" style="8" bestFit="1" customWidth="1"/>
    <col min="5395" max="5395" width="11" style="8" bestFit="1" customWidth="1"/>
    <col min="5396" max="5396" width="9.5546875" style="8" bestFit="1" customWidth="1"/>
    <col min="5397" max="5397" width="6.5546875" style="8" bestFit="1" customWidth="1"/>
    <col min="5398" max="5398" width="10.5546875" style="8" bestFit="1" customWidth="1"/>
    <col min="5399" max="5399" width="14.109375" style="8" customWidth="1"/>
    <col min="5400" max="5400" width="7.5546875" style="8" bestFit="1" customWidth="1"/>
    <col min="5401" max="5401" width="11.5546875" style="8" bestFit="1" customWidth="1"/>
    <col min="5402" max="5402" width="10.88671875" style="8" bestFit="1" customWidth="1"/>
    <col min="5403" max="5637" width="9.109375" style="8"/>
    <col min="5638" max="5638" width="7.5546875" style="8" bestFit="1" customWidth="1"/>
    <col min="5639" max="5639" width="25.5546875" style="8" bestFit="1" customWidth="1"/>
    <col min="5640" max="5640" width="12.88671875" style="8" bestFit="1" customWidth="1"/>
    <col min="5641" max="5641" width="26.88671875" style="8" customWidth="1"/>
    <col min="5642" max="5642" width="18.5546875" style="8" bestFit="1" customWidth="1"/>
    <col min="5643" max="5643" width="26.109375" style="8" customWidth="1"/>
    <col min="5644" max="5644" width="71.44140625" style="8" bestFit="1" customWidth="1"/>
    <col min="5645" max="5645" width="8.5546875" style="8" bestFit="1" customWidth="1"/>
    <col min="5646" max="5646" width="12" style="8" customWidth="1"/>
    <col min="5647" max="5647" width="11.44140625" style="8" customWidth="1"/>
    <col min="5648" max="5648" width="6.5546875" style="8" bestFit="1" customWidth="1"/>
    <col min="5649" max="5649" width="10.5546875" style="8" bestFit="1" customWidth="1"/>
    <col min="5650" max="5650" width="102" style="8" bestFit="1" customWidth="1"/>
    <col min="5651" max="5651" width="11" style="8" bestFit="1" customWidth="1"/>
    <col min="5652" max="5652" width="9.5546875" style="8" bestFit="1" customWidth="1"/>
    <col min="5653" max="5653" width="6.5546875" style="8" bestFit="1" customWidth="1"/>
    <col min="5654" max="5654" width="10.5546875" style="8" bestFit="1" customWidth="1"/>
    <col min="5655" max="5655" width="14.109375" style="8" customWidth="1"/>
    <col min="5656" max="5656" width="7.5546875" style="8" bestFit="1" customWidth="1"/>
    <col min="5657" max="5657" width="11.5546875" style="8" bestFit="1" customWidth="1"/>
    <col min="5658" max="5658" width="10.88671875" style="8" bestFit="1" customWidth="1"/>
    <col min="5659" max="5893" width="9.109375" style="8"/>
    <col min="5894" max="5894" width="7.5546875" style="8" bestFit="1" customWidth="1"/>
    <col min="5895" max="5895" width="25.5546875" style="8" bestFit="1" customWidth="1"/>
    <col min="5896" max="5896" width="12.88671875" style="8" bestFit="1" customWidth="1"/>
    <col min="5897" max="5897" width="26.88671875" style="8" customWidth="1"/>
    <col min="5898" max="5898" width="18.5546875" style="8" bestFit="1" customWidth="1"/>
    <col min="5899" max="5899" width="26.109375" style="8" customWidth="1"/>
    <col min="5900" max="5900" width="71.44140625" style="8" bestFit="1" customWidth="1"/>
    <col min="5901" max="5901" width="8.5546875" style="8" bestFit="1" customWidth="1"/>
    <col min="5902" max="5902" width="12" style="8" customWidth="1"/>
    <col min="5903" max="5903" width="11.44140625" style="8" customWidth="1"/>
    <col min="5904" max="5904" width="6.5546875" style="8" bestFit="1" customWidth="1"/>
    <col min="5905" max="5905" width="10.5546875" style="8" bestFit="1" customWidth="1"/>
    <col min="5906" max="5906" width="102" style="8" bestFit="1" customWidth="1"/>
    <col min="5907" max="5907" width="11" style="8" bestFit="1" customWidth="1"/>
    <col min="5908" max="5908" width="9.5546875" style="8" bestFit="1" customWidth="1"/>
    <col min="5909" max="5909" width="6.5546875" style="8" bestFit="1" customWidth="1"/>
    <col min="5910" max="5910" width="10.5546875" style="8" bestFit="1" customWidth="1"/>
    <col min="5911" max="5911" width="14.109375" style="8" customWidth="1"/>
    <col min="5912" max="5912" width="7.5546875" style="8" bestFit="1" customWidth="1"/>
    <col min="5913" max="5913" width="11.5546875" style="8" bestFit="1" customWidth="1"/>
    <col min="5914" max="5914" width="10.88671875" style="8" bestFit="1" customWidth="1"/>
    <col min="5915" max="6149" width="9.109375" style="8"/>
    <col min="6150" max="6150" width="7.5546875" style="8" bestFit="1" customWidth="1"/>
    <col min="6151" max="6151" width="25.5546875" style="8" bestFit="1" customWidth="1"/>
    <col min="6152" max="6152" width="12.88671875" style="8" bestFit="1" customWidth="1"/>
    <col min="6153" max="6153" width="26.88671875" style="8" customWidth="1"/>
    <col min="6154" max="6154" width="18.5546875" style="8" bestFit="1" customWidth="1"/>
    <col min="6155" max="6155" width="26.109375" style="8" customWidth="1"/>
    <col min="6156" max="6156" width="71.44140625" style="8" bestFit="1" customWidth="1"/>
    <col min="6157" max="6157" width="8.5546875" style="8" bestFit="1" customWidth="1"/>
    <col min="6158" max="6158" width="12" style="8" customWidth="1"/>
    <col min="6159" max="6159" width="11.44140625" style="8" customWidth="1"/>
    <col min="6160" max="6160" width="6.5546875" style="8" bestFit="1" customWidth="1"/>
    <col min="6161" max="6161" width="10.5546875" style="8" bestFit="1" customWidth="1"/>
    <col min="6162" max="6162" width="102" style="8" bestFit="1" customWidth="1"/>
    <col min="6163" max="6163" width="11" style="8" bestFit="1" customWidth="1"/>
    <col min="6164" max="6164" width="9.5546875" style="8" bestFit="1" customWidth="1"/>
    <col min="6165" max="6165" width="6.5546875" style="8" bestFit="1" customWidth="1"/>
    <col min="6166" max="6166" width="10.5546875" style="8" bestFit="1" customWidth="1"/>
    <col min="6167" max="6167" width="14.109375" style="8" customWidth="1"/>
    <col min="6168" max="6168" width="7.5546875" style="8" bestFit="1" customWidth="1"/>
    <col min="6169" max="6169" width="11.5546875" style="8" bestFit="1" customWidth="1"/>
    <col min="6170" max="6170" width="10.88671875" style="8" bestFit="1" customWidth="1"/>
    <col min="6171" max="6405" width="9.109375" style="8"/>
    <col min="6406" max="6406" width="7.5546875" style="8" bestFit="1" customWidth="1"/>
    <col min="6407" max="6407" width="25.5546875" style="8" bestFit="1" customWidth="1"/>
    <col min="6408" max="6408" width="12.88671875" style="8" bestFit="1" customWidth="1"/>
    <col min="6409" max="6409" width="26.88671875" style="8" customWidth="1"/>
    <col min="6410" max="6410" width="18.5546875" style="8" bestFit="1" customWidth="1"/>
    <col min="6411" max="6411" width="26.109375" style="8" customWidth="1"/>
    <col min="6412" max="6412" width="71.44140625" style="8" bestFit="1" customWidth="1"/>
    <col min="6413" max="6413" width="8.5546875" style="8" bestFit="1" customWidth="1"/>
    <col min="6414" max="6414" width="12" style="8" customWidth="1"/>
    <col min="6415" max="6415" width="11.44140625" style="8" customWidth="1"/>
    <col min="6416" max="6416" width="6.5546875" style="8" bestFit="1" customWidth="1"/>
    <col min="6417" max="6417" width="10.5546875" style="8" bestFit="1" customWidth="1"/>
    <col min="6418" max="6418" width="102" style="8" bestFit="1" customWidth="1"/>
    <col min="6419" max="6419" width="11" style="8" bestFit="1" customWidth="1"/>
    <col min="6420" max="6420" width="9.5546875" style="8" bestFit="1" customWidth="1"/>
    <col min="6421" max="6421" width="6.5546875" style="8" bestFit="1" customWidth="1"/>
    <col min="6422" max="6422" width="10.5546875" style="8" bestFit="1" customWidth="1"/>
    <col min="6423" max="6423" width="14.109375" style="8" customWidth="1"/>
    <col min="6424" max="6424" width="7.5546875" style="8" bestFit="1" customWidth="1"/>
    <col min="6425" max="6425" width="11.5546875" style="8" bestFit="1" customWidth="1"/>
    <col min="6426" max="6426" width="10.88671875" style="8" bestFit="1" customWidth="1"/>
    <col min="6427" max="6661" width="9.109375" style="8"/>
    <col min="6662" max="6662" width="7.5546875" style="8" bestFit="1" customWidth="1"/>
    <col min="6663" max="6663" width="25.5546875" style="8" bestFit="1" customWidth="1"/>
    <col min="6664" max="6664" width="12.88671875" style="8" bestFit="1" customWidth="1"/>
    <col min="6665" max="6665" width="26.88671875" style="8" customWidth="1"/>
    <col min="6666" max="6666" width="18.5546875" style="8" bestFit="1" customWidth="1"/>
    <col min="6667" max="6667" width="26.109375" style="8" customWidth="1"/>
    <col min="6668" max="6668" width="71.44140625" style="8" bestFit="1" customWidth="1"/>
    <col min="6669" max="6669" width="8.5546875" style="8" bestFit="1" customWidth="1"/>
    <col min="6670" max="6670" width="12" style="8" customWidth="1"/>
    <col min="6671" max="6671" width="11.44140625" style="8" customWidth="1"/>
    <col min="6672" max="6672" width="6.5546875" style="8" bestFit="1" customWidth="1"/>
    <col min="6673" max="6673" width="10.5546875" style="8" bestFit="1" customWidth="1"/>
    <col min="6674" max="6674" width="102" style="8" bestFit="1" customWidth="1"/>
    <col min="6675" max="6675" width="11" style="8" bestFit="1" customWidth="1"/>
    <col min="6676" max="6676" width="9.5546875" style="8" bestFit="1" customWidth="1"/>
    <col min="6677" max="6677" width="6.5546875" style="8" bestFit="1" customWidth="1"/>
    <col min="6678" max="6678" width="10.5546875" style="8" bestFit="1" customWidth="1"/>
    <col min="6679" max="6679" width="14.109375" style="8" customWidth="1"/>
    <col min="6680" max="6680" width="7.5546875" style="8" bestFit="1" customWidth="1"/>
    <col min="6681" max="6681" width="11.5546875" style="8" bestFit="1" customWidth="1"/>
    <col min="6682" max="6682" width="10.88671875" style="8" bestFit="1" customWidth="1"/>
    <col min="6683" max="6917" width="9.109375" style="8"/>
    <col min="6918" max="6918" width="7.5546875" style="8" bestFit="1" customWidth="1"/>
    <col min="6919" max="6919" width="25.5546875" style="8" bestFit="1" customWidth="1"/>
    <col min="6920" max="6920" width="12.88671875" style="8" bestFit="1" customWidth="1"/>
    <col min="6921" max="6921" width="26.88671875" style="8" customWidth="1"/>
    <col min="6922" max="6922" width="18.5546875" style="8" bestFit="1" customWidth="1"/>
    <col min="6923" max="6923" width="26.109375" style="8" customWidth="1"/>
    <col min="6924" max="6924" width="71.44140625" style="8" bestFit="1" customWidth="1"/>
    <col min="6925" max="6925" width="8.5546875" style="8" bestFit="1" customWidth="1"/>
    <col min="6926" max="6926" width="12" style="8" customWidth="1"/>
    <col min="6927" max="6927" width="11.44140625" style="8" customWidth="1"/>
    <col min="6928" max="6928" width="6.5546875" style="8" bestFit="1" customWidth="1"/>
    <col min="6929" max="6929" width="10.5546875" style="8" bestFit="1" customWidth="1"/>
    <col min="6930" max="6930" width="102" style="8" bestFit="1" customWidth="1"/>
    <col min="6931" max="6931" width="11" style="8" bestFit="1" customWidth="1"/>
    <col min="6932" max="6932" width="9.5546875" style="8" bestFit="1" customWidth="1"/>
    <col min="6933" max="6933" width="6.5546875" style="8" bestFit="1" customWidth="1"/>
    <col min="6934" max="6934" width="10.5546875" style="8" bestFit="1" customWidth="1"/>
    <col min="6935" max="6935" width="14.109375" style="8" customWidth="1"/>
    <col min="6936" max="6936" width="7.5546875" style="8" bestFit="1" customWidth="1"/>
    <col min="6937" max="6937" width="11.5546875" style="8" bestFit="1" customWidth="1"/>
    <col min="6938" max="6938" width="10.88671875" style="8" bestFit="1" customWidth="1"/>
    <col min="6939" max="7173" width="9.109375" style="8"/>
    <col min="7174" max="7174" width="7.5546875" style="8" bestFit="1" customWidth="1"/>
    <col min="7175" max="7175" width="25.5546875" style="8" bestFit="1" customWidth="1"/>
    <col min="7176" max="7176" width="12.88671875" style="8" bestFit="1" customWidth="1"/>
    <col min="7177" max="7177" width="26.88671875" style="8" customWidth="1"/>
    <col min="7178" max="7178" width="18.5546875" style="8" bestFit="1" customWidth="1"/>
    <col min="7179" max="7179" width="26.109375" style="8" customWidth="1"/>
    <col min="7180" max="7180" width="71.44140625" style="8" bestFit="1" customWidth="1"/>
    <col min="7181" max="7181" width="8.5546875" style="8" bestFit="1" customWidth="1"/>
    <col min="7182" max="7182" width="12" style="8" customWidth="1"/>
    <col min="7183" max="7183" width="11.44140625" style="8" customWidth="1"/>
    <col min="7184" max="7184" width="6.5546875" style="8" bestFit="1" customWidth="1"/>
    <col min="7185" max="7185" width="10.5546875" style="8" bestFit="1" customWidth="1"/>
    <col min="7186" max="7186" width="102" style="8" bestFit="1" customWidth="1"/>
    <col min="7187" max="7187" width="11" style="8" bestFit="1" customWidth="1"/>
    <col min="7188" max="7188" width="9.5546875" style="8" bestFit="1" customWidth="1"/>
    <col min="7189" max="7189" width="6.5546875" style="8" bestFit="1" customWidth="1"/>
    <col min="7190" max="7190" width="10.5546875" style="8" bestFit="1" customWidth="1"/>
    <col min="7191" max="7191" width="14.109375" style="8" customWidth="1"/>
    <col min="7192" max="7192" width="7.5546875" style="8" bestFit="1" customWidth="1"/>
    <col min="7193" max="7193" width="11.5546875" style="8" bestFit="1" customWidth="1"/>
    <col min="7194" max="7194" width="10.88671875" style="8" bestFit="1" customWidth="1"/>
    <col min="7195" max="7429" width="9.109375" style="8"/>
    <col min="7430" max="7430" width="7.5546875" style="8" bestFit="1" customWidth="1"/>
    <col min="7431" max="7431" width="25.5546875" style="8" bestFit="1" customWidth="1"/>
    <col min="7432" max="7432" width="12.88671875" style="8" bestFit="1" customWidth="1"/>
    <col min="7433" max="7433" width="26.88671875" style="8" customWidth="1"/>
    <col min="7434" max="7434" width="18.5546875" style="8" bestFit="1" customWidth="1"/>
    <col min="7435" max="7435" width="26.109375" style="8" customWidth="1"/>
    <col min="7436" max="7436" width="71.44140625" style="8" bestFit="1" customWidth="1"/>
    <col min="7437" max="7437" width="8.5546875" style="8" bestFit="1" customWidth="1"/>
    <col min="7438" max="7438" width="12" style="8" customWidth="1"/>
    <col min="7439" max="7439" width="11.44140625" style="8" customWidth="1"/>
    <col min="7440" max="7440" width="6.5546875" style="8" bestFit="1" customWidth="1"/>
    <col min="7441" max="7441" width="10.5546875" style="8" bestFit="1" customWidth="1"/>
    <col min="7442" max="7442" width="102" style="8" bestFit="1" customWidth="1"/>
    <col min="7443" max="7443" width="11" style="8" bestFit="1" customWidth="1"/>
    <col min="7444" max="7444" width="9.5546875" style="8" bestFit="1" customWidth="1"/>
    <col min="7445" max="7445" width="6.5546875" style="8" bestFit="1" customWidth="1"/>
    <col min="7446" max="7446" width="10.5546875" style="8" bestFit="1" customWidth="1"/>
    <col min="7447" max="7447" width="14.109375" style="8" customWidth="1"/>
    <col min="7448" max="7448" width="7.5546875" style="8" bestFit="1" customWidth="1"/>
    <col min="7449" max="7449" width="11.5546875" style="8" bestFit="1" customWidth="1"/>
    <col min="7450" max="7450" width="10.88671875" style="8" bestFit="1" customWidth="1"/>
    <col min="7451" max="7685" width="9.109375" style="8"/>
    <col min="7686" max="7686" width="7.5546875" style="8" bestFit="1" customWidth="1"/>
    <col min="7687" max="7687" width="25.5546875" style="8" bestFit="1" customWidth="1"/>
    <col min="7688" max="7688" width="12.88671875" style="8" bestFit="1" customWidth="1"/>
    <col min="7689" max="7689" width="26.88671875" style="8" customWidth="1"/>
    <col min="7690" max="7690" width="18.5546875" style="8" bestFit="1" customWidth="1"/>
    <col min="7691" max="7691" width="26.109375" style="8" customWidth="1"/>
    <col min="7692" max="7692" width="71.44140625" style="8" bestFit="1" customWidth="1"/>
    <col min="7693" max="7693" width="8.5546875" style="8" bestFit="1" customWidth="1"/>
    <col min="7694" max="7694" width="12" style="8" customWidth="1"/>
    <col min="7695" max="7695" width="11.44140625" style="8" customWidth="1"/>
    <col min="7696" max="7696" width="6.5546875" style="8" bestFit="1" customWidth="1"/>
    <col min="7697" max="7697" width="10.5546875" style="8" bestFit="1" customWidth="1"/>
    <col min="7698" max="7698" width="102" style="8" bestFit="1" customWidth="1"/>
    <col min="7699" max="7699" width="11" style="8" bestFit="1" customWidth="1"/>
    <col min="7700" max="7700" width="9.5546875" style="8" bestFit="1" customWidth="1"/>
    <col min="7701" max="7701" width="6.5546875" style="8" bestFit="1" customWidth="1"/>
    <col min="7702" max="7702" width="10.5546875" style="8" bestFit="1" customWidth="1"/>
    <col min="7703" max="7703" width="14.109375" style="8" customWidth="1"/>
    <col min="7704" max="7704" width="7.5546875" style="8" bestFit="1" customWidth="1"/>
    <col min="7705" max="7705" width="11.5546875" style="8" bestFit="1" customWidth="1"/>
    <col min="7706" max="7706" width="10.88671875" style="8" bestFit="1" customWidth="1"/>
    <col min="7707" max="7941" width="9.109375" style="8"/>
    <col min="7942" max="7942" width="7.5546875" style="8" bestFit="1" customWidth="1"/>
    <col min="7943" max="7943" width="25.5546875" style="8" bestFit="1" customWidth="1"/>
    <col min="7944" max="7944" width="12.88671875" style="8" bestFit="1" customWidth="1"/>
    <col min="7945" max="7945" width="26.88671875" style="8" customWidth="1"/>
    <col min="7946" max="7946" width="18.5546875" style="8" bestFit="1" customWidth="1"/>
    <col min="7947" max="7947" width="26.109375" style="8" customWidth="1"/>
    <col min="7948" max="7948" width="71.44140625" style="8" bestFit="1" customWidth="1"/>
    <col min="7949" max="7949" width="8.5546875" style="8" bestFit="1" customWidth="1"/>
    <col min="7950" max="7950" width="12" style="8" customWidth="1"/>
    <col min="7951" max="7951" width="11.44140625" style="8" customWidth="1"/>
    <col min="7952" max="7952" width="6.5546875" style="8" bestFit="1" customWidth="1"/>
    <col min="7953" max="7953" width="10.5546875" style="8" bestFit="1" customWidth="1"/>
    <col min="7954" max="7954" width="102" style="8" bestFit="1" customWidth="1"/>
    <col min="7955" max="7955" width="11" style="8" bestFit="1" customWidth="1"/>
    <col min="7956" max="7956" width="9.5546875" style="8" bestFit="1" customWidth="1"/>
    <col min="7957" max="7957" width="6.5546875" style="8" bestFit="1" customWidth="1"/>
    <col min="7958" max="7958" width="10.5546875" style="8" bestFit="1" customWidth="1"/>
    <col min="7959" max="7959" width="14.109375" style="8" customWidth="1"/>
    <col min="7960" max="7960" width="7.5546875" style="8" bestFit="1" customWidth="1"/>
    <col min="7961" max="7961" width="11.5546875" style="8" bestFit="1" customWidth="1"/>
    <col min="7962" max="7962" width="10.88671875" style="8" bestFit="1" customWidth="1"/>
    <col min="7963" max="8197" width="9.109375" style="8"/>
    <col min="8198" max="8198" width="7.5546875" style="8" bestFit="1" customWidth="1"/>
    <col min="8199" max="8199" width="25.5546875" style="8" bestFit="1" customWidth="1"/>
    <col min="8200" max="8200" width="12.88671875" style="8" bestFit="1" customWidth="1"/>
    <col min="8201" max="8201" width="26.88671875" style="8" customWidth="1"/>
    <col min="8202" max="8202" width="18.5546875" style="8" bestFit="1" customWidth="1"/>
    <col min="8203" max="8203" width="26.109375" style="8" customWidth="1"/>
    <col min="8204" max="8204" width="71.44140625" style="8" bestFit="1" customWidth="1"/>
    <col min="8205" max="8205" width="8.5546875" style="8" bestFit="1" customWidth="1"/>
    <col min="8206" max="8206" width="12" style="8" customWidth="1"/>
    <col min="8207" max="8207" width="11.44140625" style="8" customWidth="1"/>
    <col min="8208" max="8208" width="6.5546875" style="8" bestFit="1" customWidth="1"/>
    <col min="8209" max="8209" width="10.5546875" style="8" bestFit="1" customWidth="1"/>
    <col min="8210" max="8210" width="102" style="8" bestFit="1" customWidth="1"/>
    <col min="8211" max="8211" width="11" style="8" bestFit="1" customWidth="1"/>
    <col min="8212" max="8212" width="9.5546875" style="8" bestFit="1" customWidth="1"/>
    <col min="8213" max="8213" width="6.5546875" style="8" bestFit="1" customWidth="1"/>
    <col min="8214" max="8214" width="10.5546875" style="8" bestFit="1" customWidth="1"/>
    <col min="8215" max="8215" width="14.109375" style="8" customWidth="1"/>
    <col min="8216" max="8216" width="7.5546875" style="8" bestFit="1" customWidth="1"/>
    <col min="8217" max="8217" width="11.5546875" style="8" bestFit="1" customWidth="1"/>
    <col min="8218" max="8218" width="10.88671875" style="8" bestFit="1" customWidth="1"/>
    <col min="8219" max="8453" width="9.109375" style="8"/>
    <col min="8454" max="8454" width="7.5546875" style="8" bestFit="1" customWidth="1"/>
    <col min="8455" max="8455" width="25.5546875" style="8" bestFit="1" customWidth="1"/>
    <col min="8456" max="8456" width="12.88671875" style="8" bestFit="1" customWidth="1"/>
    <col min="8457" max="8457" width="26.88671875" style="8" customWidth="1"/>
    <col min="8458" max="8458" width="18.5546875" style="8" bestFit="1" customWidth="1"/>
    <col min="8459" max="8459" width="26.109375" style="8" customWidth="1"/>
    <col min="8460" max="8460" width="71.44140625" style="8" bestFit="1" customWidth="1"/>
    <col min="8461" max="8461" width="8.5546875" style="8" bestFit="1" customWidth="1"/>
    <col min="8462" max="8462" width="12" style="8" customWidth="1"/>
    <col min="8463" max="8463" width="11.44140625" style="8" customWidth="1"/>
    <col min="8464" max="8464" width="6.5546875" style="8" bestFit="1" customWidth="1"/>
    <col min="8465" max="8465" width="10.5546875" style="8" bestFit="1" customWidth="1"/>
    <col min="8466" max="8466" width="102" style="8" bestFit="1" customWidth="1"/>
    <col min="8467" max="8467" width="11" style="8" bestFit="1" customWidth="1"/>
    <col min="8468" max="8468" width="9.5546875" style="8" bestFit="1" customWidth="1"/>
    <col min="8469" max="8469" width="6.5546875" style="8" bestFit="1" customWidth="1"/>
    <col min="8470" max="8470" width="10.5546875" style="8" bestFit="1" customWidth="1"/>
    <col min="8471" max="8471" width="14.109375" style="8" customWidth="1"/>
    <col min="8472" max="8472" width="7.5546875" style="8" bestFit="1" customWidth="1"/>
    <col min="8473" max="8473" width="11.5546875" style="8" bestFit="1" customWidth="1"/>
    <col min="8474" max="8474" width="10.88671875" style="8" bestFit="1" customWidth="1"/>
    <col min="8475" max="8709" width="9.109375" style="8"/>
    <col min="8710" max="8710" width="7.5546875" style="8" bestFit="1" customWidth="1"/>
    <col min="8711" max="8711" width="25.5546875" style="8" bestFit="1" customWidth="1"/>
    <col min="8712" max="8712" width="12.88671875" style="8" bestFit="1" customWidth="1"/>
    <col min="8713" max="8713" width="26.88671875" style="8" customWidth="1"/>
    <col min="8714" max="8714" width="18.5546875" style="8" bestFit="1" customWidth="1"/>
    <col min="8715" max="8715" width="26.109375" style="8" customWidth="1"/>
    <col min="8716" max="8716" width="71.44140625" style="8" bestFit="1" customWidth="1"/>
    <col min="8717" max="8717" width="8.5546875" style="8" bestFit="1" customWidth="1"/>
    <col min="8718" max="8718" width="12" style="8" customWidth="1"/>
    <col min="8719" max="8719" width="11.44140625" style="8" customWidth="1"/>
    <col min="8720" max="8720" width="6.5546875" style="8" bestFit="1" customWidth="1"/>
    <col min="8721" max="8721" width="10.5546875" style="8" bestFit="1" customWidth="1"/>
    <col min="8722" max="8722" width="102" style="8" bestFit="1" customWidth="1"/>
    <col min="8723" max="8723" width="11" style="8" bestFit="1" customWidth="1"/>
    <col min="8724" max="8724" width="9.5546875" style="8" bestFit="1" customWidth="1"/>
    <col min="8725" max="8725" width="6.5546875" style="8" bestFit="1" customWidth="1"/>
    <col min="8726" max="8726" width="10.5546875" style="8" bestFit="1" customWidth="1"/>
    <col min="8727" max="8727" width="14.109375" style="8" customWidth="1"/>
    <col min="8728" max="8728" width="7.5546875" style="8" bestFit="1" customWidth="1"/>
    <col min="8729" max="8729" width="11.5546875" style="8" bestFit="1" customWidth="1"/>
    <col min="8730" max="8730" width="10.88671875" style="8" bestFit="1" customWidth="1"/>
    <col min="8731" max="8965" width="9.109375" style="8"/>
    <col min="8966" max="8966" width="7.5546875" style="8" bestFit="1" customWidth="1"/>
    <col min="8967" max="8967" width="25.5546875" style="8" bestFit="1" customWidth="1"/>
    <col min="8968" max="8968" width="12.88671875" style="8" bestFit="1" customWidth="1"/>
    <col min="8969" max="8969" width="26.88671875" style="8" customWidth="1"/>
    <col min="8970" max="8970" width="18.5546875" style="8" bestFit="1" customWidth="1"/>
    <col min="8971" max="8971" width="26.109375" style="8" customWidth="1"/>
    <col min="8972" max="8972" width="71.44140625" style="8" bestFit="1" customWidth="1"/>
    <col min="8973" max="8973" width="8.5546875" style="8" bestFit="1" customWidth="1"/>
    <col min="8974" max="8974" width="12" style="8" customWidth="1"/>
    <col min="8975" max="8975" width="11.44140625" style="8" customWidth="1"/>
    <col min="8976" max="8976" width="6.5546875" style="8" bestFit="1" customWidth="1"/>
    <col min="8977" max="8977" width="10.5546875" style="8" bestFit="1" customWidth="1"/>
    <col min="8978" max="8978" width="102" style="8" bestFit="1" customWidth="1"/>
    <col min="8979" max="8979" width="11" style="8" bestFit="1" customWidth="1"/>
    <col min="8980" max="8980" width="9.5546875" style="8" bestFit="1" customWidth="1"/>
    <col min="8981" max="8981" width="6.5546875" style="8" bestFit="1" customWidth="1"/>
    <col min="8982" max="8982" width="10.5546875" style="8" bestFit="1" customWidth="1"/>
    <col min="8983" max="8983" width="14.109375" style="8" customWidth="1"/>
    <col min="8984" max="8984" width="7.5546875" style="8" bestFit="1" customWidth="1"/>
    <col min="8985" max="8985" width="11.5546875" style="8" bestFit="1" customWidth="1"/>
    <col min="8986" max="8986" width="10.88671875" style="8" bestFit="1" customWidth="1"/>
    <col min="8987" max="9221" width="9.109375" style="8"/>
    <col min="9222" max="9222" width="7.5546875" style="8" bestFit="1" customWidth="1"/>
    <col min="9223" max="9223" width="25.5546875" style="8" bestFit="1" customWidth="1"/>
    <col min="9224" max="9224" width="12.88671875" style="8" bestFit="1" customWidth="1"/>
    <col min="9225" max="9225" width="26.88671875" style="8" customWidth="1"/>
    <col min="9226" max="9226" width="18.5546875" style="8" bestFit="1" customWidth="1"/>
    <col min="9227" max="9227" width="26.109375" style="8" customWidth="1"/>
    <col min="9228" max="9228" width="71.44140625" style="8" bestFit="1" customWidth="1"/>
    <col min="9229" max="9229" width="8.5546875" style="8" bestFit="1" customWidth="1"/>
    <col min="9230" max="9230" width="12" style="8" customWidth="1"/>
    <col min="9231" max="9231" width="11.44140625" style="8" customWidth="1"/>
    <col min="9232" max="9232" width="6.5546875" style="8" bestFit="1" customWidth="1"/>
    <col min="9233" max="9233" width="10.5546875" style="8" bestFit="1" customWidth="1"/>
    <col min="9234" max="9234" width="102" style="8" bestFit="1" customWidth="1"/>
    <col min="9235" max="9235" width="11" style="8" bestFit="1" customWidth="1"/>
    <col min="9236" max="9236" width="9.5546875" style="8" bestFit="1" customWidth="1"/>
    <col min="9237" max="9237" width="6.5546875" style="8" bestFit="1" customWidth="1"/>
    <col min="9238" max="9238" width="10.5546875" style="8" bestFit="1" customWidth="1"/>
    <col min="9239" max="9239" width="14.109375" style="8" customWidth="1"/>
    <col min="9240" max="9240" width="7.5546875" style="8" bestFit="1" customWidth="1"/>
    <col min="9241" max="9241" width="11.5546875" style="8" bestFit="1" customWidth="1"/>
    <col min="9242" max="9242" width="10.88671875" style="8" bestFit="1" customWidth="1"/>
    <col min="9243" max="9477" width="9.109375" style="8"/>
    <col min="9478" max="9478" width="7.5546875" style="8" bestFit="1" customWidth="1"/>
    <col min="9479" max="9479" width="25.5546875" style="8" bestFit="1" customWidth="1"/>
    <col min="9480" max="9480" width="12.88671875" style="8" bestFit="1" customWidth="1"/>
    <col min="9481" max="9481" width="26.88671875" style="8" customWidth="1"/>
    <col min="9482" max="9482" width="18.5546875" style="8" bestFit="1" customWidth="1"/>
    <col min="9483" max="9483" width="26.109375" style="8" customWidth="1"/>
    <col min="9484" max="9484" width="71.44140625" style="8" bestFit="1" customWidth="1"/>
    <col min="9485" max="9485" width="8.5546875" style="8" bestFit="1" customWidth="1"/>
    <col min="9486" max="9486" width="12" style="8" customWidth="1"/>
    <col min="9487" max="9487" width="11.44140625" style="8" customWidth="1"/>
    <col min="9488" max="9488" width="6.5546875" style="8" bestFit="1" customWidth="1"/>
    <col min="9489" max="9489" width="10.5546875" style="8" bestFit="1" customWidth="1"/>
    <col min="9490" max="9490" width="102" style="8" bestFit="1" customWidth="1"/>
    <col min="9491" max="9491" width="11" style="8" bestFit="1" customWidth="1"/>
    <col min="9492" max="9492" width="9.5546875" style="8" bestFit="1" customWidth="1"/>
    <col min="9493" max="9493" width="6.5546875" style="8" bestFit="1" customWidth="1"/>
    <col min="9494" max="9494" width="10.5546875" style="8" bestFit="1" customWidth="1"/>
    <col min="9495" max="9495" width="14.109375" style="8" customWidth="1"/>
    <col min="9496" max="9496" width="7.5546875" style="8" bestFit="1" customWidth="1"/>
    <col min="9497" max="9497" width="11.5546875" style="8" bestFit="1" customWidth="1"/>
    <col min="9498" max="9498" width="10.88671875" style="8" bestFit="1" customWidth="1"/>
    <col min="9499" max="9733" width="9.109375" style="8"/>
    <col min="9734" max="9734" width="7.5546875" style="8" bestFit="1" customWidth="1"/>
    <col min="9735" max="9735" width="25.5546875" style="8" bestFit="1" customWidth="1"/>
    <col min="9736" max="9736" width="12.88671875" style="8" bestFit="1" customWidth="1"/>
    <col min="9737" max="9737" width="26.88671875" style="8" customWidth="1"/>
    <col min="9738" max="9738" width="18.5546875" style="8" bestFit="1" customWidth="1"/>
    <col min="9739" max="9739" width="26.109375" style="8" customWidth="1"/>
    <col min="9740" max="9740" width="71.44140625" style="8" bestFit="1" customWidth="1"/>
    <col min="9741" max="9741" width="8.5546875" style="8" bestFit="1" customWidth="1"/>
    <col min="9742" max="9742" width="12" style="8" customWidth="1"/>
    <col min="9743" max="9743" width="11.44140625" style="8" customWidth="1"/>
    <col min="9744" max="9744" width="6.5546875" style="8" bestFit="1" customWidth="1"/>
    <col min="9745" max="9745" width="10.5546875" style="8" bestFit="1" customWidth="1"/>
    <col min="9746" max="9746" width="102" style="8" bestFit="1" customWidth="1"/>
    <col min="9747" max="9747" width="11" style="8" bestFit="1" customWidth="1"/>
    <col min="9748" max="9748" width="9.5546875" style="8" bestFit="1" customWidth="1"/>
    <col min="9749" max="9749" width="6.5546875" style="8" bestFit="1" customWidth="1"/>
    <col min="9750" max="9750" width="10.5546875" style="8" bestFit="1" customWidth="1"/>
    <col min="9751" max="9751" width="14.109375" style="8" customWidth="1"/>
    <col min="9752" max="9752" width="7.5546875" style="8" bestFit="1" customWidth="1"/>
    <col min="9753" max="9753" width="11.5546875" style="8" bestFit="1" customWidth="1"/>
    <col min="9754" max="9754" width="10.88671875" style="8" bestFit="1" customWidth="1"/>
    <col min="9755" max="9989" width="9.109375" style="8"/>
    <col min="9990" max="9990" width="7.5546875" style="8" bestFit="1" customWidth="1"/>
    <col min="9991" max="9991" width="25.5546875" style="8" bestFit="1" customWidth="1"/>
    <col min="9992" max="9992" width="12.88671875" style="8" bestFit="1" customWidth="1"/>
    <col min="9993" max="9993" width="26.88671875" style="8" customWidth="1"/>
    <col min="9994" max="9994" width="18.5546875" style="8" bestFit="1" customWidth="1"/>
    <col min="9995" max="9995" width="26.109375" style="8" customWidth="1"/>
    <col min="9996" max="9996" width="71.44140625" style="8" bestFit="1" customWidth="1"/>
    <col min="9997" max="9997" width="8.5546875" style="8" bestFit="1" customWidth="1"/>
    <col min="9998" max="9998" width="12" style="8" customWidth="1"/>
    <col min="9999" max="9999" width="11.44140625" style="8" customWidth="1"/>
    <col min="10000" max="10000" width="6.5546875" style="8" bestFit="1" customWidth="1"/>
    <col min="10001" max="10001" width="10.5546875" style="8" bestFit="1" customWidth="1"/>
    <col min="10002" max="10002" width="102" style="8" bestFit="1" customWidth="1"/>
    <col min="10003" max="10003" width="11" style="8" bestFit="1" customWidth="1"/>
    <col min="10004" max="10004" width="9.5546875" style="8" bestFit="1" customWidth="1"/>
    <col min="10005" max="10005" width="6.5546875" style="8" bestFit="1" customWidth="1"/>
    <col min="10006" max="10006" width="10.5546875" style="8" bestFit="1" customWidth="1"/>
    <col min="10007" max="10007" width="14.109375" style="8" customWidth="1"/>
    <col min="10008" max="10008" width="7.5546875" style="8" bestFit="1" customWidth="1"/>
    <col min="10009" max="10009" width="11.5546875" style="8" bestFit="1" customWidth="1"/>
    <col min="10010" max="10010" width="10.88671875" style="8" bestFit="1" customWidth="1"/>
    <col min="10011" max="10245" width="9.109375" style="8"/>
    <col min="10246" max="10246" width="7.5546875" style="8" bestFit="1" customWidth="1"/>
    <col min="10247" max="10247" width="25.5546875" style="8" bestFit="1" customWidth="1"/>
    <col min="10248" max="10248" width="12.88671875" style="8" bestFit="1" customWidth="1"/>
    <col min="10249" max="10249" width="26.88671875" style="8" customWidth="1"/>
    <col min="10250" max="10250" width="18.5546875" style="8" bestFit="1" customWidth="1"/>
    <col min="10251" max="10251" width="26.109375" style="8" customWidth="1"/>
    <col min="10252" max="10252" width="71.44140625" style="8" bestFit="1" customWidth="1"/>
    <col min="10253" max="10253" width="8.5546875" style="8" bestFit="1" customWidth="1"/>
    <col min="10254" max="10254" width="12" style="8" customWidth="1"/>
    <col min="10255" max="10255" width="11.44140625" style="8" customWidth="1"/>
    <col min="10256" max="10256" width="6.5546875" style="8" bestFit="1" customWidth="1"/>
    <col min="10257" max="10257" width="10.5546875" style="8" bestFit="1" customWidth="1"/>
    <col min="10258" max="10258" width="102" style="8" bestFit="1" customWidth="1"/>
    <col min="10259" max="10259" width="11" style="8" bestFit="1" customWidth="1"/>
    <col min="10260" max="10260" width="9.5546875" style="8" bestFit="1" customWidth="1"/>
    <col min="10261" max="10261" width="6.5546875" style="8" bestFit="1" customWidth="1"/>
    <col min="10262" max="10262" width="10.5546875" style="8" bestFit="1" customWidth="1"/>
    <col min="10263" max="10263" width="14.109375" style="8" customWidth="1"/>
    <col min="10264" max="10264" width="7.5546875" style="8" bestFit="1" customWidth="1"/>
    <col min="10265" max="10265" width="11.5546875" style="8" bestFit="1" customWidth="1"/>
    <col min="10266" max="10266" width="10.88671875" style="8" bestFit="1" customWidth="1"/>
    <col min="10267" max="10501" width="9.109375" style="8"/>
    <col min="10502" max="10502" width="7.5546875" style="8" bestFit="1" customWidth="1"/>
    <col min="10503" max="10503" width="25.5546875" style="8" bestFit="1" customWidth="1"/>
    <col min="10504" max="10504" width="12.88671875" style="8" bestFit="1" customWidth="1"/>
    <col min="10505" max="10505" width="26.88671875" style="8" customWidth="1"/>
    <col min="10506" max="10506" width="18.5546875" style="8" bestFit="1" customWidth="1"/>
    <col min="10507" max="10507" width="26.109375" style="8" customWidth="1"/>
    <col min="10508" max="10508" width="71.44140625" style="8" bestFit="1" customWidth="1"/>
    <col min="10509" max="10509" width="8.5546875" style="8" bestFit="1" customWidth="1"/>
    <col min="10510" max="10510" width="12" style="8" customWidth="1"/>
    <col min="10511" max="10511" width="11.44140625" style="8" customWidth="1"/>
    <col min="10512" max="10512" width="6.5546875" style="8" bestFit="1" customWidth="1"/>
    <col min="10513" max="10513" width="10.5546875" style="8" bestFit="1" customWidth="1"/>
    <col min="10514" max="10514" width="102" style="8" bestFit="1" customWidth="1"/>
    <col min="10515" max="10515" width="11" style="8" bestFit="1" customWidth="1"/>
    <col min="10516" max="10516" width="9.5546875" style="8" bestFit="1" customWidth="1"/>
    <col min="10517" max="10517" width="6.5546875" style="8" bestFit="1" customWidth="1"/>
    <col min="10518" max="10518" width="10.5546875" style="8" bestFit="1" customWidth="1"/>
    <col min="10519" max="10519" width="14.109375" style="8" customWidth="1"/>
    <col min="10520" max="10520" width="7.5546875" style="8" bestFit="1" customWidth="1"/>
    <col min="10521" max="10521" width="11.5546875" style="8" bestFit="1" customWidth="1"/>
    <col min="10522" max="10522" width="10.88671875" style="8" bestFit="1" customWidth="1"/>
    <col min="10523" max="10757" width="9.109375" style="8"/>
    <col min="10758" max="10758" width="7.5546875" style="8" bestFit="1" customWidth="1"/>
    <col min="10759" max="10759" width="25.5546875" style="8" bestFit="1" customWidth="1"/>
    <col min="10760" max="10760" width="12.88671875" style="8" bestFit="1" customWidth="1"/>
    <col min="10761" max="10761" width="26.88671875" style="8" customWidth="1"/>
    <col min="10762" max="10762" width="18.5546875" style="8" bestFit="1" customWidth="1"/>
    <col min="10763" max="10763" width="26.109375" style="8" customWidth="1"/>
    <col min="10764" max="10764" width="71.44140625" style="8" bestFit="1" customWidth="1"/>
    <col min="10765" max="10765" width="8.5546875" style="8" bestFit="1" customWidth="1"/>
    <col min="10766" max="10766" width="12" style="8" customWidth="1"/>
    <col min="10767" max="10767" width="11.44140625" style="8" customWidth="1"/>
    <col min="10768" max="10768" width="6.5546875" style="8" bestFit="1" customWidth="1"/>
    <col min="10769" max="10769" width="10.5546875" style="8" bestFit="1" customWidth="1"/>
    <col min="10770" max="10770" width="102" style="8" bestFit="1" customWidth="1"/>
    <col min="10771" max="10771" width="11" style="8" bestFit="1" customWidth="1"/>
    <col min="10772" max="10772" width="9.5546875" style="8" bestFit="1" customWidth="1"/>
    <col min="10773" max="10773" width="6.5546875" style="8" bestFit="1" customWidth="1"/>
    <col min="10774" max="10774" width="10.5546875" style="8" bestFit="1" customWidth="1"/>
    <col min="10775" max="10775" width="14.109375" style="8" customWidth="1"/>
    <col min="10776" max="10776" width="7.5546875" style="8" bestFit="1" customWidth="1"/>
    <col min="10777" max="10777" width="11.5546875" style="8" bestFit="1" customWidth="1"/>
    <col min="10778" max="10778" width="10.88671875" style="8" bestFit="1" customWidth="1"/>
    <col min="10779" max="11013" width="9.109375" style="8"/>
    <col min="11014" max="11014" width="7.5546875" style="8" bestFit="1" customWidth="1"/>
    <col min="11015" max="11015" width="25.5546875" style="8" bestFit="1" customWidth="1"/>
    <col min="11016" max="11016" width="12.88671875" style="8" bestFit="1" customWidth="1"/>
    <col min="11017" max="11017" width="26.88671875" style="8" customWidth="1"/>
    <col min="11018" max="11018" width="18.5546875" style="8" bestFit="1" customWidth="1"/>
    <col min="11019" max="11019" width="26.109375" style="8" customWidth="1"/>
    <col min="11020" max="11020" width="71.44140625" style="8" bestFit="1" customWidth="1"/>
    <col min="11021" max="11021" width="8.5546875" style="8" bestFit="1" customWidth="1"/>
    <col min="11022" max="11022" width="12" style="8" customWidth="1"/>
    <col min="11023" max="11023" width="11.44140625" style="8" customWidth="1"/>
    <col min="11024" max="11024" width="6.5546875" style="8" bestFit="1" customWidth="1"/>
    <col min="11025" max="11025" width="10.5546875" style="8" bestFit="1" customWidth="1"/>
    <col min="11026" max="11026" width="102" style="8" bestFit="1" customWidth="1"/>
    <col min="11027" max="11027" width="11" style="8" bestFit="1" customWidth="1"/>
    <col min="11028" max="11028" width="9.5546875" style="8" bestFit="1" customWidth="1"/>
    <col min="11029" max="11029" width="6.5546875" style="8" bestFit="1" customWidth="1"/>
    <col min="11030" max="11030" width="10.5546875" style="8" bestFit="1" customWidth="1"/>
    <col min="11031" max="11031" width="14.109375" style="8" customWidth="1"/>
    <col min="11032" max="11032" width="7.5546875" style="8" bestFit="1" customWidth="1"/>
    <col min="11033" max="11033" width="11.5546875" style="8" bestFit="1" customWidth="1"/>
    <col min="11034" max="11034" width="10.88671875" style="8" bestFit="1" customWidth="1"/>
    <col min="11035" max="11269" width="9.109375" style="8"/>
    <col min="11270" max="11270" width="7.5546875" style="8" bestFit="1" customWidth="1"/>
    <col min="11271" max="11271" width="25.5546875" style="8" bestFit="1" customWidth="1"/>
    <col min="11272" max="11272" width="12.88671875" style="8" bestFit="1" customWidth="1"/>
    <col min="11273" max="11273" width="26.88671875" style="8" customWidth="1"/>
    <col min="11274" max="11274" width="18.5546875" style="8" bestFit="1" customWidth="1"/>
    <col min="11275" max="11275" width="26.109375" style="8" customWidth="1"/>
    <col min="11276" max="11276" width="71.44140625" style="8" bestFit="1" customWidth="1"/>
    <col min="11277" max="11277" width="8.5546875" style="8" bestFit="1" customWidth="1"/>
    <col min="11278" max="11278" width="12" style="8" customWidth="1"/>
    <col min="11279" max="11279" width="11.44140625" style="8" customWidth="1"/>
    <col min="11280" max="11280" width="6.5546875" style="8" bestFit="1" customWidth="1"/>
    <col min="11281" max="11281" width="10.5546875" style="8" bestFit="1" customWidth="1"/>
    <col min="11282" max="11282" width="102" style="8" bestFit="1" customWidth="1"/>
    <col min="11283" max="11283" width="11" style="8" bestFit="1" customWidth="1"/>
    <col min="11284" max="11284" width="9.5546875" style="8" bestFit="1" customWidth="1"/>
    <col min="11285" max="11285" width="6.5546875" style="8" bestFit="1" customWidth="1"/>
    <col min="11286" max="11286" width="10.5546875" style="8" bestFit="1" customWidth="1"/>
    <col min="11287" max="11287" width="14.109375" style="8" customWidth="1"/>
    <col min="11288" max="11288" width="7.5546875" style="8" bestFit="1" customWidth="1"/>
    <col min="11289" max="11289" width="11.5546875" style="8" bestFit="1" customWidth="1"/>
    <col min="11290" max="11290" width="10.88671875" style="8" bestFit="1" customWidth="1"/>
    <col min="11291" max="11525" width="9.109375" style="8"/>
    <col min="11526" max="11526" width="7.5546875" style="8" bestFit="1" customWidth="1"/>
    <col min="11527" max="11527" width="25.5546875" style="8" bestFit="1" customWidth="1"/>
    <col min="11528" max="11528" width="12.88671875" style="8" bestFit="1" customWidth="1"/>
    <col min="11529" max="11529" width="26.88671875" style="8" customWidth="1"/>
    <col min="11530" max="11530" width="18.5546875" style="8" bestFit="1" customWidth="1"/>
    <col min="11531" max="11531" width="26.109375" style="8" customWidth="1"/>
    <col min="11532" max="11532" width="71.44140625" style="8" bestFit="1" customWidth="1"/>
    <col min="11533" max="11533" width="8.5546875" style="8" bestFit="1" customWidth="1"/>
    <col min="11534" max="11534" width="12" style="8" customWidth="1"/>
    <col min="11535" max="11535" width="11.44140625" style="8" customWidth="1"/>
    <col min="11536" max="11536" width="6.5546875" style="8" bestFit="1" customWidth="1"/>
    <col min="11537" max="11537" width="10.5546875" style="8" bestFit="1" customWidth="1"/>
    <col min="11538" max="11538" width="102" style="8" bestFit="1" customWidth="1"/>
    <col min="11539" max="11539" width="11" style="8" bestFit="1" customWidth="1"/>
    <col min="11540" max="11540" width="9.5546875" style="8" bestFit="1" customWidth="1"/>
    <col min="11541" max="11541" width="6.5546875" style="8" bestFit="1" customWidth="1"/>
    <col min="11542" max="11542" width="10.5546875" style="8" bestFit="1" customWidth="1"/>
    <col min="11543" max="11543" width="14.109375" style="8" customWidth="1"/>
    <col min="11544" max="11544" width="7.5546875" style="8" bestFit="1" customWidth="1"/>
    <col min="11545" max="11545" width="11.5546875" style="8" bestFit="1" customWidth="1"/>
    <col min="11546" max="11546" width="10.88671875" style="8" bestFit="1" customWidth="1"/>
    <col min="11547" max="11781" width="9.109375" style="8"/>
    <col min="11782" max="11782" width="7.5546875" style="8" bestFit="1" customWidth="1"/>
    <col min="11783" max="11783" width="25.5546875" style="8" bestFit="1" customWidth="1"/>
    <col min="11784" max="11784" width="12.88671875" style="8" bestFit="1" customWidth="1"/>
    <col min="11785" max="11785" width="26.88671875" style="8" customWidth="1"/>
    <col min="11786" max="11786" width="18.5546875" style="8" bestFit="1" customWidth="1"/>
    <col min="11787" max="11787" width="26.109375" style="8" customWidth="1"/>
    <col min="11788" max="11788" width="71.44140625" style="8" bestFit="1" customWidth="1"/>
    <col min="11789" max="11789" width="8.5546875" style="8" bestFit="1" customWidth="1"/>
    <col min="11790" max="11790" width="12" style="8" customWidth="1"/>
    <col min="11791" max="11791" width="11.44140625" style="8" customWidth="1"/>
    <col min="11792" max="11792" width="6.5546875" style="8" bestFit="1" customWidth="1"/>
    <col min="11793" max="11793" width="10.5546875" style="8" bestFit="1" customWidth="1"/>
    <col min="11794" max="11794" width="102" style="8" bestFit="1" customWidth="1"/>
    <col min="11795" max="11795" width="11" style="8" bestFit="1" customWidth="1"/>
    <col min="11796" max="11796" width="9.5546875" style="8" bestFit="1" customWidth="1"/>
    <col min="11797" max="11797" width="6.5546875" style="8" bestFit="1" customWidth="1"/>
    <col min="11798" max="11798" width="10.5546875" style="8" bestFit="1" customWidth="1"/>
    <col min="11799" max="11799" width="14.109375" style="8" customWidth="1"/>
    <col min="11800" max="11800" width="7.5546875" style="8" bestFit="1" customWidth="1"/>
    <col min="11801" max="11801" width="11.5546875" style="8" bestFit="1" customWidth="1"/>
    <col min="11802" max="11802" width="10.88671875" style="8" bestFit="1" customWidth="1"/>
    <col min="11803" max="12037" width="9.109375" style="8"/>
    <col min="12038" max="12038" width="7.5546875" style="8" bestFit="1" customWidth="1"/>
    <col min="12039" max="12039" width="25.5546875" style="8" bestFit="1" customWidth="1"/>
    <col min="12040" max="12040" width="12.88671875" style="8" bestFit="1" customWidth="1"/>
    <col min="12041" max="12041" width="26.88671875" style="8" customWidth="1"/>
    <col min="12042" max="12042" width="18.5546875" style="8" bestFit="1" customWidth="1"/>
    <col min="12043" max="12043" width="26.109375" style="8" customWidth="1"/>
    <col min="12044" max="12044" width="71.44140625" style="8" bestFit="1" customWidth="1"/>
    <col min="12045" max="12045" width="8.5546875" style="8" bestFit="1" customWidth="1"/>
    <col min="12046" max="12046" width="12" style="8" customWidth="1"/>
    <col min="12047" max="12047" width="11.44140625" style="8" customWidth="1"/>
    <col min="12048" max="12048" width="6.5546875" style="8" bestFit="1" customWidth="1"/>
    <col min="12049" max="12049" width="10.5546875" style="8" bestFit="1" customWidth="1"/>
    <col min="12050" max="12050" width="102" style="8" bestFit="1" customWidth="1"/>
    <col min="12051" max="12051" width="11" style="8" bestFit="1" customWidth="1"/>
    <col min="12052" max="12052" width="9.5546875" style="8" bestFit="1" customWidth="1"/>
    <col min="12053" max="12053" width="6.5546875" style="8" bestFit="1" customWidth="1"/>
    <col min="12054" max="12054" width="10.5546875" style="8" bestFit="1" customWidth="1"/>
    <col min="12055" max="12055" width="14.109375" style="8" customWidth="1"/>
    <col min="12056" max="12056" width="7.5546875" style="8" bestFit="1" customWidth="1"/>
    <col min="12057" max="12057" width="11.5546875" style="8" bestFit="1" customWidth="1"/>
    <col min="12058" max="12058" width="10.88671875" style="8" bestFit="1" customWidth="1"/>
    <col min="12059" max="12293" width="9.109375" style="8"/>
    <col min="12294" max="12294" width="7.5546875" style="8" bestFit="1" customWidth="1"/>
    <col min="12295" max="12295" width="25.5546875" style="8" bestFit="1" customWidth="1"/>
    <col min="12296" max="12296" width="12.88671875" style="8" bestFit="1" customWidth="1"/>
    <col min="12297" max="12297" width="26.88671875" style="8" customWidth="1"/>
    <col min="12298" max="12298" width="18.5546875" style="8" bestFit="1" customWidth="1"/>
    <col min="12299" max="12299" width="26.109375" style="8" customWidth="1"/>
    <col min="12300" max="12300" width="71.44140625" style="8" bestFit="1" customWidth="1"/>
    <col min="12301" max="12301" width="8.5546875" style="8" bestFit="1" customWidth="1"/>
    <col min="12302" max="12302" width="12" style="8" customWidth="1"/>
    <col min="12303" max="12303" width="11.44140625" style="8" customWidth="1"/>
    <col min="12304" max="12304" width="6.5546875" style="8" bestFit="1" customWidth="1"/>
    <col min="12305" max="12305" width="10.5546875" style="8" bestFit="1" customWidth="1"/>
    <col min="12306" max="12306" width="102" style="8" bestFit="1" customWidth="1"/>
    <col min="12307" max="12307" width="11" style="8" bestFit="1" customWidth="1"/>
    <col min="12308" max="12308" width="9.5546875" style="8" bestFit="1" customWidth="1"/>
    <col min="12309" max="12309" width="6.5546875" style="8" bestFit="1" customWidth="1"/>
    <col min="12310" max="12310" width="10.5546875" style="8" bestFit="1" customWidth="1"/>
    <col min="12311" max="12311" width="14.109375" style="8" customWidth="1"/>
    <col min="12312" max="12312" width="7.5546875" style="8" bestFit="1" customWidth="1"/>
    <col min="12313" max="12313" width="11.5546875" style="8" bestFit="1" customWidth="1"/>
    <col min="12314" max="12314" width="10.88671875" style="8" bestFit="1" customWidth="1"/>
    <col min="12315" max="12549" width="9.109375" style="8"/>
    <col min="12550" max="12550" width="7.5546875" style="8" bestFit="1" customWidth="1"/>
    <col min="12551" max="12551" width="25.5546875" style="8" bestFit="1" customWidth="1"/>
    <col min="12552" max="12552" width="12.88671875" style="8" bestFit="1" customWidth="1"/>
    <col min="12553" max="12553" width="26.88671875" style="8" customWidth="1"/>
    <col min="12554" max="12554" width="18.5546875" style="8" bestFit="1" customWidth="1"/>
    <col min="12555" max="12555" width="26.109375" style="8" customWidth="1"/>
    <col min="12556" max="12556" width="71.44140625" style="8" bestFit="1" customWidth="1"/>
    <col min="12557" max="12557" width="8.5546875" style="8" bestFit="1" customWidth="1"/>
    <col min="12558" max="12558" width="12" style="8" customWidth="1"/>
    <col min="12559" max="12559" width="11.44140625" style="8" customWidth="1"/>
    <col min="12560" max="12560" width="6.5546875" style="8" bestFit="1" customWidth="1"/>
    <col min="12561" max="12561" width="10.5546875" style="8" bestFit="1" customWidth="1"/>
    <col min="12562" max="12562" width="102" style="8" bestFit="1" customWidth="1"/>
    <col min="12563" max="12563" width="11" style="8" bestFit="1" customWidth="1"/>
    <col min="12564" max="12564" width="9.5546875" style="8" bestFit="1" customWidth="1"/>
    <col min="12565" max="12565" width="6.5546875" style="8" bestFit="1" customWidth="1"/>
    <col min="12566" max="12566" width="10.5546875" style="8" bestFit="1" customWidth="1"/>
    <col min="12567" max="12567" width="14.109375" style="8" customWidth="1"/>
    <col min="12568" max="12568" width="7.5546875" style="8" bestFit="1" customWidth="1"/>
    <col min="12569" max="12569" width="11.5546875" style="8" bestFit="1" customWidth="1"/>
    <col min="12570" max="12570" width="10.88671875" style="8" bestFit="1" customWidth="1"/>
    <col min="12571" max="12805" width="9.109375" style="8"/>
    <col min="12806" max="12806" width="7.5546875" style="8" bestFit="1" customWidth="1"/>
    <col min="12807" max="12807" width="25.5546875" style="8" bestFit="1" customWidth="1"/>
    <col min="12808" max="12808" width="12.88671875" style="8" bestFit="1" customWidth="1"/>
    <col min="12809" max="12809" width="26.88671875" style="8" customWidth="1"/>
    <col min="12810" max="12810" width="18.5546875" style="8" bestFit="1" customWidth="1"/>
    <col min="12811" max="12811" width="26.109375" style="8" customWidth="1"/>
    <col min="12812" max="12812" width="71.44140625" style="8" bestFit="1" customWidth="1"/>
    <col min="12813" max="12813" width="8.5546875" style="8" bestFit="1" customWidth="1"/>
    <col min="12814" max="12814" width="12" style="8" customWidth="1"/>
    <col min="12815" max="12815" width="11.44140625" style="8" customWidth="1"/>
    <col min="12816" max="12816" width="6.5546875" style="8" bestFit="1" customWidth="1"/>
    <col min="12817" max="12817" width="10.5546875" style="8" bestFit="1" customWidth="1"/>
    <col min="12818" max="12818" width="102" style="8" bestFit="1" customWidth="1"/>
    <col min="12819" max="12819" width="11" style="8" bestFit="1" customWidth="1"/>
    <col min="12820" max="12820" width="9.5546875" style="8" bestFit="1" customWidth="1"/>
    <col min="12821" max="12821" width="6.5546875" style="8" bestFit="1" customWidth="1"/>
    <col min="12822" max="12822" width="10.5546875" style="8" bestFit="1" customWidth="1"/>
    <col min="12823" max="12823" width="14.109375" style="8" customWidth="1"/>
    <col min="12824" max="12824" width="7.5546875" style="8" bestFit="1" customWidth="1"/>
    <col min="12825" max="12825" width="11.5546875" style="8" bestFit="1" customWidth="1"/>
    <col min="12826" max="12826" width="10.88671875" style="8" bestFit="1" customWidth="1"/>
    <col min="12827" max="13061" width="9.109375" style="8"/>
    <col min="13062" max="13062" width="7.5546875" style="8" bestFit="1" customWidth="1"/>
    <col min="13063" max="13063" width="25.5546875" style="8" bestFit="1" customWidth="1"/>
    <col min="13064" max="13064" width="12.88671875" style="8" bestFit="1" customWidth="1"/>
    <col min="13065" max="13065" width="26.88671875" style="8" customWidth="1"/>
    <col min="13066" max="13066" width="18.5546875" style="8" bestFit="1" customWidth="1"/>
    <col min="13067" max="13067" width="26.109375" style="8" customWidth="1"/>
    <col min="13068" max="13068" width="71.44140625" style="8" bestFit="1" customWidth="1"/>
    <col min="13069" max="13069" width="8.5546875" style="8" bestFit="1" customWidth="1"/>
    <col min="13070" max="13070" width="12" style="8" customWidth="1"/>
    <col min="13071" max="13071" width="11.44140625" style="8" customWidth="1"/>
    <col min="13072" max="13072" width="6.5546875" style="8" bestFit="1" customWidth="1"/>
    <col min="13073" max="13073" width="10.5546875" style="8" bestFit="1" customWidth="1"/>
    <col min="13074" max="13074" width="102" style="8" bestFit="1" customWidth="1"/>
    <col min="13075" max="13075" width="11" style="8" bestFit="1" customWidth="1"/>
    <col min="13076" max="13076" width="9.5546875" style="8" bestFit="1" customWidth="1"/>
    <col min="13077" max="13077" width="6.5546875" style="8" bestFit="1" customWidth="1"/>
    <col min="13078" max="13078" width="10.5546875" style="8" bestFit="1" customWidth="1"/>
    <col min="13079" max="13079" width="14.109375" style="8" customWidth="1"/>
    <col min="13080" max="13080" width="7.5546875" style="8" bestFit="1" customWidth="1"/>
    <col min="13081" max="13081" width="11.5546875" style="8" bestFit="1" customWidth="1"/>
    <col min="13082" max="13082" width="10.88671875" style="8" bestFit="1" customWidth="1"/>
    <col min="13083" max="13317" width="9.109375" style="8"/>
    <col min="13318" max="13318" width="7.5546875" style="8" bestFit="1" customWidth="1"/>
    <col min="13319" max="13319" width="25.5546875" style="8" bestFit="1" customWidth="1"/>
    <col min="13320" max="13320" width="12.88671875" style="8" bestFit="1" customWidth="1"/>
    <col min="13321" max="13321" width="26.88671875" style="8" customWidth="1"/>
    <col min="13322" max="13322" width="18.5546875" style="8" bestFit="1" customWidth="1"/>
    <col min="13323" max="13323" width="26.109375" style="8" customWidth="1"/>
    <col min="13324" max="13324" width="71.44140625" style="8" bestFit="1" customWidth="1"/>
    <col min="13325" max="13325" width="8.5546875" style="8" bestFit="1" customWidth="1"/>
    <col min="13326" max="13326" width="12" style="8" customWidth="1"/>
    <col min="13327" max="13327" width="11.44140625" style="8" customWidth="1"/>
    <col min="13328" max="13328" width="6.5546875" style="8" bestFit="1" customWidth="1"/>
    <col min="13329" max="13329" width="10.5546875" style="8" bestFit="1" customWidth="1"/>
    <col min="13330" max="13330" width="102" style="8" bestFit="1" customWidth="1"/>
    <col min="13331" max="13331" width="11" style="8" bestFit="1" customWidth="1"/>
    <col min="13332" max="13332" width="9.5546875" style="8" bestFit="1" customWidth="1"/>
    <col min="13333" max="13333" width="6.5546875" style="8" bestFit="1" customWidth="1"/>
    <col min="13334" max="13334" width="10.5546875" style="8" bestFit="1" customWidth="1"/>
    <col min="13335" max="13335" width="14.109375" style="8" customWidth="1"/>
    <col min="13336" max="13336" width="7.5546875" style="8" bestFit="1" customWidth="1"/>
    <col min="13337" max="13337" width="11.5546875" style="8" bestFit="1" customWidth="1"/>
    <col min="13338" max="13338" width="10.88671875" style="8" bestFit="1" customWidth="1"/>
    <col min="13339" max="13573" width="9.109375" style="8"/>
    <col min="13574" max="13574" width="7.5546875" style="8" bestFit="1" customWidth="1"/>
    <col min="13575" max="13575" width="25.5546875" style="8" bestFit="1" customWidth="1"/>
    <col min="13576" max="13576" width="12.88671875" style="8" bestFit="1" customWidth="1"/>
    <col min="13577" max="13577" width="26.88671875" style="8" customWidth="1"/>
    <col min="13578" max="13578" width="18.5546875" style="8" bestFit="1" customWidth="1"/>
    <col min="13579" max="13579" width="26.109375" style="8" customWidth="1"/>
    <col min="13580" max="13580" width="71.44140625" style="8" bestFit="1" customWidth="1"/>
    <col min="13581" max="13581" width="8.5546875" style="8" bestFit="1" customWidth="1"/>
    <col min="13582" max="13582" width="12" style="8" customWidth="1"/>
    <col min="13583" max="13583" width="11.44140625" style="8" customWidth="1"/>
    <col min="13584" max="13584" width="6.5546875" style="8" bestFit="1" customWidth="1"/>
    <col min="13585" max="13585" width="10.5546875" style="8" bestFit="1" customWidth="1"/>
    <col min="13586" max="13586" width="102" style="8" bestFit="1" customWidth="1"/>
    <col min="13587" max="13587" width="11" style="8" bestFit="1" customWidth="1"/>
    <col min="13588" max="13588" width="9.5546875" style="8" bestFit="1" customWidth="1"/>
    <col min="13589" max="13589" width="6.5546875" style="8" bestFit="1" customWidth="1"/>
    <col min="13590" max="13590" width="10.5546875" style="8" bestFit="1" customWidth="1"/>
    <col min="13591" max="13591" width="14.109375" style="8" customWidth="1"/>
    <col min="13592" max="13592" width="7.5546875" style="8" bestFit="1" customWidth="1"/>
    <col min="13593" max="13593" width="11.5546875" style="8" bestFit="1" customWidth="1"/>
    <col min="13594" max="13594" width="10.88671875" style="8" bestFit="1" customWidth="1"/>
    <col min="13595" max="13829" width="9.109375" style="8"/>
    <col min="13830" max="13830" width="7.5546875" style="8" bestFit="1" customWidth="1"/>
    <col min="13831" max="13831" width="25.5546875" style="8" bestFit="1" customWidth="1"/>
    <col min="13832" max="13832" width="12.88671875" style="8" bestFit="1" customWidth="1"/>
    <col min="13833" max="13833" width="26.88671875" style="8" customWidth="1"/>
    <col min="13834" max="13834" width="18.5546875" style="8" bestFit="1" customWidth="1"/>
    <col min="13835" max="13835" width="26.109375" style="8" customWidth="1"/>
    <col min="13836" max="13836" width="71.44140625" style="8" bestFit="1" customWidth="1"/>
    <col min="13837" max="13837" width="8.5546875" style="8" bestFit="1" customWidth="1"/>
    <col min="13838" max="13838" width="12" style="8" customWidth="1"/>
    <col min="13839" max="13839" width="11.44140625" style="8" customWidth="1"/>
    <col min="13840" max="13840" width="6.5546875" style="8" bestFit="1" customWidth="1"/>
    <col min="13841" max="13841" width="10.5546875" style="8" bestFit="1" customWidth="1"/>
    <col min="13842" max="13842" width="102" style="8" bestFit="1" customWidth="1"/>
    <col min="13843" max="13843" width="11" style="8" bestFit="1" customWidth="1"/>
    <col min="13844" max="13844" width="9.5546875" style="8" bestFit="1" customWidth="1"/>
    <col min="13845" max="13845" width="6.5546875" style="8" bestFit="1" customWidth="1"/>
    <col min="13846" max="13846" width="10.5546875" style="8" bestFit="1" customWidth="1"/>
    <col min="13847" max="13847" width="14.109375" style="8" customWidth="1"/>
    <col min="13848" max="13848" width="7.5546875" style="8" bestFit="1" customWidth="1"/>
    <col min="13849" max="13849" width="11.5546875" style="8" bestFit="1" customWidth="1"/>
    <col min="13850" max="13850" width="10.88671875" style="8" bestFit="1" customWidth="1"/>
    <col min="13851" max="14085" width="9.109375" style="8"/>
    <col min="14086" max="14086" width="7.5546875" style="8" bestFit="1" customWidth="1"/>
    <col min="14087" max="14087" width="25.5546875" style="8" bestFit="1" customWidth="1"/>
    <col min="14088" max="14088" width="12.88671875" style="8" bestFit="1" customWidth="1"/>
    <col min="14089" max="14089" width="26.88671875" style="8" customWidth="1"/>
    <col min="14090" max="14090" width="18.5546875" style="8" bestFit="1" customWidth="1"/>
    <col min="14091" max="14091" width="26.109375" style="8" customWidth="1"/>
    <col min="14092" max="14092" width="71.44140625" style="8" bestFit="1" customWidth="1"/>
    <col min="14093" max="14093" width="8.5546875" style="8" bestFit="1" customWidth="1"/>
    <col min="14094" max="14094" width="12" style="8" customWidth="1"/>
    <col min="14095" max="14095" width="11.44140625" style="8" customWidth="1"/>
    <col min="14096" max="14096" width="6.5546875" style="8" bestFit="1" customWidth="1"/>
    <col min="14097" max="14097" width="10.5546875" style="8" bestFit="1" customWidth="1"/>
    <col min="14098" max="14098" width="102" style="8" bestFit="1" customWidth="1"/>
    <col min="14099" max="14099" width="11" style="8" bestFit="1" customWidth="1"/>
    <col min="14100" max="14100" width="9.5546875" style="8" bestFit="1" customWidth="1"/>
    <col min="14101" max="14101" width="6.5546875" style="8" bestFit="1" customWidth="1"/>
    <col min="14102" max="14102" width="10.5546875" style="8" bestFit="1" customWidth="1"/>
    <col min="14103" max="14103" width="14.109375" style="8" customWidth="1"/>
    <col min="14104" max="14104" width="7.5546875" style="8" bestFit="1" customWidth="1"/>
    <col min="14105" max="14105" width="11.5546875" style="8" bestFit="1" customWidth="1"/>
    <col min="14106" max="14106" width="10.88671875" style="8" bestFit="1" customWidth="1"/>
    <col min="14107" max="14341" width="9.109375" style="8"/>
    <col min="14342" max="14342" width="7.5546875" style="8" bestFit="1" customWidth="1"/>
    <col min="14343" max="14343" width="25.5546875" style="8" bestFit="1" customWidth="1"/>
    <col min="14344" max="14344" width="12.88671875" style="8" bestFit="1" customWidth="1"/>
    <col min="14345" max="14345" width="26.88671875" style="8" customWidth="1"/>
    <col min="14346" max="14346" width="18.5546875" style="8" bestFit="1" customWidth="1"/>
    <col min="14347" max="14347" width="26.109375" style="8" customWidth="1"/>
    <col min="14348" max="14348" width="71.44140625" style="8" bestFit="1" customWidth="1"/>
    <col min="14349" max="14349" width="8.5546875" style="8" bestFit="1" customWidth="1"/>
    <col min="14350" max="14350" width="12" style="8" customWidth="1"/>
    <col min="14351" max="14351" width="11.44140625" style="8" customWidth="1"/>
    <col min="14352" max="14352" width="6.5546875" style="8" bestFit="1" customWidth="1"/>
    <col min="14353" max="14353" width="10.5546875" style="8" bestFit="1" customWidth="1"/>
    <col min="14354" max="14354" width="102" style="8" bestFit="1" customWidth="1"/>
    <col min="14355" max="14355" width="11" style="8" bestFit="1" customWidth="1"/>
    <col min="14356" max="14356" width="9.5546875" style="8" bestFit="1" customWidth="1"/>
    <col min="14357" max="14357" width="6.5546875" style="8" bestFit="1" customWidth="1"/>
    <col min="14358" max="14358" width="10.5546875" style="8" bestFit="1" customWidth="1"/>
    <col min="14359" max="14359" width="14.109375" style="8" customWidth="1"/>
    <col min="14360" max="14360" width="7.5546875" style="8" bestFit="1" customWidth="1"/>
    <col min="14361" max="14361" width="11.5546875" style="8" bestFit="1" customWidth="1"/>
    <col min="14362" max="14362" width="10.88671875" style="8" bestFit="1" customWidth="1"/>
    <col min="14363" max="14597" width="9.109375" style="8"/>
    <col min="14598" max="14598" width="7.5546875" style="8" bestFit="1" customWidth="1"/>
    <col min="14599" max="14599" width="25.5546875" style="8" bestFit="1" customWidth="1"/>
    <col min="14600" max="14600" width="12.88671875" style="8" bestFit="1" customWidth="1"/>
    <col min="14601" max="14601" width="26.88671875" style="8" customWidth="1"/>
    <col min="14602" max="14602" width="18.5546875" style="8" bestFit="1" customWidth="1"/>
    <col min="14603" max="14603" width="26.109375" style="8" customWidth="1"/>
    <col min="14604" max="14604" width="71.44140625" style="8" bestFit="1" customWidth="1"/>
    <col min="14605" max="14605" width="8.5546875" style="8" bestFit="1" customWidth="1"/>
    <col min="14606" max="14606" width="12" style="8" customWidth="1"/>
    <col min="14607" max="14607" width="11.44140625" style="8" customWidth="1"/>
    <col min="14608" max="14608" width="6.5546875" style="8" bestFit="1" customWidth="1"/>
    <col min="14609" max="14609" width="10.5546875" style="8" bestFit="1" customWidth="1"/>
    <col min="14610" max="14610" width="102" style="8" bestFit="1" customWidth="1"/>
    <col min="14611" max="14611" width="11" style="8" bestFit="1" customWidth="1"/>
    <col min="14612" max="14612" width="9.5546875" style="8" bestFit="1" customWidth="1"/>
    <col min="14613" max="14613" width="6.5546875" style="8" bestFit="1" customWidth="1"/>
    <col min="14614" max="14614" width="10.5546875" style="8" bestFit="1" customWidth="1"/>
    <col min="14615" max="14615" width="14.109375" style="8" customWidth="1"/>
    <col min="14616" max="14616" width="7.5546875" style="8" bestFit="1" customWidth="1"/>
    <col min="14617" max="14617" width="11.5546875" style="8" bestFit="1" customWidth="1"/>
    <col min="14618" max="14618" width="10.88671875" style="8" bestFit="1" customWidth="1"/>
    <col min="14619" max="14853" width="9.109375" style="8"/>
    <col min="14854" max="14854" width="7.5546875" style="8" bestFit="1" customWidth="1"/>
    <col min="14855" max="14855" width="25.5546875" style="8" bestFit="1" customWidth="1"/>
    <col min="14856" max="14856" width="12.88671875" style="8" bestFit="1" customWidth="1"/>
    <col min="14857" max="14857" width="26.88671875" style="8" customWidth="1"/>
    <col min="14858" max="14858" width="18.5546875" style="8" bestFit="1" customWidth="1"/>
    <col min="14859" max="14859" width="26.109375" style="8" customWidth="1"/>
    <col min="14860" max="14860" width="71.44140625" style="8" bestFit="1" customWidth="1"/>
    <col min="14861" max="14861" width="8.5546875" style="8" bestFit="1" customWidth="1"/>
    <col min="14862" max="14862" width="12" style="8" customWidth="1"/>
    <col min="14863" max="14863" width="11.44140625" style="8" customWidth="1"/>
    <col min="14864" max="14864" width="6.5546875" style="8" bestFit="1" customWidth="1"/>
    <col min="14865" max="14865" width="10.5546875" style="8" bestFit="1" customWidth="1"/>
    <col min="14866" max="14866" width="102" style="8" bestFit="1" customWidth="1"/>
    <col min="14867" max="14867" width="11" style="8" bestFit="1" customWidth="1"/>
    <col min="14868" max="14868" width="9.5546875" style="8" bestFit="1" customWidth="1"/>
    <col min="14869" max="14869" width="6.5546875" style="8" bestFit="1" customWidth="1"/>
    <col min="14870" max="14870" width="10.5546875" style="8" bestFit="1" customWidth="1"/>
    <col min="14871" max="14871" width="14.109375" style="8" customWidth="1"/>
    <col min="14872" max="14872" width="7.5546875" style="8" bestFit="1" customWidth="1"/>
    <col min="14873" max="14873" width="11.5546875" style="8" bestFit="1" customWidth="1"/>
    <col min="14874" max="14874" width="10.88671875" style="8" bestFit="1" customWidth="1"/>
    <col min="14875" max="15109" width="9.109375" style="8"/>
    <col min="15110" max="15110" width="7.5546875" style="8" bestFit="1" customWidth="1"/>
    <col min="15111" max="15111" width="25.5546875" style="8" bestFit="1" customWidth="1"/>
    <col min="15112" max="15112" width="12.88671875" style="8" bestFit="1" customWidth="1"/>
    <col min="15113" max="15113" width="26.88671875" style="8" customWidth="1"/>
    <col min="15114" max="15114" width="18.5546875" style="8" bestFit="1" customWidth="1"/>
    <col min="15115" max="15115" width="26.109375" style="8" customWidth="1"/>
    <col min="15116" max="15116" width="71.44140625" style="8" bestFit="1" customWidth="1"/>
    <col min="15117" max="15117" width="8.5546875" style="8" bestFit="1" customWidth="1"/>
    <col min="15118" max="15118" width="12" style="8" customWidth="1"/>
    <col min="15119" max="15119" width="11.44140625" style="8" customWidth="1"/>
    <col min="15120" max="15120" width="6.5546875" style="8" bestFit="1" customWidth="1"/>
    <col min="15121" max="15121" width="10.5546875" style="8" bestFit="1" customWidth="1"/>
    <col min="15122" max="15122" width="102" style="8" bestFit="1" customWidth="1"/>
    <col min="15123" max="15123" width="11" style="8" bestFit="1" customWidth="1"/>
    <col min="15124" max="15124" width="9.5546875" style="8" bestFit="1" customWidth="1"/>
    <col min="15125" max="15125" width="6.5546875" style="8" bestFit="1" customWidth="1"/>
    <col min="15126" max="15126" width="10.5546875" style="8" bestFit="1" customWidth="1"/>
    <col min="15127" max="15127" width="14.109375" style="8" customWidth="1"/>
    <col min="15128" max="15128" width="7.5546875" style="8" bestFit="1" customWidth="1"/>
    <col min="15129" max="15129" width="11.5546875" style="8" bestFit="1" customWidth="1"/>
    <col min="15130" max="15130" width="10.88671875" style="8" bestFit="1" customWidth="1"/>
    <col min="15131" max="15365" width="9.109375" style="8"/>
    <col min="15366" max="15366" width="7.5546875" style="8" bestFit="1" customWidth="1"/>
    <col min="15367" max="15367" width="25.5546875" style="8" bestFit="1" customWidth="1"/>
    <col min="15368" max="15368" width="12.88671875" style="8" bestFit="1" customWidth="1"/>
    <col min="15369" max="15369" width="26.88671875" style="8" customWidth="1"/>
    <col min="15370" max="15370" width="18.5546875" style="8" bestFit="1" customWidth="1"/>
    <col min="15371" max="15371" width="26.109375" style="8" customWidth="1"/>
    <col min="15372" max="15372" width="71.44140625" style="8" bestFit="1" customWidth="1"/>
    <col min="15373" max="15373" width="8.5546875" style="8" bestFit="1" customWidth="1"/>
    <col min="15374" max="15374" width="12" style="8" customWidth="1"/>
    <col min="15375" max="15375" width="11.44140625" style="8" customWidth="1"/>
    <col min="15376" max="15376" width="6.5546875" style="8" bestFit="1" customWidth="1"/>
    <col min="15377" max="15377" width="10.5546875" style="8" bestFit="1" customWidth="1"/>
    <col min="15378" max="15378" width="102" style="8" bestFit="1" customWidth="1"/>
    <col min="15379" max="15379" width="11" style="8" bestFit="1" customWidth="1"/>
    <col min="15380" max="15380" width="9.5546875" style="8" bestFit="1" customWidth="1"/>
    <col min="15381" max="15381" width="6.5546875" style="8" bestFit="1" customWidth="1"/>
    <col min="15382" max="15382" width="10.5546875" style="8" bestFit="1" customWidth="1"/>
    <col min="15383" max="15383" width="14.109375" style="8" customWidth="1"/>
    <col min="15384" max="15384" width="7.5546875" style="8" bestFit="1" customWidth="1"/>
    <col min="15385" max="15385" width="11.5546875" style="8" bestFit="1" customWidth="1"/>
    <col min="15386" max="15386" width="10.88671875" style="8" bestFit="1" customWidth="1"/>
    <col min="15387" max="15621" width="9.109375" style="8"/>
    <col min="15622" max="15622" width="7.5546875" style="8" bestFit="1" customWidth="1"/>
    <col min="15623" max="15623" width="25.5546875" style="8" bestFit="1" customWidth="1"/>
    <col min="15624" max="15624" width="12.88671875" style="8" bestFit="1" customWidth="1"/>
    <col min="15625" max="15625" width="26.88671875" style="8" customWidth="1"/>
    <col min="15626" max="15626" width="18.5546875" style="8" bestFit="1" customWidth="1"/>
    <col min="15627" max="15627" width="26.109375" style="8" customWidth="1"/>
    <col min="15628" max="15628" width="71.44140625" style="8" bestFit="1" customWidth="1"/>
    <col min="15629" max="15629" width="8.5546875" style="8" bestFit="1" customWidth="1"/>
    <col min="15630" max="15630" width="12" style="8" customWidth="1"/>
    <col min="15631" max="15631" width="11.44140625" style="8" customWidth="1"/>
    <col min="15632" max="15632" width="6.5546875" style="8" bestFit="1" customWidth="1"/>
    <col min="15633" max="15633" width="10.5546875" style="8" bestFit="1" customWidth="1"/>
    <col min="15634" max="15634" width="102" style="8" bestFit="1" customWidth="1"/>
    <col min="15635" max="15635" width="11" style="8" bestFit="1" customWidth="1"/>
    <col min="15636" max="15636" width="9.5546875" style="8" bestFit="1" customWidth="1"/>
    <col min="15637" max="15637" width="6.5546875" style="8" bestFit="1" customWidth="1"/>
    <col min="15638" max="15638" width="10.5546875" style="8" bestFit="1" customWidth="1"/>
    <col min="15639" max="15639" width="14.109375" style="8" customWidth="1"/>
    <col min="15640" max="15640" width="7.5546875" style="8" bestFit="1" customWidth="1"/>
    <col min="15641" max="15641" width="11.5546875" style="8" bestFit="1" customWidth="1"/>
    <col min="15642" max="15642" width="10.88671875" style="8" bestFit="1" customWidth="1"/>
    <col min="15643" max="15877" width="9.109375" style="8"/>
    <col min="15878" max="15878" width="7.5546875" style="8" bestFit="1" customWidth="1"/>
    <col min="15879" max="15879" width="25.5546875" style="8" bestFit="1" customWidth="1"/>
    <col min="15880" max="15880" width="12.88671875" style="8" bestFit="1" customWidth="1"/>
    <col min="15881" max="15881" width="26.88671875" style="8" customWidth="1"/>
    <col min="15882" max="15882" width="18.5546875" style="8" bestFit="1" customWidth="1"/>
    <col min="15883" max="15883" width="26.109375" style="8" customWidth="1"/>
    <col min="15884" max="15884" width="71.44140625" style="8" bestFit="1" customWidth="1"/>
    <col min="15885" max="15885" width="8.5546875" style="8" bestFit="1" customWidth="1"/>
    <col min="15886" max="15886" width="12" style="8" customWidth="1"/>
    <col min="15887" max="15887" width="11.44140625" style="8" customWidth="1"/>
    <col min="15888" max="15888" width="6.5546875" style="8" bestFit="1" customWidth="1"/>
    <col min="15889" max="15889" width="10.5546875" style="8" bestFit="1" customWidth="1"/>
    <col min="15890" max="15890" width="102" style="8" bestFit="1" customWidth="1"/>
    <col min="15891" max="15891" width="11" style="8" bestFit="1" customWidth="1"/>
    <col min="15892" max="15892" width="9.5546875" style="8" bestFit="1" customWidth="1"/>
    <col min="15893" max="15893" width="6.5546875" style="8" bestFit="1" customWidth="1"/>
    <col min="15894" max="15894" width="10.5546875" style="8" bestFit="1" customWidth="1"/>
    <col min="15895" max="15895" width="14.109375" style="8" customWidth="1"/>
    <col min="15896" max="15896" width="7.5546875" style="8" bestFit="1" customWidth="1"/>
    <col min="15897" max="15897" width="11.5546875" style="8" bestFit="1" customWidth="1"/>
    <col min="15898" max="15898" width="10.88671875" style="8" bestFit="1" customWidth="1"/>
    <col min="15899" max="16133" width="9.109375" style="8"/>
    <col min="16134" max="16134" width="7.5546875" style="8" bestFit="1" customWidth="1"/>
    <col min="16135" max="16135" width="25.5546875" style="8" bestFit="1" customWidth="1"/>
    <col min="16136" max="16136" width="12.88671875" style="8" bestFit="1" customWidth="1"/>
    <col min="16137" max="16137" width="26.88671875" style="8" customWidth="1"/>
    <col min="16138" max="16138" width="18.5546875" style="8" bestFit="1" customWidth="1"/>
    <col min="16139" max="16139" width="26.109375" style="8" customWidth="1"/>
    <col min="16140" max="16140" width="71.44140625" style="8" bestFit="1" customWidth="1"/>
    <col min="16141" max="16141" width="8.5546875" style="8" bestFit="1" customWidth="1"/>
    <col min="16142" max="16142" width="12" style="8" customWidth="1"/>
    <col min="16143" max="16143" width="11.44140625" style="8" customWidth="1"/>
    <col min="16144" max="16144" width="6.5546875" style="8" bestFit="1" customWidth="1"/>
    <col min="16145" max="16145" width="10.5546875" style="8" bestFit="1" customWidth="1"/>
    <col min="16146" max="16146" width="102" style="8" bestFit="1" customWidth="1"/>
    <col min="16147" max="16147" width="11" style="8" bestFit="1" customWidth="1"/>
    <col min="16148" max="16148" width="9.5546875" style="8" bestFit="1" customWidth="1"/>
    <col min="16149" max="16149" width="6.5546875" style="8" bestFit="1" customWidth="1"/>
    <col min="16150" max="16150" width="10.5546875" style="8" bestFit="1" customWidth="1"/>
    <col min="16151" max="16151" width="14.109375" style="8" customWidth="1"/>
    <col min="16152" max="16152" width="7.5546875" style="8" bestFit="1" customWidth="1"/>
    <col min="16153" max="16153" width="11.5546875" style="8" bestFit="1" customWidth="1"/>
    <col min="16154" max="16154" width="10.88671875" style="8" bestFit="1" customWidth="1"/>
    <col min="16155" max="16384" width="9.109375" style="8"/>
  </cols>
  <sheetData>
    <row r="1" spans="1:26" s="7" customFormat="1" x14ac:dyDescent="0.3">
      <c r="B1" s="670" t="s">
        <v>12</v>
      </c>
      <c r="C1" s="674" t="s">
        <v>13</v>
      </c>
      <c r="D1" s="677" t="s">
        <v>14</v>
      </c>
      <c r="E1" s="672" t="s">
        <v>3</v>
      </c>
      <c r="F1" s="680" t="s">
        <v>15</v>
      </c>
      <c r="G1" s="673" t="s">
        <v>1</v>
      </c>
      <c r="H1" s="681" t="s">
        <v>16</v>
      </c>
      <c r="I1" s="669" t="s">
        <v>10</v>
      </c>
      <c r="J1" s="665" t="s">
        <v>4</v>
      </c>
      <c r="K1" s="665"/>
      <c r="L1" s="665"/>
      <c r="M1" s="665"/>
      <c r="N1" s="665" t="s">
        <v>18</v>
      </c>
      <c r="O1" s="666" t="s">
        <v>363</v>
      </c>
      <c r="P1" s="667"/>
      <c r="Q1" s="667"/>
      <c r="R1" s="668"/>
      <c r="S1" s="665" t="s">
        <v>5</v>
      </c>
      <c r="T1" s="665"/>
      <c r="U1" s="665"/>
      <c r="V1" s="665"/>
      <c r="W1" s="669" t="s">
        <v>20</v>
      </c>
      <c r="X1" s="665" t="s">
        <v>19</v>
      </c>
      <c r="Y1" s="665" t="s">
        <v>21</v>
      </c>
      <c r="Z1" s="669" t="s">
        <v>497</v>
      </c>
    </row>
    <row r="2" spans="1:26" s="7" customFormat="1" ht="65.25" customHeight="1" x14ac:dyDescent="0.3">
      <c r="B2" s="671"/>
      <c r="C2" s="675"/>
      <c r="D2" s="677"/>
      <c r="E2" s="672"/>
      <c r="F2" s="680"/>
      <c r="G2" s="673"/>
      <c r="H2" s="682"/>
      <c r="I2" s="665"/>
      <c r="J2" s="4" t="s">
        <v>2</v>
      </c>
      <c r="K2" s="4" t="s">
        <v>6</v>
      </c>
      <c r="L2" s="5" t="s">
        <v>7</v>
      </c>
      <c r="M2" s="4" t="s">
        <v>17</v>
      </c>
      <c r="N2" s="665"/>
      <c r="O2" s="4" t="s">
        <v>359</v>
      </c>
      <c r="P2" s="4" t="s">
        <v>360</v>
      </c>
      <c r="Q2" s="4" t="s">
        <v>361</v>
      </c>
      <c r="R2" s="4" t="s">
        <v>362</v>
      </c>
      <c r="S2" s="4" t="s">
        <v>2</v>
      </c>
      <c r="T2" s="4" t="s">
        <v>6</v>
      </c>
      <c r="U2" s="5" t="s">
        <v>7</v>
      </c>
      <c r="V2" s="4" t="s">
        <v>17</v>
      </c>
      <c r="W2" s="665"/>
      <c r="X2" s="665"/>
      <c r="Y2" s="665"/>
      <c r="Z2" s="669"/>
    </row>
    <row r="3" spans="1:26" s="7" customFormat="1" x14ac:dyDescent="0.3">
      <c r="A3" s="7" t="s">
        <v>336</v>
      </c>
      <c r="B3" s="671"/>
      <c r="C3" s="675"/>
      <c r="D3" s="677"/>
      <c r="E3" s="672"/>
      <c r="F3" s="680"/>
      <c r="G3" s="673"/>
      <c r="H3" s="683"/>
      <c r="I3" s="665"/>
      <c r="J3" s="99" t="s">
        <v>8</v>
      </c>
      <c r="K3" s="99" t="s">
        <v>51</v>
      </c>
      <c r="L3" s="99" t="s">
        <v>41</v>
      </c>
      <c r="M3" s="99" t="s">
        <v>9</v>
      </c>
      <c r="N3" s="665"/>
      <c r="O3" s="109"/>
      <c r="P3" s="109"/>
      <c r="Q3" s="109"/>
      <c r="R3" s="109"/>
      <c r="S3" s="99" t="s">
        <v>8</v>
      </c>
      <c r="T3" s="99" t="s">
        <v>51</v>
      </c>
      <c r="U3" s="99" t="s">
        <v>41</v>
      </c>
      <c r="V3" s="99" t="s">
        <v>9</v>
      </c>
      <c r="W3" s="665"/>
      <c r="X3" s="665"/>
      <c r="Y3" s="665"/>
      <c r="Z3" s="669"/>
    </row>
    <row r="4" spans="1:26" s="13" customFormat="1" x14ac:dyDescent="0.3">
      <c r="A4" s="13">
        <v>1</v>
      </c>
      <c r="B4" s="28" t="str">
        <f>CONCATENATE("Base-",A4)</f>
        <v>Base-1</v>
      </c>
      <c r="C4" s="32" t="s">
        <v>348</v>
      </c>
      <c r="D4" s="35" t="s">
        <v>23</v>
      </c>
      <c r="E4" s="26"/>
      <c r="F4" s="37"/>
      <c r="G4" s="39"/>
      <c r="H4" s="42"/>
      <c r="I4" s="9" t="s">
        <v>25</v>
      </c>
      <c r="J4" s="10" t="s">
        <v>26</v>
      </c>
      <c r="K4" s="10" t="s">
        <v>36</v>
      </c>
      <c r="L4" s="12">
        <f t="shared" ref="L4:L21" si="0">IF(K4="Eliminated", 21, IF(OR(J4="-",K4="-"),"-", (IF(J4="Catastrophic",IF(K4="Frequent",1,IF(K4="Probable",2,IF(K4="Occasional",4,IF(K4="Remote",8,IF(K4="Improbable",12,"Error"))))),IF(J4="Critical",IF(K4="Frequent",3,IF(K4="Probable",5,IF(K4="Occasional",6,IF(K4="Remote",10,IF(K4="Improbable",15,"Error"))))), IF(J4="Marginal",IF(K4="Frequent",7,IF(K4="Probable",9,IF(K4="Occasional",11,IF(K4="Remote",14,IF(K4="Improbable",17,"Error"))))), IF(J4="Negligible",IF(K4="Frequent",13,IF(K4="Probable",16,IF(K4="Occasional",18,IF(K4="Remote",19,IF(K4="Improbable",20,"Error"))))),"Error")))))))</f>
        <v>10</v>
      </c>
      <c r="M4" s="10" t="str">
        <f t="shared" ref="M4:M21" si="1">IF(OR(L4="-",L4="Error"),"-",IF(L4&gt;20,"N/A",IF(L4&gt;17,"Low",IF(L4&gt;9, "Medium", IF(L4&gt;5, "Serious", "High")))))</f>
        <v>Medium</v>
      </c>
      <c r="N4" s="11"/>
      <c r="O4" s="11"/>
      <c r="P4" s="11"/>
      <c r="Q4" s="11"/>
      <c r="R4" s="11"/>
      <c r="S4" s="10" t="s">
        <v>11</v>
      </c>
      <c r="T4" s="10" t="s">
        <v>11</v>
      </c>
      <c r="U4" s="12" t="str">
        <f t="shared" ref="U4:U21" si="2">IF(T4="Eliminated", 21, IF(OR(S4="-",T4="-"),"-", (IF(S4="Catastrophic",IF(T4="Frequent",1,IF(T4="Probable",2,IF(T4="Occasional",4,IF(T4="Remote",8,IF(T4="Improbable",12,"Error"))))),IF(S4="Critical",IF(T4="Frequent",3,IF(T4="Probable",5,IF(T4="Occasional",6,IF(T4="Remote",10,IF(T4="Improbable",15,"Error"))))), IF(S4="Marginal",IF(T4="Frequent",7,IF(T4="Probable",9,IF(T4="Occasional",11,IF(T4="Remote",14,IF(T4="Improbable",17,"Error"))))), IF(S4="Negligible",IF(T4="Frequent",13,IF(T4="Probable",16,IF(T4="Occasional",18,IF(T4="Remote",19,IF(T4="Improbable",20,"Error"))))),"Error")))))))</f>
        <v>-</v>
      </c>
      <c r="V4" s="10" t="str">
        <f t="shared" ref="V4:V21" si="3">IF(OR(U4="-",U4="Error"),"-",IF(U4&gt;20,"N/A",IF(U4&gt;17,"Low",IF(U4&gt;9, "Medium", IF(U4&gt;5, "Serious", "High")))))</f>
        <v>-</v>
      </c>
      <c r="W4" s="9"/>
      <c r="X4" s="9"/>
      <c r="Y4" s="9"/>
      <c r="Z4" s="9"/>
    </row>
    <row r="5" spans="1:26" s="13" customFormat="1" x14ac:dyDescent="0.3">
      <c r="A5" s="13">
        <v>2</v>
      </c>
      <c r="B5" s="28" t="str">
        <f t="shared" ref="B5:B21" si="4">CONCATENATE("Base-",A5)</f>
        <v>Base-2</v>
      </c>
      <c r="C5" s="32" t="s">
        <v>348</v>
      </c>
      <c r="D5" s="35" t="s">
        <v>23</v>
      </c>
      <c r="E5" s="26"/>
      <c r="F5" s="37"/>
      <c r="G5" s="39"/>
      <c r="H5" s="42"/>
      <c r="I5" s="9" t="s">
        <v>25</v>
      </c>
      <c r="J5" s="10" t="s">
        <v>35</v>
      </c>
      <c r="K5" s="10" t="s">
        <v>38</v>
      </c>
      <c r="L5" s="12">
        <f t="shared" si="0"/>
        <v>12</v>
      </c>
      <c r="M5" s="10" t="str">
        <f t="shared" si="1"/>
        <v>Medium</v>
      </c>
      <c r="N5" s="11"/>
      <c r="O5" s="11"/>
      <c r="P5" s="11"/>
      <c r="Q5" s="11"/>
      <c r="R5" s="11"/>
      <c r="S5" s="10" t="s">
        <v>11</v>
      </c>
      <c r="T5" s="10" t="s">
        <v>11</v>
      </c>
      <c r="U5" s="12" t="str">
        <f t="shared" si="2"/>
        <v>-</v>
      </c>
      <c r="V5" s="10" t="str">
        <f t="shared" si="3"/>
        <v>-</v>
      </c>
      <c r="W5" s="9"/>
      <c r="X5" s="9"/>
      <c r="Y5" s="9"/>
      <c r="Z5" s="9"/>
    </row>
    <row r="6" spans="1:26" s="13" customFormat="1" x14ac:dyDescent="0.3">
      <c r="A6" s="13">
        <v>3</v>
      </c>
      <c r="B6" s="28" t="str">
        <f t="shared" si="4"/>
        <v>Base-3</v>
      </c>
      <c r="C6" s="32" t="s">
        <v>348</v>
      </c>
      <c r="D6" s="35" t="s">
        <v>23</v>
      </c>
      <c r="E6" s="26"/>
      <c r="F6" s="37"/>
      <c r="G6" s="39"/>
      <c r="H6" s="41"/>
      <c r="I6" s="9" t="s">
        <v>25</v>
      </c>
      <c r="J6" s="10" t="s">
        <v>35</v>
      </c>
      <c r="K6" s="10" t="s">
        <v>38</v>
      </c>
      <c r="L6" s="12">
        <f t="shared" si="0"/>
        <v>12</v>
      </c>
      <c r="M6" s="10" t="str">
        <f t="shared" si="1"/>
        <v>Medium</v>
      </c>
      <c r="N6" s="11"/>
      <c r="O6" s="11"/>
      <c r="P6" s="11"/>
      <c r="Q6" s="11"/>
      <c r="R6" s="11"/>
      <c r="S6" s="10" t="s">
        <v>11</v>
      </c>
      <c r="T6" s="10" t="s">
        <v>11</v>
      </c>
      <c r="U6" s="12" t="str">
        <f t="shared" si="2"/>
        <v>-</v>
      </c>
      <c r="V6" s="10" t="str">
        <f t="shared" si="3"/>
        <v>-</v>
      </c>
      <c r="W6" s="9"/>
      <c r="X6" s="9"/>
      <c r="Y6" s="9"/>
      <c r="Z6" s="9"/>
    </row>
    <row r="7" spans="1:26" s="13" customFormat="1" x14ac:dyDescent="0.3">
      <c r="A7" s="13">
        <v>4</v>
      </c>
      <c r="B7" s="28" t="str">
        <f t="shared" si="4"/>
        <v>Base-4</v>
      </c>
      <c r="C7" s="32" t="s">
        <v>348</v>
      </c>
      <c r="D7" s="35" t="s">
        <v>23</v>
      </c>
      <c r="E7" s="26"/>
      <c r="F7" s="37"/>
      <c r="G7" s="39"/>
      <c r="H7" s="41"/>
      <c r="I7" s="9" t="s">
        <v>25</v>
      </c>
      <c r="J7" s="10" t="s">
        <v>35</v>
      </c>
      <c r="K7" s="10" t="s">
        <v>38</v>
      </c>
      <c r="L7" s="12">
        <f t="shared" si="0"/>
        <v>12</v>
      </c>
      <c r="M7" s="10" t="str">
        <f t="shared" si="1"/>
        <v>Medium</v>
      </c>
      <c r="N7" s="20"/>
      <c r="O7" s="20"/>
      <c r="P7" s="20"/>
      <c r="Q7" s="20"/>
      <c r="R7" s="20"/>
      <c r="S7" s="10" t="s">
        <v>11</v>
      </c>
      <c r="T7" s="10" t="s">
        <v>11</v>
      </c>
      <c r="U7" s="12" t="str">
        <f t="shared" si="2"/>
        <v>-</v>
      </c>
      <c r="V7" s="10" t="str">
        <f t="shared" si="3"/>
        <v>-</v>
      </c>
      <c r="W7" s="9"/>
      <c r="X7" s="9"/>
      <c r="Y7" s="9"/>
      <c r="Z7" s="9"/>
    </row>
    <row r="8" spans="1:26" s="13" customFormat="1" x14ac:dyDescent="0.3">
      <c r="A8" s="13">
        <v>5</v>
      </c>
      <c r="B8" s="28" t="str">
        <f t="shared" si="4"/>
        <v>Base-5</v>
      </c>
      <c r="C8" s="32" t="s">
        <v>348</v>
      </c>
      <c r="D8" s="35" t="s">
        <v>23</v>
      </c>
      <c r="E8" s="44"/>
      <c r="F8" s="37"/>
      <c r="G8" s="39"/>
      <c r="H8" s="41"/>
      <c r="I8" s="9" t="s">
        <v>25</v>
      </c>
      <c r="J8" s="10" t="s">
        <v>26</v>
      </c>
      <c r="K8" s="10" t="s">
        <v>38</v>
      </c>
      <c r="L8" s="12">
        <f t="shared" si="0"/>
        <v>15</v>
      </c>
      <c r="M8" s="10" t="str">
        <f t="shared" si="1"/>
        <v>Medium</v>
      </c>
      <c r="N8" s="11"/>
      <c r="O8" s="11"/>
      <c r="P8" s="11"/>
      <c r="Q8" s="11"/>
      <c r="R8" s="11"/>
      <c r="S8" s="10" t="s">
        <v>11</v>
      </c>
      <c r="T8" s="10" t="s">
        <v>11</v>
      </c>
      <c r="U8" s="12" t="str">
        <f t="shared" si="2"/>
        <v>-</v>
      </c>
      <c r="V8" s="10" t="str">
        <f t="shared" si="3"/>
        <v>-</v>
      </c>
      <c r="W8" s="9"/>
      <c r="X8" s="9"/>
      <c r="Y8" s="9"/>
      <c r="Z8" s="9"/>
    </row>
    <row r="9" spans="1:26" s="13" customFormat="1" x14ac:dyDescent="0.3">
      <c r="A9" s="13">
        <v>6</v>
      </c>
      <c r="B9" s="28" t="str">
        <f t="shared" si="4"/>
        <v>Base-6</v>
      </c>
      <c r="C9" s="32" t="s">
        <v>348</v>
      </c>
      <c r="D9" s="35" t="s">
        <v>23</v>
      </c>
      <c r="E9" s="26"/>
      <c r="F9" s="37"/>
      <c r="G9" s="39"/>
      <c r="H9" s="41"/>
      <c r="I9" s="9" t="s">
        <v>25</v>
      </c>
      <c r="J9" s="10" t="s">
        <v>26</v>
      </c>
      <c r="K9" s="10" t="s">
        <v>31</v>
      </c>
      <c r="L9" s="12">
        <f t="shared" si="0"/>
        <v>6</v>
      </c>
      <c r="M9" s="10" t="str">
        <f t="shared" si="1"/>
        <v>Serious</v>
      </c>
      <c r="N9" s="11"/>
      <c r="O9" s="11"/>
      <c r="P9" s="11"/>
      <c r="Q9" s="11"/>
      <c r="R9" s="11"/>
      <c r="S9" s="10" t="s">
        <v>11</v>
      </c>
      <c r="T9" s="10" t="s">
        <v>11</v>
      </c>
      <c r="U9" s="12" t="str">
        <f t="shared" si="2"/>
        <v>-</v>
      </c>
      <c r="V9" s="10" t="str">
        <f t="shared" si="3"/>
        <v>-</v>
      </c>
      <c r="W9" s="9"/>
      <c r="X9" s="9"/>
      <c r="Y9" s="9"/>
      <c r="Z9" s="9"/>
    </row>
    <row r="10" spans="1:26" s="13" customFormat="1" x14ac:dyDescent="0.3">
      <c r="A10" s="13">
        <v>7</v>
      </c>
      <c r="B10" s="28" t="str">
        <f t="shared" si="4"/>
        <v>Base-7</v>
      </c>
      <c r="C10" s="32" t="s">
        <v>348</v>
      </c>
      <c r="D10" s="35" t="s">
        <v>23</v>
      </c>
      <c r="E10" s="26"/>
      <c r="F10" s="37"/>
      <c r="G10" s="39"/>
      <c r="H10" s="41"/>
      <c r="I10" s="9" t="s">
        <v>25</v>
      </c>
      <c r="J10" s="10" t="s">
        <v>26</v>
      </c>
      <c r="K10" s="10" t="s">
        <v>31</v>
      </c>
      <c r="L10" s="12">
        <f t="shared" si="0"/>
        <v>6</v>
      </c>
      <c r="M10" s="10" t="str">
        <f t="shared" si="1"/>
        <v>Serious</v>
      </c>
      <c r="N10" s="11"/>
      <c r="O10" s="11"/>
      <c r="P10" s="11"/>
      <c r="Q10" s="11"/>
      <c r="R10" s="11"/>
      <c r="S10" s="10"/>
      <c r="T10" s="10"/>
      <c r="U10" s="12"/>
      <c r="V10" s="10"/>
      <c r="W10" s="9"/>
      <c r="X10" s="9"/>
      <c r="Y10" s="9"/>
      <c r="Z10" s="9"/>
    </row>
    <row r="11" spans="1:26" s="13" customFormat="1" x14ac:dyDescent="0.3">
      <c r="A11" s="13">
        <v>8</v>
      </c>
      <c r="B11" s="28" t="str">
        <f t="shared" si="4"/>
        <v>Base-8</v>
      </c>
      <c r="C11" s="32" t="s">
        <v>348</v>
      </c>
      <c r="D11" s="35" t="s">
        <v>23</v>
      </c>
      <c r="E11" s="26"/>
      <c r="F11" s="37"/>
      <c r="G11" s="39"/>
      <c r="H11" s="41"/>
      <c r="I11" s="9" t="s">
        <v>25</v>
      </c>
      <c r="J11" s="10" t="s">
        <v>35</v>
      </c>
      <c r="K11" s="10" t="s">
        <v>36</v>
      </c>
      <c r="L11" s="12">
        <f t="shared" si="0"/>
        <v>8</v>
      </c>
      <c r="M11" s="10" t="str">
        <f t="shared" si="1"/>
        <v>Serious</v>
      </c>
      <c r="N11" s="11"/>
      <c r="O11" s="11"/>
      <c r="P11" s="11"/>
      <c r="Q11" s="11"/>
      <c r="R11" s="11"/>
      <c r="S11" s="10" t="s">
        <v>11</v>
      </c>
      <c r="T11" s="10" t="s">
        <v>11</v>
      </c>
      <c r="U11" s="12" t="str">
        <f t="shared" si="2"/>
        <v>-</v>
      </c>
      <c r="V11" s="10" t="str">
        <f t="shared" si="3"/>
        <v>-</v>
      </c>
      <c r="W11" s="9"/>
      <c r="X11" s="9"/>
      <c r="Y11" s="9"/>
      <c r="Z11" s="9"/>
    </row>
    <row r="12" spans="1:26" s="13" customFormat="1" x14ac:dyDescent="0.3">
      <c r="A12" s="13">
        <v>9</v>
      </c>
      <c r="B12" s="28" t="str">
        <f t="shared" si="4"/>
        <v>Base-9</v>
      </c>
      <c r="C12" s="32" t="s">
        <v>348</v>
      </c>
      <c r="D12" s="35" t="s">
        <v>23</v>
      </c>
      <c r="E12" s="26"/>
      <c r="F12" s="37"/>
      <c r="G12" s="39"/>
      <c r="H12" s="41"/>
      <c r="I12" s="9" t="s">
        <v>25</v>
      </c>
      <c r="J12" s="10" t="s">
        <v>26</v>
      </c>
      <c r="K12" s="10" t="s">
        <v>38</v>
      </c>
      <c r="L12" s="12">
        <f t="shared" si="0"/>
        <v>15</v>
      </c>
      <c r="M12" s="10" t="str">
        <f t="shared" si="1"/>
        <v>Medium</v>
      </c>
      <c r="N12" s="9"/>
      <c r="O12" s="9"/>
      <c r="P12" s="9"/>
      <c r="Q12" s="9"/>
      <c r="R12" s="9"/>
      <c r="S12" s="10" t="s">
        <v>11</v>
      </c>
      <c r="T12" s="10" t="s">
        <v>11</v>
      </c>
      <c r="U12" s="12" t="str">
        <f t="shared" si="2"/>
        <v>-</v>
      </c>
      <c r="V12" s="10" t="str">
        <f t="shared" si="3"/>
        <v>-</v>
      </c>
      <c r="W12" s="9"/>
      <c r="X12" s="9"/>
      <c r="Y12" s="9"/>
      <c r="Z12" s="9"/>
    </row>
    <row r="13" spans="1:26" s="13" customFormat="1" x14ac:dyDescent="0.3">
      <c r="A13" s="13">
        <v>10</v>
      </c>
      <c r="B13" s="28" t="str">
        <f t="shared" si="4"/>
        <v>Base-10</v>
      </c>
      <c r="C13" s="32" t="s">
        <v>348</v>
      </c>
      <c r="D13" s="35" t="s">
        <v>23</v>
      </c>
      <c r="E13" s="26"/>
      <c r="F13" s="37"/>
      <c r="G13" s="39"/>
      <c r="H13" s="41"/>
      <c r="I13" s="9" t="s">
        <v>25</v>
      </c>
      <c r="J13" s="10" t="s">
        <v>26</v>
      </c>
      <c r="K13" s="10" t="s">
        <v>42</v>
      </c>
      <c r="L13" s="12">
        <f t="shared" si="0"/>
        <v>5</v>
      </c>
      <c r="M13" s="10" t="str">
        <f t="shared" si="1"/>
        <v>High</v>
      </c>
      <c r="N13" s="11"/>
      <c r="O13" s="11"/>
      <c r="P13" s="11"/>
      <c r="Q13" s="11"/>
      <c r="R13" s="11"/>
      <c r="S13" s="10" t="s">
        <v>11</v>
      </c>
      <c r="T13" s="10" t="s">
        <v>11</v>
      </c>
      <c r="U13" s="12" t="str">
        <f t="shared" si="2"/>
        <v>-</v>
      </c>
      <c r="V13" s="10" t="str">
        <f t="shared" si="3"/>
        <v>-</v>
      </c>
      <c r="W13" s="9"/>
      <c r="X13" s="9"/>
      <c r="Y13" s="9"/>
      <c r="Z13" s="9"/>
    </row>
    <row r="14" spans="1:26" s="13" customFormat="1" x14ac:dyDescent="0.3">
      <c r="A14" s="13">
        <v>11</v>
      </c>
      <c r="B14" s="28" t="str">
        <f t="shared" si="4"/>
        <v>Base-11</v>
      </c>
      <c r="C14" s="32" t="s">
        <v>348</v>
      </c>
      <c r="D14" s="35" t="s">
        <v>23</v>
      </c>
      <c r="E14" s="26"/>
      <c r="F14" s="37"/>
      <c r="G14" s="39"/>
      <c r="H14" s="41"/>
      <c r="I14" s="9" t="s">
        <v>25</v>
      </c>
      <c r="J14" s="10" t="s">
        <v>35</v>
      </c>
      <c r="K14" s="10" t="s">
        <v>36</v>
      </c>
      <c r="L14" s="12">
        <f t="shared" si="0"/>
        <v>8</v>
      </c>
      <c r="M14" s="10" t="str">
        <f t="shared" si="1"/>
        <v>Serious</v>
      </c>
      <c r="N14" s="11"/>
      <c r="O14" s="11"/>
      <c r="P14" s="11"/>
      <c r="Q14" s="11"/>
      <c r="R14" s="11"/>
      <c r="S14" s="10" t="s">
        <v>11</v>
      </c>
      <c r="T14" s="10" t="s">
        <v>11</v>
      </c>
      <c r="U14" s="12" t="str">
        <f t="shared" si="2"/>
        <v>-</v>
      </c>
      <c r="V14" s="10" t="str">
        <f t="shared" si="3"/>
        <v>-</v>
      </c>
      <c r="W14" s="9"/>
      <c r="X14" s="9"/>
      <c r="Y14" s="9"/>
      <c r="Z14" s="9"/>
    </row>
    <row r="15" spans="1:26" s="13" customFormat="1" x14ac:dyDescent="0.3">
      <c r="A15" s="13">
        <v>12</v>
      </c>
      <c r="B15" s="28" t="str">
        <f t="shared" si="4"/>
        <v>Base-12</v>
      </c>
      <c r="C15" s="32" t="s">
        <v>348</v>
      </c>
      <c r="D15" s="35" t="s">
        <v>23</v>
      </c>
      <c r="E15" s="26"/>
      <c r="F15" s="37"/>
      <c r="G15" s="39"/>
      <c r="H15" s="41"/>
      <c r="I15" s="9" t="s">
        <v>25</v>
      </c>
      <c r="J15" s="10" t="s">
        <v>26</v>
      </c>
      <c r="K15" s="10" t="s">
        <v>36</v>
      </c>
      <c r="L15" s="12">
        <f t="shared" si="0"/>
        <v>10</v>
      </c>
      <c r="M15" s="10" t="str">
        <f t="shared" si="1"/>
        <v>Medium</v>
      </c>
      <c r="N15" s="11"/>
      <c r="O15" s="11"/>
      <c r="P15" s="11"/>
      <c r="Q15" s="11"/>
      <c r="R15" s="11"/>
      <c r="S15" s="10" t="s">
        <v>11</v>
      </c>
      <c r="T15" s="10" t="s">
        <v>11</v>
      </c>
      <c r="U15" s="12" t="str">
        <f t="shared" si="2"/>
        <v>-</v>
      </c>
      <c r="V15" s="10" t="str">
        <f t="shared" si="3"/>
        <v>-</v>
      </c>
      <c r="W15" s="9"/>
      <c r="X15" s="9"/>
      <c r="Y15" s="9"/>
      <c r="Z15" s="9"/>
    </row>
    <row r="16" spans="1:26" s="13" customFormat="1" x14ac:dyDescent="0.3">
      <c r="A16" s="13">
        <v>13</v>
      </c>
      <c r="B16" s="28" t="str">
        <f t="shared" si="4"/>
        <v>Base-13</v>
      </c>
      <c r="C16" s="32" t="s">
        <v>348</v>
      </c>
      <c r="D16" s="35" t="s">
        <v>23</v>
      </c>
      <c r="E16" s="26"/>
      <c r="F16" s="37"/>
      <c r="G16" s="39"/>
      <c r="H16" s="41"/>
      <c r="I16" s="9" t="s">
        <v>25</v>
      </c>
      <c r="J16" s="10" t="s">
        <v>35</v>
      </c>
      <c r="K16" s="10" t="s">
        <v>36</v>
      </c>
      <c r="L16" s="12">
        <f t="shared" si="0"/>
        <v>8</v>
      </c>
      <c r="M16" s="10" t="str">
        <f t="shared" si="1"/>
        <v>Serious</v>
      </c>
      <c r="N16" s="11"/>
      <c r="O16" s="11"/>
      <c r="P16" s="11"/>
      <c r="Q16" s="11"/>
      <c r="R16" s="11"/>
      <c r="S16" s="10" t="s">
        <v>11</v>
      </c>
      <c r="T16" s="10" t="s">
        <v>11</v>
      </c>
      <c r="U16" s="12" t="str">
        <f t="shared" si="2"/>
        <v>-</v>
      </c>
      <c r="V16" s="10" t="str">
        <f t="shared" si="3"/>
        <v>-</v>
      </c>
      <c r="W16" s="9"/>
      <c r="X16" s="9"/>
      <c r="Y16" s="9"/>
      <c r="Z16" s="9"/>
    </row>
    <row r="17" spans="1:26" s="13" customFormat="1" x14ac:dyDescent="0.3">
      <c r="A17" s="13">
        <v>14</v>
      </c>
      <c r="B17" s="28" t="str">
        <f t="shared" si="4"/>
        <v>Base-14</v>
      </c>
      <c r="C17" s="32" t="s">
        <v>348</v>
      </c>
      <c r="D17" s="35" t="s">
        <v>23</v>
      </c>
      <c r="E17" s="26"/>
      <c r="F17" s="37"/>
      <c r="G17" s="39"/>
      <c r="H17" s="41"/>
      <c r="I17" s="9" t="s">
        <v>25</v>
      </c>
      <c r="J17" s="10" t="s">
        <v>26</v>
      </c>
      <c r="K17" s="10" t="s">
        <v>36</v>
      </c>
      <c r="L17" s="12">
        <f t="shared" si="0"/>
        <v>10</v>
      </c>
      <c r="M17" s="10" t="str">
        <f t="shared" si="1"/>
        <v>Medium</v>
      </c>
      <c r="N17" s="11"/>
      <c r="O17" s="11"/>
      <c r="P17" s="11"/>
      <c r="Q17" s="11"/>
      <c r="R17" s="11"/>
      <c r="S17" s="10" t="s">
        <v>11</v>
      </c>
      <c r="T17" s="10" t="s">
        <v>11</v>
      </c>
      <c r="U17" s="12" t="str">
        <f t="shared" si="2"/>
        <v>-</v>
      </c>
      <c r="V17" s="10" t="str">
        <f t="shared" si="3"/>
        <v>-</v>
      </c>
      <c r="W17" s="9"/>
      <c r="X17" s="9"/>
      <c r="Y17" s="9"/>
      <c r="Z17" s="9"/>
    </row>
    <row r="18" spans="1:26" s="13" customFormat="1" x14ac:dyDescent="0.3">
      <c r="A18" s="13">
        <v>15</v>
      </c>
      <c r="B18" s="28" t="str">
        <f t="shared" si="4"/>
        <v>Base-15</v>
      </c>
      <c r="C18" s="32" t="s">
        <v>348</v>
      </c>
      <c r="D18" s="35" t="s">
        <v>23</v>
      </c>
      <c r="E18" s="44"/>
      <c r="F18" s="37"/>
      <c r="G18" s="39"/>
      <c r="H18" s="41"/>
      <c r="I18" s="9" t="s">
        <v>25</v>
      </c>
      <c r="J18" s="10" t="s">
        <v>35</v>
      </c>
      <c r="K18" s="10" t="s">
        <v>38</v>
      </c>
      <c r="L18" s="12">
        <f t="shared" si="0"/>
        <v>12</v>
      </c>
      <c r="M18" s="10" t="str">
        <f t="shared" si="1"/>
        <v>Medium</v>
      </c>
      <c r="N18" s="11"/>
      <c r="O18" s="11"/>
      <c r="P18" s="11"/>
      <c r="Q18" s="11"/>
      <c r="R18" s="11"/>
      <c r="S18" s="10" t="s">
        <v>11</v>
      </c>
      <c r="T18" s="10" t="s">
        <v>11</v>
      </c>
      <c r="U18" s="12" t="str">
        <f t="shared" si="2"/>
        <v>-</v>
      </c>
      <c r="V18" s="10" t="str">
        <f t="shared" si="3"/>
        <v>-</v>
      </c>
      <c r="W18" s="9"/>
      <c r="X18" s="9"/>
      <c r="Y18" s="9"/>
      <c r="Z18" s="9"/>
    </row>
    <row r="19" spans="1:26" s="13" customFormat="1" x14ac:dyDescent="0.3">
      <c r="A19" s="13">
        <v>16</v>
      </c>
      <c r="B19" s="28" t="str">
        <f t="shared" si="4"/>
        <v>Base-16</v>
      </c>
      <c r="C19" s="32" t="s">
        <v>348</v>
      </c>
      <c r="D19" s="35" t="s">
        <v>23</v>
      </c>
      <c r="E19" s="26"/>
      <c r="F19" s="37"/>
      <c r="G19" s="39"/>
      <c r="H19" s="42"/>
      <c r="I19" s="9" t="s">
        <v>25</v>
      </c>
      <c r="J19" s="10" t="s">
        <v>26</v>
      </c>
      <c r="K19" s="10" t="s">
        <v>36</v>
      </c>
      <c r="L19" s="12">
        <f t="shared" si="0"/>
        <v>10</v>
      </c>
      <c r="M19" s="10" t="str">
        <f t="shared" si="1"/>
        <v>Medium</v>
      </c>
      <c r="N19" s="11"/>
      <c r="O19" s="11"/>
      <c r="P19" s="11"/>
      <c r="Q19" s="11"/>
      <c r="R19" s="11"/>
      <c r="S19" s="10" t="s">
        <v>11</v>
      </c>
      <c r="T19" s="10" t="s">
        <v>11</v>
      </c>
      <c r="U19" s="12" t="str">
        <f t="shared" si="2"/>
        <v>-</v>
      </c>
      <c r="V19" s="10" t="str">
        <f t="shared" si="3"/>
        <v>-</v>
      </c>
      <c r="W19" s="9"/>
      <c r="X19" s="9"/>
      <c r="Y19" s="9"/>
      <c r="Z19" s="9"/>
    </row>
    <row r="20" spans="1:26" s="13" customFormat="1" x14ac:dyDescent="0.3">
      <c r="A20" s="13">
        <v>17</v>
      </c>
      <c r="B20" s="28" t="str">
        <f t="shared" si="4"/>
        <v>Base-17</v>
      </c>
      <c r="C20" s="32" t="s">
        <v>348</v>
      </c>
      <c r="D20" s="35" t="s">
        <v>23</v>
      </c>
      <c r="E20" s="26"/>
      <c r="F20" s="37"/>
      <c r="G20" s="39"/>
      <c r="H20" s="41"/>
      <c r="I20" s="9" t="s">
        <v>25</v>
      </c>
      <c r="J20" s="10" t="s">
        <v>63</v>
      </c>
      <c r="K20" s="10" t="s">
        <v>31</v>
      </c>
      <c r="L20" s="12">
        <f t="shared" si="0"/>
        <v>11</v>
      </c>
      <c r="M20" s="10" t="str">
        <f t="shared" si="1"/>
        <v>Medium</v>
      </c>
      <c r="N20" s="11"/>
      <c r="O20" s="11"/>
      <c r="P20" s="11"/>
      <c r="Q20" s="11"/>
      <c r="R20" s="11"/>
      <c r="S20" s="10" t="s">
        <v>11</v>
      </c>
      <c r="T20" s="10" t="s">
        <v>11</v>
      </c>
      <c r="U20" s="12" t="str">
        <f t="shared" si="2"/>
        <v>-</v>
      </c>
      <c r="V20" s="10" t="str">
        <f t="shared" si="3"/>
        <v>-</v>
      </c>
      <c r="W20" s="9"/>
      <c r="X20" s="9"/>
      <c r="Y20" s="9"/>
      <c r="Z20" s="9"/>
    </row>
    <row r="21" spans="1:26" s="16" customFormat="1" x14ac:dyDescent="0.3">
      <c r="A21" s="13">
        <v>18</v>
      </c>
      <c r="B21" s="28" t="str">
        <f t="shared" si="4"/>
        <v>Base-18</v>
      </c>
      <c r="C21" s="32" t="s">
        <v>348</v>
      </c>
      <c r="D21" s="35" t="s">
        <v>23</v>
      </c>
      <c r="E21" s="26"/>
      <c r="F21" s="37"/>
      <c r="G21" s="39"/>
      <c r="H21" s="41"/>
      <c r="I21" s="9" t="s">
        <v>25</v>
      </c>
      <c r="J21" s="10" t="s">
        <v>26</v>
      </c>
      <c r="K21" s="10" t="s">
        <v>42</v>
      </c>
      <c r="L21" s="12">
        <f t="shared" si="0"/>
        <v>5</v>
      </c>
      <c r="M21" s="10" t="str">
        <f t="shared" si="1"/>
        <v>High</v>
      </c>
      <c r="N21" s="9"/>
      <c r="O21" s="9"/>
      <c r="P21" s="9"/>
      <c r="Q21" s="9"/>
      <c r="R21" s="9"/>
      <c r="S21" s="10" t="s">
        <v>11</v>
      </c>
      <c r="T21" s="10" t="s">
        <v>11</v>
      </c>
      <c r="U21" s="12" t="str">
        <f t="shared" si="2"/>
        <v>-</v>
      </c>
      <c r="V21" s="10" t="str">
        <f t="shared" si="3"/>
        <v>-</v>
      </c>
      <c r="W21" s="9"/>
      <c r="X21" s="9"/>
      <c r="Y21" s="9"/>
      <c r="Z21" s="9"/>
    </row>
  </sheetData>
  <customSheetViews>
    <customSheetView guid="{F303A4F1-407D-4D90-8001-6BD66E901407}" scale="60">
      <selection activeCell="Z1" sqref="Z1:Z3"/>
      <pageMargins left="0.7" right="0.7" top="0.75" bottom="0.75" header="0.3" footer="0.3"/>
    </customSheetView>
    <customSheetView guid="{47023082-66C0-4F7B-8463-547DD0FD8156}" scale="60">
      <selection activeCell="E45" sqref="E45"/>
      <pageMargins left="0.7" right="0.7" top="0.75" bottom="0.75" header="0.3" footer="0.3"/>
    </customSheetView>
    <customSheetView guid="{C038A17F-6E16-40FA-94C4-C33FA9628714}" scale="60">
      <selection activeCell="Z1" sqref="Z1:Z3"/>
      <pageMargins left="0.7" right="0.7" top="0.75" bottom="0.75" header="0.3" footer="0.3"/>
    </customSheetView>
    <customSheetView guid="{A78C0979-9BC8-4B25-B49C-6C9D156FE6DA}" scale="60">
      <selection activeCell="Z1" sqref="Z1:Z3"/>
      <pageMargins left="0.7" right="0.7" top="0.75" bottom="0.75" header="0.3" footer="0.3"/>
    </customSheetView>
  </customSheetViews>
  <mergeCells count="16">
    <mergeCell ref="G1:G3"/>
    <mergeCell ref="B1:B3"/>
    <mergeCell ref="C1:C3"/>
    <mergeCell ref="D1:D3"/>
    <mergeCell ref="E1:E3"/>
    <mergeCell ref="F1:F3"/>
    <mergeCell ref="X1:X3"/>
    <mergeCell ref="Y1:Y3"/>
    <mergeCell ref="Z1:Z3"/>
    <mergeCell ref="H1:H3"/>
    <mergeCell ref="I1:I3"/>
    <mergeCell ref="J1:M1"/>
    <mergeCell ref="N1:N3"/>
    <mergeCell ref="S1:V1"/>
    <mergeCell ref="W1:W3"/>
    <mergeCell ref="O1:R1"/>
  </mergeCells>
  <conditionalFormatting sqref="L4:L20">
    <cfRule type="iconSet" priority="13">
      <iconSet iconSet="5Rating" reverse="1">
        <cfvo type="percent" val="0"/>
        <cfvo type="num" val="6"/>
        <cfvo type="num" val="10"/>
        <cfvo type="num" val="18"/>
        <cfvo type="num" val="21"/>
      </iconSet>
    </cfRule>
    <cfRule type="iconSet" priority="14">
      <iconSet iconSet="5Rating">
        <cfvo type="percent" val="0"/>
        <cfvo type="num" val="1"/>
        <cfvo type="num" val="6"/>
        <cfvo type="num" val="10"/>
        <cfvo type="num" val="18"/>
      </iconSet>
    </cfRule>
    <cfRule type="iconSet" priority="15">
      <iconSet iconSet="4TrafficLights">
        <cfvo type="percent" val="0"/>
        <cfvo type="percent" val="25"/>
        <cfvo type="percent" val="50"/>
        <cfvo type="percent" val="75"/>
      </iconSet>
    </cfRule>
  </conditionalFormatting>
  <conditionalFormatting sqref="U4:U20">
    <cfRule type="iconSet" priority="10">
      <iconSet iconSet="5Rating" reverse="1">
        <cfvo type="percent" val="0"/>
        <cfvo type="num" val="6"/>
        <cfvo type="num" val="10"/>
        <cfvo type="num" val="18"/>
        <cfvo type="num" val="21"/>
      </iconSet>
    </cfRule>
    <cfRule type="iconSet" priority="11">
      <iconSet iconSet="5Rating">
        <cfvo type="percent" val="0"/>
        <cfvo type="num" val="1"/>
        <cfvo type="num" val="6"/>
        <cfvo type="num" val="10"/>
        <cfvo type="num" val="18"/>
      </iconSet>
    </cfRule>
    <cfRule type="iconSet" priority="12">
      <iconSet iconSet="4TrafficLights">
        <cfvo type="percent" val="0"/>
        <cfvo type="percent" val="25"/>
        <cfvo type="percent" val="50"/>
        <cfvo type="percent" val="75"/>
      </iconSet>
    </cfRule>
  </conditionalFormatting>
  <conditionalFormatting sqref="L21">
    <cfRule type="iconSet" priority="7">
      <iconSet iconSet="5Rating" reverse="1">
        <cfvo type="percent" val="0"/>
        <cfvo type="num" val="6"/>
        <cfvo type="num" val="10"/>
        <cfvo type="num" val="18"/>
        <cfvo type="num" val="21"/>
      </iconSet>
    </cfRule>
    <cfRule type="iconSet" priority="8">
      <iconSet iconSet="5Rating">
        <cfvo type="percent" val="0"/>
        <cfvo type="num" val="1"/>
        <cfvo type="num" val="6"/>
        <cfvo type="num" val="10"/>
        <cfvo type="num" val="18"/>
      </iconSet>
    </cfRule>
    <cfRule type="iconSet" priority="9">
      <iconSet iconSet="4TrafficLights">
        <cfvo type="percent" val="0"/>
        <cfvo type="percent" val="25"/>
        <cfvo type="percent" val="50"/>
        <cfvo type="percent" val="75"/>
      </iconSet>
    </cfRule>
  </conditionalFormatting>
  <conditionalFormatting sqref="U21">
    <cfRule type="iconSet" priority="4">
      <iconSet iconSet="5Rating" reverse="1">
        <cfvo type="percent" val="0"/>
        <cfvo type="num" val="6"/>
        <cfvo type="num" val="10"/>
        <cfvo type="num" val="18"/>
        <cfvo type="num" val="21"/>
      </iconSet>
    </cfRule>
    <cfRule type="iconSet" priority="5">
      <iconSet iconSet="5Rating">
        <cfvo type="percent" val="0"/>
        <cfvo type="num" val="1"/>
        <cfvo type="num" val="6"/>
        <cfvo type="num" val="10"/>
        <cfvo type="num" val="18"/>
      </iconSet>
    </cfRule>
    <cfRule type="iconSet" priority="6">
      <iconSet iconSet="4TrafficLights">
        <cfvo type="percent" val="0"/>
        <cfvo type="percent" val="25"/>
        <cfvo type="percent" val="50"/>
        <cfvo type="percent" val="75"/>
      </iconSet>
    </cfRule>
  </conditionalFormatting>
  <conditionalFormatting sqref="U21">
    <cfRule type="iconSet" priority="1">
      <iconSet iconSet="4Rating" reverse="1">
        <cfvo type="percent" val="0"/>
        <cfvo type="num" val="6"/>
        <cfvo type="num" val="10"/>
        <cfvo type="num" val="18"/>
      </iconSet>
    </cfRule>
    <cfRule type="iconSet" priority="2">
      <iconSet iconSet="5Rating">
        <cfvo type="percent" val="0"/>
        <cfvo type="num" val="1"/>
        <cfvo type="num" val="6"/>
        <cfvo type="num" val="10"/>
        <cfvo type="num" val="18"/>
      </iconSet>
    </cfRule>
    <cfRule type="iconSet" priority="3">
      <iconSet iconSet="4TrafficLights">
        <cfvo type="percent" val="0"/>
        <cfvo type="percent" val="25"/>
        <cfvo type="percent" val="50"/>
        <cfvo type="percent" val="75"/>
      </iconSet>
    </cfRule>
  </conditionalFormatting>
  <dataValidations count="2">
    <dataValidation type="list" showInputMessage="1" showErrorMessage="1" sqref="S65540:S65555 S4:S21 JO4:JO20 TK4:TK20 ADG4:ADG20 ANC4:ANC20 AWY4:AWY20 BGU4:BGU20 BQQ4:BQQ20 CAM4:CAM20 CKI4:CKI20 CUE4:CUE20 DEA4:DEA20 DNW4:DNW20 DXS4:DXS20 EHO4:EHO20 ERK4:ERK20 FBG4:FBG20 FLC4:FLC20 FUY4:FUY20 GEU4:GEU20 GOQ4:GOQ20 GYM4:GYM20 HII4:HII20 HSE4:HSE20 ICA4:ICA20 ILW4:ILW20 IVS4:IVS20 JFO4:JFO20 JPK4:JPK20 JZG4:JZG20 KJC4:KJC20 KSY4:KSY20 LCU4:LCU20 LMQ4:LMQ20 LWM4:LWM20 MGI4:MGI20 MQE4:MQE20 NAA4:NAA20 NJW4:NJW20 NTS4:NTS20 ODO4:ODO20 ONK4:ONK20 OXG4:OXG20 PHC4:PHC20 PQY4:PQY20 QAU4:QAU20 QKQ4:QKQ20 QUM4:QUM20 REI4:REI20 ROE4:ROE20 RYA4:RYA20 SHW4:SHW20 SRS4:SRS20 TBO4:TBO20 TLK4:TLK20 TVG4:TVG20 UFC4:UFC20 UOY4:UOY20 UYU4:UYU20 VIQ4:VIQ20 VSM4:VSM20 WCI4:WCI20 WME4:WME20 WWA4:WWA20 JJ4:JJ20 TF4:TF20 ADB4:ADB20 AMX4:AMX20 AWT4:AWT20 BGP4:BGP20 BQL4:BQL20 CAH4:CAH20 CKD4:CKD20 CTZ4:CTZ20 DDV4:DDV20 DNR4:DNR20 DXN4:DXN20 EHJ4:EHJ20 ERF4:ERF20 FBB4:FBB20 FKX4:FKX20 FUT4:FUT20 GEP4:GEP20 GOL4:GOL20 GYH4:GYH20 HID4:HID20 HRZ4:HRZ20 IBV4:IBV20 ILR4:ILR20 IVN4:IVN20 JFJ4:JFJ20 JPF4:JPF20 JZB4:JZB20 KIX4:KIX20 KST4:KST20 LCP4:LCP20 LML4:LML20 LWH4:LWH20 MGD4:MGD20 MPZ4:MPZ20 MZV4:MZV20 NJR4:NJR20 NTN4:NTN20 ODJ4:ODJ20 ONF4:ONF20 OXB4:OXB20 PGX4:PGX20 PQT4:PQT20 QAP4:QAP20 QKL4:QKL20 QUH4:QUH20 RED4:RED20 RNZ4:RNZ20 RXV4:RXV20 SHR4:SHR20 SRN4:SRN20 TBJ4:TBJ20 TLF4:TLF20 TVB4:TVB20 UEX4:UEX20 UOT4:UOT20 UYP4:UYP20 VIL4:VIL20 VSH4:VSH20 WCD4:WCD20 WLZ4:WLZ20 WVV4:WVV20 J4:J21 WLZ983044:WLZ983059 WCD983044:WCD983059 VSH983044:VSH983059 VIL983044:VIL983059 UYP983044:UYP983059 UOT983044:UOT983059 UEX983044:UEX983059 TVB983044:TVB983059 TLF983044:TLF983059 TBJ983044:TBJ983059 SRN983044:SRN983059 SHR983044:SHR983059 RXV983044:RXV983059 RNZ983044:RNZ983059 RED983044:RED983059 QUH983044:QUH983059 QKL983044:QKL983059 QAP983044:QAP983059 PQT983044:PQT983059 PGX983044:PGX983059 OXB983044:OXB983059 ONF983044:ONF983059 ODJ983044:ODJ983059 NTN983044:NTN983059 NJR983044:NJR983059 MZV983044:MZV983059 MPZ983044:MPZ983059 MGD983044:MGD983059 LWH983044:LWH983059 LML983044:LML983059 LCP983044:LCP983059 KST983044:KST983059 KIX983044:KIX983059 JZB983044:JZB983059 JPF983044:JPF983059 JFJ983044:JFJ983059 IVN983044:IVN983059 ILR983044:ILR983059 IBV983044:IBV983059 HRZ983044:HRZ983059 HID983044:HID983059 GYH983044:GYH983059 GOL983044:GOL983059 GEP983044:GEP983059 FUT983044:FUT983059 FKX983044:FKX983059 FBB983044:FBB983059 ERF983044:ERF983059 EHJ983044:EHJ983059 DXN983044:DXN983059 DNR983044:DNR983059 DDV983044:DDV983059 CTZ983044:CTZ983059 CKD983044:CKD983059 CAH983044:CAH983059 BQL983044:BQL983059 BGP983044:BGP983059 AWT983044:AWT983059 AMX983044:AMX983059 ADB983044:ADB983059 TF983044:TF983059 JJ983044:JJ983059 J983044:J983059 WVV917508:WVV917523 WLZ917508:WLZ917523 WCD917508:WCD917523 VSH917508:VSH917523 VIL917508:VIL917523 UYP917508:UYP917523 UOT917508:UOT917523 UEX917508:UEX917523 TVB917508:TVB917523 TLF917508:TLF917523 TBJ917508:TBJ917523 SRN917508:SRN917523 SHR917508:SHR917523 RXV917508:RXV917523 RNZ917508:RNZ917523 RED917508:RED917523 QUH917508:QUH917523 QKL917508:QKL917523 QAP917508:QAP917523 PQT917508:PQT917523 PGX917508:PGX917523 OXB917508:OXB917523 ONF917508:ONF917523 ODJ917508:ODJ917523 NTN917508:NTN917523 NJR917508:NJR917523 MZV917508:MZV917523 MPZ917508:MPZ917523 MGD917508:MGD917523 LWH917508:LWH917523 LML917508:LML917523 LCP917508:LCP917523 KST917508:KST917523 KIX917508:KIX917523 JZB917508:JZB917523 JPF917508:JPF917523 JFJ917508:JFJ917523 IVN917508:IVN917523 ILR917508:ILR917523 IBV917508:IBV917523 HRZ917508:HRZ917523 HID917508:HID917523 GYH917508:GYH917523 GOL917508:GOL917523 GEP917508:GEP917523 FUT917508:FUT917523 FKX917508:FKX917523 FBB917508:FBB917523 ERF917508:ERF917523 EHJ917508:EHJ917523 DXN917508:DXN917523 DNR917508:DNR917523 DDV917508:DDV917523 CTZ917508:CTZ917523 CKD917508:CKD917523 CAH917508:CAH917523 BQL917508:BQL917523 BGP917508:BGP917523 AWT917508:AWT917523 AMX917508:AMX917523 ADB917508:ADB917523 TF917508:TF917523 JJ917508:JJ917523 J917508:J917523 WVV851972:WVV851987 WLZ851972:WLZ851987 WCD851972:WCD851987 VSH851972:VSH851987 VIL851972:VIL851987 UYP851972:UYP851987 UOT851972:UOT851987 UEX851972:UEX851987 TVB851972:TVB851987 TLF851972:TLF851987 TBJ851972:TBJ851987 SRN851972:SRN851987 SHR851972:SHR851987 RXV851972:RXV851987 RNZ851972:RNZ851987 RED851972:RED851987 QUH851972:QUH851987 QKL851972:QKL851987 QAP851972:QAP851987 PQT851972:PQT851987 PGX851972:PGX851987 OXB851972:OXB851987 ONF851972:ONF851987 ODJ851972:ODJ851987 NTN851972:NTN851987 NJR851972:NJR851987 MZV851972:MZV851987 MPZ851972:MPZ851987 MGD851972:MGD851987 LWH851972:LWH851987 LML851972:LML851987 LCP851972:LCP851987 KST851972:KST851987 KIX851972:KIX851987 JZB851972:JZB851987 JPF851972:JPF851987 JFJ851972:JFJ851987 IVN851972:IVN851987 ILR851972:ILR851987 IBV851972:IBV851987 HRZ851972:HRZ851987 HID851972:HID851987 GYH851972:GYH851987 GOL851972:GOL851987 GEP851972:GEP851987 FUT851972:FUT851987 FKX851972:FKX851987 FBB851972:FBB851987 ERF851972:ERF851987 EHJ851972:EHJ851987 DXN851972:DXN851987 DNR851972:DNR851987 DDV851972:DDV851987 CTZ851972:CTZ851987 CKD851972:CKD851987 CAH851972:CAH851987 BQL851972:BQL851987 BGP851972:BGP851987 AWT851972:AWT851987 AMX851972:AMX851987 ADB851972:ADB851987 TF851972:TF851987 JJ851972:JJ851987 J851972:J851987 WVV786436:WVV786451 WLZ786436:WLZ786451 WCD786436:WCD786451 VSH786436:VSH786451 VIL786436:VIL786451 UYP786436:UYP786451 UOT786436:UOT786451 UEX786436:UEX786451 TVB786436:TVB786451 TLF786436:TLF786451 TBJ786436:TBJ786451 SRN786436:SRN786451 SHR786436:SHR786451 RXV786436:RXV786451 RNZ786436:RNZ786451 RED786436:RED786451 QUH786436:QUH786451 QKL786436:QKL786451 QAP786436:QAP786451 PQT786436:PQT786451 PGX786436:PGX786451 OXB786436:OXB786451 ONF786436:ONF786451 ODJ786436:ODJ786451 NTN786436:NTN786451 NJR786436:NJR786451 MZV786436:MZV786451 MPZ786436:MPZ786451 MGD786436:MGD786451 LWH786436:LWH786451 LML786436:LML786451 LCP786436:LCP786451 KST786436:KST786451 KIX786436:KIX786451 JZB786436:JZB786451 JPF786436:JPF786451 JFJ786436:JFJ786451 IVN786436:IVN786451 ILR786436:ILR786451 IBV786436:IBV786451 HRZ786436:HRZ786451 HID786436:HID786451 GYH786436:GYH786451 GOL786436:GOL786451 GEP786436:GEP786451 FUT786436:FUT786451 FKX786436:FKX786451 FBB786436:FBB786451 ERF786436:ERF786451 EHJ786436:EHJ786451 DXN786436:DXN786451 DNR786436:DNR786451 DDV786436:DDV786451 CTZ786436:CTZ786451 CKD786436:CKD786451 CAH786436:CAH786451 BQL786436:BQL786451 BGP786436:BGP786451 AWT786436:AWT786451 AMX786436:AMX786451 ADB786436:ADB786451 TF786436:TF786451 JJ786436:JJ786451 J786436:J786451 WVV720900:WVV720915 WLZ720900:WLZ720915 WCD720900:WCD720915 VSH720900:VSH720915 VIL720900:VIL720915 UYP720900:UYP720915 UOT720900:UOT720915 UEX720900:UEX720915 TVB720900:TVB720915 TLF720900:TLF720915 TBJ720900:TBJ720915 SRN720900:SRN720915 SHR720900:SHR720915 RXV720900:RXV720915 RNZ720900:RNZ720915 RED720900:RED720915 QUH720900:QUH720915 QKL720900:QKL720915 QAP720900:QAP720915 PQT720900:PQT720915 PGX720900:PGX720915 OXB720900:OXB720915 ONF720900:ONF720915 ODJ720900:ODJ720915 NTN720900:NTN720915 NJR720900:NJR720915 MZV720900:MZV720915 MPZ720900:MPZ720915 MGD720900:MGD720915 LWH720900:LWH720915 LML720900:LML720915 LCP720900:LCP720915 KST720900:KST720915 KIX720900:KIX720915 JZB720900:JZB720915 JPF720900:JPF720915 JFJ720900:JFJ720915 IVN720900:IVN720915 ILR720900:ILR720915 IBV720900:IBV720915 HRZ720900:HRZ720915 HID720900:HID720915 GYH720900:GYH720915 GOL720900:GOL720915 GEP720900:GEP720915 FUT720900:FUT720915 FKX720900:FKX720915 FBB720900:FBB720915 ERF720900:ERF720915 EHJ720900:EHJ720915 DXN720900:DXN720915 DNR720900:DNR720915 DDV720900:DDV720915 CTZ720900:CTZ720915 CKD720900:CKD720915 CAH720900:CAH720915 BQL720900:BQL720915 BGP720900:BGP720915 AWT720900:AWT720915 AMX720900:AMX720915 ADB720900:ADB720915 TF720900:TF720915 JJ720900:JJ720915 J720900:J720915 WVV655364:WVV655379 WLZ655364:WLZ655379 WCD655364:WCD655379 VSH655364:VSH655379 VIL655364:VIL655379 UYP655364:UYP655379 UOT655364:UOT655379 UEX655364:UEX655379 TVB655364:TVB655379 TLF655364:TLF655379 TBJ655364:TBJ655379 SRN655364:SRN655379 SHR655364:SHR655379 RXV655364:RXV655379 RNZ655364:RNZ655379 RED655364:RED655379 QUH655364:QUH655379 QKL655364:QKL655379 QAP655364:QAP655379 PQT655364:PQT655379 PGX655364:PGX655379 OXB655364:OXB655379 ONF655364:ONF655379 ODJ655364:ODJ655379 NTN655364:NTN655379 NJR655364:NJR655379 MZV655364:MZV655379 MPZ655364:MPZ655379 MGD655364:MGD655379 LWH655364:LWH655379 LML655364:LML655379 LCP655364:LCP655379 KST655364:KST655379 KIX655364:KIX655379 JZB655364:JZB655379 JPF655364:JPF655379 JFJ655364:JFJ655379 IVN655364:IVN655379 ILR655364:ILR655379 IBV655364:IBV655379 HRZ655364:HRZ655379 HID655364:HID655379 GYH655364:GYH655379 GOL655364:GOL655379 GEP655364:GEP655379 FUT655364:FUT655379 FKX655364:FKX655379 FBB655364:FBB655379 ERF655364:ERF655379 EHJ655364:EHJ655379 DXN655364:DXN655379 DNR655364:DNR655379 DDV655364:DDV655379 CTZ655364:CTZ655379 CKD655364:CKD655379 CAH655364:CAH655379 BQL655364:BQL655379 BGP655364:BGP655379 AWT655364:AWT655379 AMX655364:AMX655379 ADB655364:ADB655379 TF655364:TF655379 JJ655364:JJ655379 J655364:J655379 WVV589828:WVV589843 WLZ589828:WLZ589843 WCD589828:WCD589843 VSH589828:VSH589843 VIL589828:VIL589843 UYP589828:UYP589843 UOT589828:UOT589843 UEX589828:UEX589843 TVB589828:TVB589843 TLF589828:TLF589843 TBJ589828:TBJ589843 SRN589828:SRN589843 SHR589828:SHR589843 RXV589828:RXV589843 RNZ589828:RNZ589843 RED589828:RED589843 QUH589828:QUH589843 QKL589828:QKL589843 QAP589828:QAP589843 PQT589828:PQT589843 PGX589828:PGX589843 OXB589828:OXB589843 ONF589828:ONF589843 ODJ589828:ODJ589843 NTN589828:NTN589843 NJR589828:NJR589843 MZV589828:MZV589843 MPZ589828:MPZ589843 MGD589828:MGD589843 LWH589828:LWH589843 LML589828:LML589843 LCP589828:LCP589843 KST589828:KST589843 KIX589828:KIX589843 JZB589828:JZB589843 JPF589828:JPF589843 JFJ589828:JFJ589843 IVN589828:IVN589843 ILR589828:ILR589843 IBV589828:IBV589843 HRZ589828:HRZ589843 HID589828:HID589843 GYH589828:GYH589843 GOL589828:GOL589843 GEP589828:GEP589843 FUT589828:FUT589843 FKX589828:FKX589843 FBB589828:FBB589843 ERF589828:ERF589843 EHJ589828:EHJ589843 DXN589828:DXN589843 DNR589828:DNR589843 DDV589828:DDV589843 CTZ589828:CTZ589843 CKD589828:CKD589843 CAH589828:CAH589843 BQL589828:BQL589843 BGP589828:BGP589843 AWT589828:AWT589843 AMX589828:AMX589843 ADB589828:ADB589843 TF589828:TF589843 JJ589828:JJ589843 J589828:J589843 WVV524292:WVV524307 WLZ524292:WLZ524307 WCD524292:WCD524307 VSH524292:VSH524307 VIL524292:VIL524307 UYP524292:UYP524307 UOT524292:UOT524307 UEX524292:UEX524307 TVB524292:TVB524307 TLF524292:TLF524307 TBJ524292:TBJ524307 SRN524292:SRN524307 SHR524292:SHR524307 RXV524292:RXV524307 RNZ524292:RNZ524307 RED524292:RED524307 QUH524292:QUH524307 QKL524292:QKL524307 QAP524292:QAP524307 PQT524292:PQT524307 PGX524292:PGX524307 OXB524292:OXB524307 ONF524292:ONF524307 ODJ524292:ODJ524307 NTN524292:NTN524307 NJR524292:NJR524307 MZV524292:MZV524307 MPZ524292:MPZ524307 MGD524292:MGD524307 LWH524292:LWH524307 LML524292:LML524307 LCP524292:LCP524307 KST524292:KST524307 KIX524292:KIX524307 JZB524292:JZB524307 JPF524292:JPF524307 JFJ524292:JFJ524307 IVN524292:IVN524307 ILR524292:ILR524307 IBV524292:IBV524307 HRZ524292:HRZ524307 HID524292:HID524307 GYH524292:GYH524307 GOL524292:GOL524307 GEP524292:GEP524307 FUT524292:FUT524307 FKX524292:FKX524307 FBB524292:FBB524307 ERF524292:ERF524307 EHJ524292:EHJ524307 DXN524292:DXN524307 DNR524292:DNR524307 DDV524292:DDV524307 CTZ524292:CTZ524307 CKD524292:CKD524307 CAH524292:CAH524307 BQL524292:BQL524307 BGP524292:BGP524307 AWT524292:AWT524307 AMX524292:AMX524307 ADB524292:ADB524307 TF524292:TF524307 JJ524292:JJ524307 J524292:J524307 WVV458756:WVV458771 WLZ458756:WLZ458771 WCD458756:WCD458771 VSH458756:VSH458771 VIL458756:VIL458771 UYP458756:UYP458771 UOT458756:UOT458771 UEX458756:UEX458771 TVB458756:TVB458771 TLF458756:TLF458771 TBJ458756:TBJ458771 SRN458756:SRN458771 SHR458756:SHR458771 RXV458756:RXV458771 RNZ458756:RNZ458771 RED458756:RED458771 QUH458756:QUH458771 QKL458756:QKL458771 QAP458756:QAP458771 PQT458756:PQT458771 PGX458756:PGX458771 OXB458756:OXB458771 ONF458756:ONF458771 ODJ458756:ODJ458771 NTN458756:NTN458771 NJR458756:NJR458771 MZV458756:MZV458771 MPZ458756:MPZ458771 MGD458756:MGD458771 LWH458756:LWH458771 LML458756:LML458771 LCP458756:LCP458771 KST458756:KST458771 KIX458756:KIX458771 JZB458756:JZB458771 JPF458756:JPF458771 JFJ458756:JFJ458771 IVN458756:IVN458771 ILR458756:ILR458771 IBV458756:IBV458771 HRZ458756:HRZ458771 HID458756:HID458771 GYH458756:GYH458771 GOL458756:GOL458771 GEP458756:GEP458771 FUT458756:FUT458771 FKX458756:FKX458771 FBB458756:FBB458771 ERF458756:ERF458771 EHJ458756:EHJ458771 DXN458756:DXN458771 DNR458756:DNR458771 DDV458756:DDV458771 CTZ458756:CTZ458771 CKD458756:CKD458771 CAH458756:CAH458771 BQL458756:BQL458771 BGP458756:BGP458771 AWT458756:AWT458771 AMX458756:AMX458771 ADB458756:ADB458771 TF458756:TF458771 JJ458756:JJ458771 J458756:J458771 WVV393220:WVV393235 WLZ393220:WLZ393235 WCD393220:WCD393235 VSH393220:VSH393235 VIL393220:VIL393235 UYP393220:UYP393235 UOT393220:UOT393235 UEX393220:UEX393235 TVB393220:TVB393235 TLF393220:TLF393235 TBJ393220:TBJ393235 SRN393220:SRN393235 SHR393220:SHR393235 RXV393220:RXV393235 RNZ393220:RNZ393235 RED393220:RED393235 QUH393220:QUH393235 QKL393220:QKL393235 QAP393220:QAP393235 PQT393220:PQT393235 PGX393220:PGX393235 OXB393220:OXB393235 ONF393220:ONF393235 ODJ393220:ODJ393235 NTN393220:NTN393235 NJR393220:NJR393235 MZV393220:MZV393235 MPZ393220:MPZ393235 MGD393220:MGD393235 LWH393220:LWH393235 LML393220:LML393235 LCP393220:LCP393235 KST393220:KST393235 KIX393220:KIX393235 JZB393220:JZB393235 JPF393220:JPF393235 JFJ393220:JFJ393235 IVN393220:IVN393235 ILR393220:ILR393235 IBV393220:IBV393235 HRZ393220:HRZ393235 HID393220:HID393235 GYH393220:GYH393235 GOL393220:GOL393235 GEP393220:GEP393235 FUT393220:FUT393235 FKX393220:FKX393235 FBB393220:FBB393235 ERF393220:ERF393235 EHJ393220:EHJ393235 DXN393220:DXN393235 DNR393220:DNR393235 DDV393220:DDV393235 CTZ393220:CTZ393235 CKD393220:CKD393235 CAH393220:CAH393235 BQL393220:BQL393235 BGP393220:BGP393235 AWT393220:AWT393235 AMX393220:AMX393235 ADB393220:ADB393235 TF393220:TF393235 JJ393220:JJ393235 J393220:J393235 WVV327684:WVV327699 WLZ327684:WLZ327699 WCD327684:WCD327699 VSH327684:VSH327699 VIL327684:VIL327699 UYP327684:UYP327699 UOT327684:UOT327699 UEX327684:UEX327699 TVB327684:TVB327699 TLF327684:TLF327699 TBJ327684:TBJ327699 SRN327684:SRN327699 SHR327684:SHR327699 RXV327684:RXV327699 RNZ327684:RNZ327699 RED327684:RED327699 QUH327684:QUH327699 QKL327684:QKL327699 QAP327684:QAP327699 PQT327684:PQT327699 PGX327684:PGX327699 OXB327684:OXB327699 ONF327684:ONF327699 ODJ327684:ODJ327699 NTN327684:NTN327699 NJR327684:NJR327699 MZV327684:MZV327699 MPZ327684:MPZ327699 MGD327684:MGD327699 LWH327684:LWH327699 LML327684:LML327699 LCP327684:LCP327699 KST327684:KST327699 KIX327684:KIX327699 JZB327684:JZB327699 JPF327684:JPF327699 JFJ327684:JFJ327699 IVN327684:IVN327699 ILR327684:ILR327699 IBV327684:IBV327699 HRZ327684:HRZ327699 HID327684:HID327699 GYH327684:GYH327699 GOL327684:GOL327699 GEP327684:GEP327699 FUT327684:FUT327699 FKX327684:FKX327699 FBB327684:FBB327699 ERF327684:ERF327699 EHJ327684:EHJ327699 DXN327684:DXN327699 DNR327684:DNR327699 DDV327684:DDV327699 CTZ327684:CTZ327699 CKD327684:CKD327699 CAH327684:CAH327699 BQL327684:BQL327699 BGP327684:BGP327699 AWT327684:AWT327699 AMX327684:AMX327699 ADB327684:ADB327699 TF327684:TF327699 JJ327684:JJ327699 J327684:J327699 WVV262148:WVV262163 WLZ262148:WLZ262163 WCD262148:WCD262163 VSH262148:VSH262163 VIL262148:VIL262163 UYP262148:UYP262163 UOT262148:UOT262163 UEX262148:UEX262163 TVB262148:TVB262163 TLF262148:TLF262163 TBJ262148:TBJ262163 SRN262148:SRN262163 SHR262148:SHR262163 RXV262148:RXV262163 RNZ262148:RNZ262163 RED262148:RED262163 QUH262148:QUH262163 QKL262148:QKL262163 QAP262148:QAP262163 PQT262148:PQT262163 PGX262148:PGX262163 OXB262148:OXB262163 ONF262148:ONF262163 ODJ262148:ODJ262163 NTN262148:NTN262163 NJR262148:NJR262163 MZV262148:MZV262163 MPZ262148:MPZ262163 MGD262148:MGD262163 LWH262148:LWH262163 LML262148:LML262163 LCP262148:LCP262163 KST262148:KST262163 KIX262148:KIX262163 JZB262148:JZB262163 JPF262148:JPF262163 JFJ262148:JFJ262163 IVN262148:IVN262163 ILR262148:ILR262163 IBV262148:IBV262163 HRZ262148:HRZ262163 HID262148:HID262163 GYH262148:GYH262163 GOL262148:GOL262163 GEP262148:GEP262163 FUT262148:FUT262163 FKX262148:FKX262163 FBB262148:FBB262163 ERF262148:ERF262163 EHJ262148:EHJ262163 DXN262148:DXN262163 DNR262148:DNR262163 DDV262148:DDV262163 CTZ262148:CTZ262163 CKD262148:CKD262163 CAH262148:CAH262163 BQL262148:BQL262163 BGP262148:BGP262163 AWT262148:AWT262163 AMX262148:AMX262163 ADB262148:ADB262163 TF262148:TF262163 JJ262148:JJ262163 J262148:J262163 WVV196612:WVV196627 WLZ196612:WLZ196627 WCD196612:WCD196627 VSH196612:VSH196627 VIL196612:VIL196627 UYP196612:UYP196627 UOT196612:UOT196627 UEX196612:UEX196627 TVB196612:TVB196627 TLF196612:TLF196627 TBJ196612:TBJ196627 SRN196612:SRN196627 SHR196612:SHR196627 RXV196612:RXV196627 RNZ196612:RNZ196627 RED196612:RED196627 QUH196612:QUH196627 QKL196612:QKL196627 QAP196612:QAP196627 PQT196612:PQT196627 PGX196612:PGX196627 OXB196612:OXB196627 ONF196612:ONF196627 ODJ196612:ODJ196627 NTN196612:NTN196627 NJR196612:NJR196627 MZV196612:MZV196627 MPZ196612:MPZ196627 MGD196612:MGD196627 LWH196612:LWH196627 LML196612:LML196627 LCP196612:LCP196627 KST196612:KST196627 KIX196612:KIX196627 JZB196612:JZB196627 JPF196612:JPF196627 JFJ196612:JFJ196627 IVN196612:IVN196627 ILR196612:ILR196627 IBV196612:IBV196627 HRZ196612:HRZ196627 HID196612:HID196627 GYH196612:GYH196627 GOL196612:GOL196627 GEP196612:GEP196627 FUT196612:FUT196627 FKX196612:FKX196627 FBB196612:FBB196627 ERF196612:ERF196627 EHJ196612:EHJ196627 DXN196612:DXN196627 DNR196612:DNR196627 DDV196612:DDV196627 CTZ196612:CTZ196627 CKD196612:CKD196627 CAH196612:CAH196627 BQL196612:BQL196627 BGP196612:BGP196627 AWT196612:AWT196627 AMX196612:AMX196627 ADB196612:ADB196627 TF196612:TF196627 JJ196612:JJ196627 J196612:J196627 WVV131076:WVV131091 WLZ131076:WLZ131091 WCD131076:WCD131091 VSH131076:VSH131091 VIL131076:VIL131091 UYP131076:UYP131091 UOT131076:UOT131091 UEX131076:UEX131091 TVB131076:TVB131091 TLF131076:TLF131091 TBJ131076:TBJ131091 SRN131076:SRN131091 SHR131076:SHR131091 RXV131076:RXV131091 RNZ131076:RNZ131091 RED131076:RED131091 QUH131076:QUH131091 QKL131076:QKL131091 QAP131076:QAP131091 PQT131076:PQT131091 PGX131076:PGX131091 OXB131076:OXB131091 ONF131076:ONF131091 ODJ131076:ODJ131091 NTN131076:NTN131091 NJR131076:NJR131091 MZV131076:MZV131091 MPZ131076:MPZ131091 MGD131076:MGD131091 LWH131076:LWH131091 LML131076:LML131091 LCP131076:LCP131091 KST131076:KST131091 KIX131076:KIX131091 JZB131076:JZB131091 JPF131076:JPF131091 JFJ131076:JFJ131091 IVN131076:IVN131091 ILR131076:ILR131091 IBV131076:IBV131091 HRZ131076:HRZ131091 HID131076:HID131091 GYH131076:GYH131091 GOL131076:GOL131091 GEP131076:GEP131091 FUT131076:FUT131091 FKX131076:FKX131091 FBB131076:FBB131091 ERF131076:ERF131091 EHJ131076:EHJ131091 DXN131076:DXN131091 DNR131076:DNR131091 DDV131076:DDV131091 CTZ131076:CTZ131091 CKD131076:CKD131091 CAH131076:CAH131091 BQL131076:BQL131091 BGP131076:BGP131091 AWT131076:AWT131091 AMX131076:AMX131091 ADB131076:ADB131091 TF131076:TF131091 JJ131076:JJ131091 J131076:J131091 WVV65540:WVV65555 WLZ65540:WLZ65555 WCD65540:WCD65555 VSH65540:VSH65555 VIL65540:VIL65555 UYP65540:UYP65555 UOT65540:UOT65555 UEX65540:UEX65555 TVB65540:TVB65555 TLF65540:TLF65555 TBJ65540:TBJ65555 SRN65540:SRN65555 SHR65540:SHR65555 RXV65540:RXV65555 RNZ65540:RNZ65555 RED65540:RED65555 QUH65540:QUH65555 QKL65540:QKL65555 QAP65540:QAP65555 PQT65540:PQT65555 PGX65540:PGX65555 OXB65540:OXB65555 ONF65540:ONF65555 ODJ65540:ODJ65555 NTN65540:NTN65555 NJR65540:NJR65555 MZV65540:MZV65555 MPZ65540:MPZ65555 MGD65540:MGD65555 LWH65540:LWH65555 LML65540:LML65555 LCP65540:LCP65555 KST65540:KST65555 KIX65540:KIX65555 JZB65540:JZB65555 JPF65540:JPF65555 JFJ65540:JFJ65555 IVN65540:IVN65555 ILR65540:ILR65555 IBV65540:IBV65555 HRZ65540:HRZ65555 HID65540:HID65555 GYH65540:GYH65555 GOL65540:GOL65555 GEP65540:GEP65555 FUT65540:FUT65555 FKX65540:FKX65555 FBB65540:FBB65555 ERF65540:ERF65555 EHJ65540:EHJ65555 DXN65540:DXN65555 DNR65540:DNR65555 DDV65540:DDV65555 CTZ65540:CTZ65555 CKD65540:CKD65555 CAH65540:CAH65555 BQL65540:BQL65555 BGP65540:BGP65555 AWT65540:AWT65555 AMX65540:AMX65555 ADB65540:ADB65555 TF65540:TF65555 JJ65540:JJ65555 J65540:J65555 WVV983044:WVV983059 WWA983044:WWA983059 WME983044:WME983059 WCI983044:WCI983059 VSM983044:VSM983059 VIQ983044:VIQ983059 UYU983044:UYU983059 UOY983044:UOY983059 UFC983044:UFC983059 TVG983044:TVG983059 TLK983044:TLK983059 TBO983044:TBO983059 SRS983044:SRS983059 SHW983044:SHW983059 RYA983044:RYA983059 ROE983044:ROE983059 REI983044:REI983059 QUM983044:QUM983059 QKQ983044:QKQ983059 QAU983044:QAU983059 PQY983044:PQY983059 PHC983044:PHC983059 OXG983044:OXG983059 ONK983044:ONK983059 ODO983044:ODO983059 NTS983044:NTS983059 NJW983044:NJW983059 NAA983044:NAA983059 MQE983044:MQE983059 MGI983044:MGI983059 LWM983044:LWM983059 LMQ983044:LMQ983059 LCU983044:LCU983059 KSY983044:KSY983059 KJC983044:KJC983059 JZG983044:JZG983059 JPK983044:JPK983059 JFO983044:JFO983059 IVS983044:IVS983059 ILW983044:ILW983059 ICA983044:ICA983059 HSE983044:HSE983059 HII983044:HII983059 GYM983044:GYM983059 GOQ983044:GOQ983059 GEU983044:GEU983059 FUY983044:FUY983059 FLC983044:FLC983059 FBG983044:FBG983059 ERK983044:ERK983059 EHO983044:EHO983059 DXS983044:DXS983059 DNW983044:DNW983059 DEA983044:DEA983059 CUE983044:CUE983059 CKI983044:CKI983059 CAM983044:CAM983059 BQQ983044:BQQ983059 BGU983044:BGU983059 AWY983044:AWY983059 ANC983044:ANC983059 ADG983044:ADG983059 TK983044:TK983059 JO983044:JO983059 S983044:S983059 WWA917508:WWA917523 WME917508:WME917523 WCI917508:WCI917523 VSM917508:VSM917523 VIQ917508:VIQ917523 UYU917508:UYU917523 UOY917508:UOY917523 UFC917508:UFC917523 TVG917508:TVG917523 TLK917508:TLK917523 TBO917508:TBO917523 SRS917508:SRS917523 SHW917508:SHW917523 RYA917508:RYA917523 ROE917508:ROE917523 REI917508:REI917523 QUM917508:QUM917523 QKQ917508:QKQ917523 QAU917508:QAU917523 PQY917508:PQY917523 PHC917508:PHC917523 OXG917508:OXG917523 ONK917508:ONK917523 ODO917508:ODO917523 NTS917508:NTS917523 NJW917508:NJW917523 NAA917508:NAA917523 MQE917508:MQE917523 MGI917508:MGI917523 LWM917508:LWM917523 LMQ917508:LMQ917523 LCU917508:LCU917523 KSY917508:KSY917523 KJC917508:KJC917523 JZG917508:JZG917523 JPK917508:JPK917523 JFO917508:JFO917523 IVS917508:IVS917523 ILW917508:ILW917523 ICA917508:ICA917523 HSE917508:HSE917523 HII917508:HII917523 GYM917508:GYM917523 GOQ917508:GOQ917523 GEU917508:GEU917523 FUY917508:FUY917523 FLC917508:FLC917523 FBG917508:FBG917523 ERK917508:ERK917523 EHO917508:EHO917523 DXS917508:DXS917523 DNW917508:DNW917523 DEA917508:DEA917523 CUE917508:CUE917523 CKI917508:CKI917523 CAM917508:CAM917523 BQQ917508:BQQ917523 BGU917508:BGU917523 AWY917508:AWY917523 ANC917508:ANC917523 ADG917508:ADG917523 TK917508:TK917523 JO917508:JO917523 S917508:S917523 WWA851972:WWA851987 WME851972:WME851987 WCI851972:WCI851987 VSM851972:VSM851987 VIQ851972:VIQ851987 UYU851972:UYU851987 UOY851972:UOY851987 UFC851972:UFC851987 TVG851972:TVG851987 TLK851972:TLK851987 TBO851972:TBO851987 SRS851972:SRS851987 SHW851972:SHW851987 RYA851972:RYA851987 ROE851972:ROE851987 REI851972:REI851987 QUM851972:QUM851987 QKQ851972:QKQ851987 QAU851972:QAU851987 PQY851972:PQY851987 PHC851972:PHC851987 OXG851972:OXG851987 ONK851972:ONK851987 ODO851972:ODO851987 NTS851972:NTS851987 NJW851972:NJW851987 NAA851972:NAA851987 MQE851972:MQE851987 MGI851972:MGI851987 LWM851972:LWM851987 LMQ851972:LMQ851987 LCU851972:LCU851987 KSY851972:KSY851987 KJC851972:KJC851987 JZG851972:JZG851987 JPK851972:JPK851987 JFO851972:JFO851987 IVS851972:IVS851987 ILW851972:ILW851987 ICA851972:ICA851987 HSE851972:HSE851987 HII851972:HII851987 GYM851972:GYM851987 GOQ851972:GOQ851987 GEU851972:GEU851987 FUY851972:FUY851987 FLC851972:FLC851987 FBG851972:FBG851987 ERK851972:ERK851987 EHO851972:EHO851987 DXS851972:DXS851987 DNW851972:DNW851987 DEA851972:DEA851987 CUE851972:CUE851987 CKI851972:CKI851987 CAM851972:CAM851987 BQQ851972:BQQ851987 BGU851972:BGU851987 AWY851972:AWY851987 ANC851972:ANC851987 ADG851972:ADG851987 TK851972:TK851987 JO851972:JO851987 S851972:S851987 WWA786436:WWA786451 WME786436:WME786451 WCI786436:WCI786451 VSM786436:VSM786451 VIQ786436:VIQ786451 UYU786436:UYU786451 UOY786436:UOY786451 UFC786436:UFC786451 TVG786436:TVG786451 TLK786436:TLK786451 TBO786436:TBO786451 SRS786436:SRS786451 SHW786436:SHW786451 RYA786436:RYA786451 ROE786436:ROE786451 REI786436:REI786451 QUM786436:QUM786451 QKQ786436:QKQ786451 QAU786436:QAU786451 PQY786436:PQY786451 PHC786436:PHC786451 OXG786436:OXG786451 ONK786436:ONK786451 ODO786436:ODO786451 NTS786436:NTS786451 NJW786436:NJW786451 NAA786436:NAA786451 MQE786436:MQE786451 MGI786436:MGI786451 LWM786436:LWM786451 LMQ786436:LMQ786451 LCU786436:LCU786451 KSY786436:KSY786451 KJC786436:KJC786451 JZG786436:JZG786451 JPK786436:JPK786451 JFO786436:JFO786451 IVS786436:IVS786451 ILW786436:ILW786451 ICA786436:ICA786451 HSE786436:HSE786451 HII786436:HII786451 GYM786436:GYM786451 GOQ786436:GOQ786451 GEU786436:GEU786451 FUY786436:FUY786451 FLC786436:FLC786451 FBG786436:FBG786451 ERK786436:ERK786451 EHO786436:EHO786451 DXS786436:DXS786451 DNW786436:DNW786451 DEA786436:DEA786451 CUE786436:CUE786451 CKI786436:CKI786451 CAM786436:CAM786451 BQQ786436:BQQ786451 BGU786436:BGU786451 AWY786436:AWY786451 ANC786436:ANC786451 ADG786436:ADG786451 TK786436:TK786451 JO786436:JO786451 S786436:S786451 WWA720900:WWA720915 WME720900:WME720915 WCI720900:WCI720915 VSM720900:VSM720915 VIQ720900:VIQ720915 UYU720900:UYU720915 UOY720900:UOY720915 UFC720900:UFC720915 TVG720900:TVG720915 TLK720900:TLK720915 TBO720900:TBO720915 SRS720900:SRS720915 SHW720900:SHW720915 RYA720900:RYA720915 ROE720900:ROE720915 REI720900:REI720915 QUM720900:QUM720915 QKQ720900:QKQ720915 QAU720900:QAU720915 PQY720900:PQY720915 PHC720900:PHC720915 OXG720900:OXG720915 ONK720900:ONK720915 ODO720900:ODO720915 NTS720900:NTS720915 NJW720900:NJW720915 NAA720900:NAA720915 MQE720900:MQE720915 MGI720900:MGI720915 LWM720900:LWM720915 LMQ720900:LMQ720915 LCU720900:LCU720915 KSY720900:KSY720915 KJC720900:KJC720915 JZG720900:JZG720915 JPK720900:JPK720915 JFO720900:JFO720915 IVS720900:IVS720915 ILW720900:ILW720915 ICA720900:ICA720915 HSE720900:HSE720915 HII720900:HII720915 GYM720900:GYM720915 GOQ720900:GOQ720915 GEU720900:GEU720915 FUY720900:FUY720915 FLC720900:FLC720915 FBG720900:FBG720915 ERK720900:ERK720915 EHO720900:EHO720915 DXS720900:DXS720915 DNW720900:DNW720915 DEA720900:DEA720915 CUE720900:CUE720915 CKI720900:CKI720915 CAM720900:CAM720915 BQQ720900:BQQ720915 BGU720900:BGU720915 AWY720900:AWY720915 ANC720900:ANC720915 ADG720900:ADG720915 TK720900:TK720915 JO720900:JO720915 S720900:S720915 WWA655364:WWA655379 WME655364:WME655379 WCI655364:WCI655379 VSM655364:VSM655379 VIQ655364:VIQ655379 UYU655364:UYU655379 UOY655364:UOY655379 UFC655364:UFC655379 TVG655364:TVG655379 TLK655364:TLK655379 TBO655364:TBO655379 SRS655364:SRS655379 SHW655364:SHW655379 RYA655364:RYA655379 ROE655364:ROE655379 REI655364:REI655379 QUM655364:QUM655379 QKQ655364:QKQ655379 QAU655364:QAU655379 PQY655364:PQY655379 PHC655364:PHC655379 OXG655364:OXG655379 ONK655364:ONK655379 ODO655364:ODO655379 NTS655364:NTS655379 NJW655364:NJW655379 NAA655364:NAA655379 MQE655364:MQE655379 MGI655364:MGI655379 LWM655364:LWM655379 LMQ655364:LMQ655379 LCU655364:LCU655379 KSY655364:KSY655379 KJC655364:KJC655379 JZG655364:JZG655379 JPK655364:JPK655379 JFO655364:JFO655379 IVS655364:IVS655379 ILW655364:ILW655379 ICA655364:ICA655379 HSE655364:HSE655379 HII655364:HII655379 GYM655364:GYM655379 GOQ655364:GOQ655379 GEU655364:GEU655379 FUY655364:FUY655379 FLC655364:FLC655379 FBG655364:FBG655379 ERK655364:ERK655379 EHO655364:EHO655379 DXS655364:DXS655379 DNW655364:DNW655379 DEA655364:DEA655379 CUE655364:CUE655379 CKI655364:CKI655379 CAM655364:CAM655379 BQQ655364:BQQ655379 BGU655364:BGU655379 AWY655364:AWY655379 ANC655364:ANC655379 ADG655364:ADG655379 TK655364:TK655379 JO655364:JO655379 S655364:S655379 WWA589828:WWA589843 WME589828:WME589843 WCI589828:WCI589843 VSM589828:VSM589843 VIQ589828:VIQ589843 UYU589828:UYU589843 UOY589828:UOY589843 UFC589828:UFC589843 TVG589828:TVG589843 TLK589828:TLK589843 TBO589828:TBO589843 SRS589828:SRS589843 SHW589828:SHW589843 RYA589828:RYA589843 ROE589828:ROE589843 REI589828:REI589843 QUM589828:QUM589843 QKQ589828:QKQ589843 QAU589828:QAU589843 PQY589828:PQY589843 PHC589828:PHC589843 OXG589828:OXG589843 ONK589828:ONK589843 ODO589828:ODO589843 NTS589828:NTS589843 NJW589828:NJW589843 NAA589828:NAA589843 MQE589828:MQE589843 MGI589828:MGI589843 LWM589828:LWM589843 LMQ589828:LMQ589843 LCU589828:LCU589843 KSY589828:KSY589843 KJC589828:KJC589843 JZG589828:JZG589843 JPK589828:JPK589843 JFO589828:JFO589843 IVS589828:IVS589843 ILW589828:ILW589843 ICA589828:ICA589843 HSE589828:HSE589843 HII589828:HII589843 GYM589828:GYM589843 GOQ589828:GOQ589843 GEU589828:GEU589843 FUY589828:FUY589843 FLC589828:FLC589843 FBG589828:FBG589843 ERK589828:ERK589843 EHO589828:EHO589843 DXS589828:DXS589843 DNW589828:DNW589843 DEA589828:DEA589843 CUE589828:CUE589843 CKI589828:CKI589843 CAM589828:CAM589843 BQQ589828:BQQ589843 BGU589828:BGU589843 AWY589828:AWY589843 ANC589828:ANC589843 ADG589828:ADG589843 TK589828:TK589843 JO589828:JO589843 S589828:S589843 WWA524292:WWA524307 WME524292:WME524307 WCI524292:WCI524307 VSM524292:VSM524307 VIQ524292:VIQ524307 UYU524292:UYU524307 UOY524292:UOY524307 UFC524292:UFC524307 TVG524292:TVG524307 TLK524292:TLK524307 TBO524292:TBO524307 SRS524292:SRS524307 SHW524292:SHW524307 RYA524292:RYA524307 ROE524292:ROE524307 REI524292:REI524307 QUM524292:QUM524307 QKQ524292:QKQ524307 QAU524292:QAU524307 PQY524292:PQY524307 PHC524292:PHC524307 OXG524292:OXG524307 ONK524292:ONK524307 ODO524292:ODO524307 NTS524292:NTS524307 NJW524292:NJW524307 NAA524292:NAA524307 MQE524292:MQE524307 MGI524292:MGI524307 LWM524292:LWM524307 LMQ524292:LMQ524307 LCU524292:LCU524307 KSY524292:KSY524307 KJC524292:KJC524307 JZG524292:JZG524307 JPK524292:JPK524307 JFO524292:JFO524307 IVS524292:IVS524307 ILW524292:ILW524307 ICA524292:ICA524307 HSE524292:HSE524307 HII524292:HII524307 GYM524292:GYM524307 GOQ524292:GOQ524307 GEU524292:GEU524307 FUY524292:FUY524307 FLC524292:FLC524307 FBG524292:FBG524307 ERK524292:ERK524307 EHO524292:EHO524307 DXS524292:DXS524307 DNW524292:DNW524307 DEA524292:DEA524307 CUE524292:CUE524307 CKI524292:CKI524307 CAM524292:CAM524307 BQQ524292:BQQ524307 BGU524292:BGU524307 AWY524292:AWY524307 ANC524292:ANC524307 ADG524292:ADG524307 TK524292:TK524307 JO524292:JO524307 S524292:S524307 WWA458756:WWA458771 WME458756:WME458771 WCI458756:WCI458771 VSM458756:VSM458771 VIQ458756:VIQ458771 UYU458756:UYU458771 UOY458756:UOY458771 UFC458756:UFC458771 TVG458756:TVG458771 TLK458756:TLK458771 TBO458756:TBO458771 SRS458756:SRS458771 SHW458756:SHW458771 RYA458756:RYA458771 ROE458756:ROE458771 REI458756:REI458771 QUM458756:QUM458771 QKQ458756:QKQ458771 QAU458756:QAU458771 PQY458756:PQY458771 PHC458756:PHC458771 OXG458756:OXG458771 ONK458756:ONK458771 ODO458756:ODO458771 NTS458756:NTS458771 NJW458756:NJW458771 NAA458756:NAA458771 MQE458756:MQE458771 MGI458756:MGI458771 LWM458756:LWM458771 LMQ458756:LMQ458771 LCU458756:LCU458771 KSY458756:KSY458771 KJC458756:KJC458771 JZG458756:JZG458771 JPK458756:JPK458771 JFO458756:JFO458771 IVS458756:IVS458771 ILW458756:ILW458771 ICA458756:ICA458771 HSE458756:HSE458771 HII458756:HII458771 GYM458756:GYM458771 GOQ458756:GOQ458771 GEU458756:GEU458771 FUY458756:FUY458771 FLC458756:FLC458771 FBG458756:FBG458771 ERK458756:ERK458771 EHO458756:EHO458771 DXS458756:DXS458771 DNW458756:DNW458771 DEA458756:DEA458771 CUE458756:CUE458771 CKI458756:CKI458771 CAM458756:CAM458771 BQQ458756:BQQ458771 BGU458756:BGU458771 AWY458756:AWY458771 ANC458756:ANC458771 ADG458756:ADG458771 TK458756:TK458771 JO458756:JO458771 S458756:S458771 WWA393220:WWA393235 WME393220:WME393235 WCI393220:WCI393235 VSM393220:VSM393235 VIQ393220:VIQ393235 UYU393220:UYU393235 UOY393220:UOY393235 UFC393220:UFC393235 TVG393220:TVG393235 TLK393220:TLK393235 TBO393220:TBO393235 SRS393220:SRS393235 SHW393220:SHW393235 RYA393220:RYA393235 ROE393220:ROE393235 REI393220:REI393235 QUM393220:QUM393235 QKQ393220:QKQ393235 QAU393220:QAU393235 PQY393220:PQY393235 PHC393220:PHC393235 OXG393220:OXG393235 ONK393220:ONK393235 ODO393220:ODO393235 NTS393220:NTS393235 NJW393220:NJW393235 NAA393220:NAA393235 MQE393220:MQE393235 MGI393220:MGI393235 LWM393220:LWM393235 LMQ393220:LMQ393235 LCU393220:LCU393235 KSY393220:KSY393235 KJC393220:KJC393235 JZG393220:JZG393235 JPK393220:JPK393235 JFO393220:JFO393235 IVS393220:IVS393235 ILW393220:ILW393235 ICA393220:ICA393235 HSE393220:HSE393235 HII393220:HII393235 GYM393220:GYM393235 GOQ393220:GOQ393235 GEU393220:GEU393235 FUY393220:FUY393235 FLC393220:FLC393235 FBG393220:FBG393235 ERK393220:ERK393235 EHO393220:EHO393235 DXS393220:DXS393235 DNW393220:DNW393235 DEA393220:DEA393235 CUE393220:CUE393235 CKI393220:CKI393235 CAM393220:CAM393235 BQQ393220:BQQ393235 BGU393220:BGU393235 AWY393220:AWY393235 ANC393220:ANC393235 ADG393220:ADG393235 TK393220:TK393235 JO393220:JO393235 S393220:S393235 WWA327684:WWA327699 WME327684:WME327699 WCI327684:WCI327699 VSM327684:VSM327699 VIQ327684:VIQ327699 UYU327684:UYU327699 UOY327684:UOY327699 UFC327684:UFC327699 TVG327684:TVG327699 TLK327684:TLK327699 TBO327684:TBO327699 SRS327684:SRS327699 SHW327684:SHW327699 RYA327684:RYA327699 ROE327684:ROE327699 REI327684:REI327699 QUM327684:QUM327699 QKQ327684:QKQ327699 QAU327684:QAU327699 PQY327684:PQY327699 PHC327684:PHC327699 OXG327684:OXG327699 ONK327684:ONK327699 ODO327684:ODO327699 NTS327684:NTS327699 NJW327684:NJW327699 NAA327684:NAA327699 MQE327684:MQE327699 MGI327684:MGI327699 LWM327684:LWM327699 LMQ327684:LMQ327699 LCU327684:LCU327699 KSY327684:KSY327699 KJC327684:KJC327699 JZG327684:JZG327699 JPK327684:JPK327699 JFO327684:JFO327699 IVS327684:IVS327699 ILW327684:ILW327699 ICA327684:ICA327699 HSE327684:HSE327699 HII327684:HII327699 GYM327684:GYM327699 GOQ327684:GOQ327699 GEU327684:GEU327699 FUY327684:FUY327699 FLC327684:FLC327699 FBG327684:FBG327699 ERK327684:ERK327699 EHO327684:EHO327699 DXS327684:DXS327699 DNW327684:DNW327699 DEA327684:DEA327699 CUE327684:CUE327699 CKI327684:CKI327699 CAM327684:CAM327699 BQQ327684:BQQ327699 BGU327684:BGU327699 AWY327684:AWY327699 ANC327684:ANC327699 ADG327684:ADG327699 TK327684:TK327699 JO327684:JO327699 S327684:S327699 WWA262148:WWA262163 WME262148:WME262163 WCI262148:WCI262163 VSM262148:VSM262163 VIQ262148:VIQ262163 UYU262148:UYU262163 UOY262148:UOY262163 UFC262148:UFC262163 TVG262148:TVG262163 TLK262148:TLK262163 TBO262148:TBO262163 SRS262148:SRS262163 SHW262148:SHW262163 RYA262148:RYA262163 ROE262148:ROE262163 REI262148:REI262163 QUM262148:QUM262163 QKQ262148:QKQ262163 QAU262148:QAU262163 PQY262148:PQY262163 PHC262148:PHC262163 OXG262148:OXG262163 ONK262148:ONK262163 ODO262148:ODO262163 NTS262148:NTS262163 NJW262148:NJW262163 NAA262148:NAA262163 MQE262148:MQE262163 MGI262148:MGI262163 LWM262148:LWM262163 LMQ262148:LMQ262163 LCU262148:LCU262163 KSY262148:KSY262163 KJC262148:KJC262163 JZG262148:JZG262163 JPK262148:JPK262163 JFO262148:JFO262163 IVS262148:IVS262163 ILW262148:ILW262163 ICA262148:ICA262163 HSE262148:HSE262163 HII262148:HII262163 GYM262148:GYM262163 GOQ262148:GOQ262163 GEU262148:GEU262163 FUY262148:FUY262163 FLC262148:FLC262163 FBG262148:FBG262163 ERK262148:ERK262163 EHO262148:EHO262163 DXS262148:DXS262163 DNW262148:DNW262163 DEA262148:DEA262163 CUE262148:CUE262163 CKI262148:CKI262163 CAM262148:CAM262163 BQQ262148:BQQ262163 BGU262148:BGU262163 AWY262148:AWY262163 ANC262148:ANC262163 ADG262148:ADG262163 TK262148:TK262163 JO262148:JO262163 S262148:S262163 WWA196612:WWA196627 WME196612:WME196627 WCI196612:WCI196627 VSM196612:VSM196627 VIQ196612:VIQ196627 UYU196612:UYU196627 UOY196612:UOY196627 UFC196612:UFC196627 TVG196612:TVG196627 TLK196612:TLK196627 TBO196612:TBO196627 SRS196612:SRS196627 SHW196612:SHW196627 RYA196612:RYA196627 ROE196612:ROE196627 REI196612:REI196627 QUM196612:QUM196627 QKQ196612:QKQ196627 QAU196612:QAU196627 PQY196612:PQY196627 PHC196612:PHC196627 OXG196612:OXG196627 ONK196612:ONK196627 ODO196612:ODO196627 NTS196612:NTS196627 NJW196612:NJW196627 NAA196612:NAA196627 MQE196612:MQE196627 MGI196612:MGI196627 LWM196612:LWM196627 LMQ196612:LMQ196627 LCU196612:LCU196627 KSY196612:KSY196627 KJC196612:KJC196627 JZG196612:JZG196627 JPK196612:JPK196627 JFO196612:JFO196627 IVS196612:IVS196627 ILW196612:ILW196627 ICA196612:ICA196627 HSE196612:HSE196627 HII196612:HII196627 GYM196612:GYM196627 GOQ196612:GOQ196627 GEU196612:GEU196627 FUY196612:FUY196627 FLC196612:FLC196627 FBG196612:FBG196627 ERK196612:ERK196627 EHO196612:EHO196627 DXS196612:DXS196627 DNW196612:DNW196627 DEA196612:DEA196627 CUE196612:CUE196627 CKI196612:CKI196627 CAM196612:CAM196627 BQQ196612:BQQ196627 BGU196612:BGU196627 AWY196612:AWY196627 ANC196612:ANC196627 ADG196612:ADG196627 TK196612:TK196627 JO196612:JO196627 S196612:S196627 WWA131076:WWA131091 WME131076:WME131091 WCI131076:WCI131091 VSM131076:VSM131091 VIQ131076:VIQ131091 UYU131076:UYU131091 UOY131076:UOY131091 UFC131076:UFC131091 TVG131076:TVG131091 TLK131076:TLK131091 TBO131076:TBO131091 SRS131076:SRS131091 SHW131076:SHW131091 RYA131076:RYA131091 ROE131076:ROE131091 REI131076:REI131091 QUM131076:QUM131091 QKQ131076:QKQ131091 QAU131076:QAU131091 PQY131076:PQY131091 PHC131076:PHC131091 OXG131076:OXG131091 ONK131076:ONK131091 ODO131076:ODO131091 NTS131076:NTS131091 NJW131076:NJW131091 NAA131076:NAA131091 MQE131076:MQE131091 MGI131076:MGI131091 LWM131076:LWM131091 LMQ131076:LMQ131091 LCU131076:LCU131091 KSY131076:KSY131091 KJC131076:KJC131091 JZG131076:JZG131091 JPK131076:JPK131091 JFO131076:JFO131091 IVS131076:IVS131091 ILW131076:ILW131091 ICA131076:ICA131091 HSE131076:HSE131091 HII131076:HII131091 GYM131076:GYM131091 GOQ131076:GOQ131091 GEU131076:GEU131091 FUY131076:FUY131091 FLC131076:FLC131091 FBG131076:FBG131091 ERK131076:ERK131091 EHO131076:EHO131091 DXS131076:DXS131091 DNW131076:DNW131091 DEA131076:DEA131091 CUE131076:CUE131091 CKI131076:CKI131091 CAM131076:CAM131091 BQQ131076:BQQ131091 BGU131076:BGU131091 AWY131076:AWY131091 ANC131076:ANC131091 ADG131076:ADG131091 TK131076:TK131091 JO131076:JO131091 S131076:S131091 WWA65540:WWA65555 WME65540:WME65555 WCI65540:WCI65555 VSM65540:VSM65555 VIQ65540:VIQ65555 UYU65540:UYU65555 UOY65540:UOY65555 UFC65540:UFC65555 TVG65540:TVG65555 TLK65540:TLK65555 TBO65540:TBO65555 SRS65540:SRS65555 SHW65540:SHW65555 RYA65540:RYA65555 ROE65540:ROE65555 REI65540:REI65555 QUM65540:QUM65555 QKQ65540:QKQ65555 QAU65540:QAU65555 PQY65540:PQY65555 PHC65540:PHC65555 OXG65540:OXG65555 ONK65540:ONK65555 ODO65540:ODO65555 NTS65540:NTS65555 NJW65540:NJW65555 NAA65540:NAA65555 MQE65540:MQE65555 MGI65540:MGI65555 LWM65540:LWM65555 LMQ65540:LMQ65555 LCU65540:LCU65555 KSY65540:KSY65555 KJC65540:KJC65555 JZG65540:JZG65555 JPK65540:JPK65555 JFO65540:JFO65555 IVS65540:IVS65555 ILW65540:ILW65555 ICA65540:ICA65555 HSE65540:HSE65555 HII65540:HII65555 GYM65540:GYM65555 GOQ65540:GOQ65555 GEU65540:GEU65555 FUY65540:FUY65555 FLC65540:FLC65555 FBG65540:FBG65555 ERK65540:ERK65555 EHO65540:EHO65555 DXS65540:DXS65555 DNW65540:DNW65555 DEA65540:DEA65555 CUE65540:CUE65555 CKI65540:CKI65555 CAM65540:CAM65555 BQQ65540:BQQ65555 BGU65540:BGU65555 AWY65540:AWY65555 ANC65540:ANC65555 ADG65540:ADG65555 TK65540:TK65555 JO65540:JO65555">
      <formula1>"Catastrophic, Critical, Marginal, Negligible, -"</formula1>
    </dataValidation>
    <dataValidation type="list" allowBlank="1" showInputMessage="1" showErrorMessage="1" sqref="T65540:T65555 T4:T21 JP4:JP20 TL4:TL20 ADH4:ADH20 AND4:AND20 AWZ4:AWZ20 BGV4:BGV20 BQR4:BQR20 CAN4:CAN20 CKJ4:CKJ20 CUF4:CUF20 DEB4:DEB20 DNX4:DNX20 DXT4:DXT20 EHP4:EHP20 ERL4:ERL20 FBH4:FBH20 FLD4:FLD20 FUZ4:FUZ20 GEV4:GEV20 GOR4:GOR20 GYN4:GYN20 HIJ4:HIJ20 HSF4:HSF20 ICB4:ICB20 ILX4:ILX20 IVT4:IVT20 JFP4:JFP20 JPL4:JPL20 JZH4:JZH20 KJD4:KJD20 KSZ4:KSZ20 LCV4:LCV20 LMR4:LMR20 LWN4:LWN20 MGJ4:MGJ20 MQF4:MQF20 NAB4:NAB20 NJX4:NJX20 NTT4:NTT20 ODP4:ODP20 ONL4:ONL20 OXH4:OXH20 PHD4:PHD20 PQZ4:PQZ20 QAV4:QAV20 QKR4:QKR20 QUN4:QUN20 REJ4:REJ20 ROF4:ROF20 RYB4:RYB20 SHX4:SHX20 SRT4:SRT20 TBP4:TBP20 TLL4:TLL20 TVH4:TVH20 UFD4:UFD20 UOZ4:UOZ20 UYV4:UYV20 VIR4:VIR20 VSN4:VSN20 WCJ4:WCJ20 WMF4:WMF20 WWB4:WWB20 JK4:JK20 TG4:TG20 ADC4:ADC20 AMY4:AMY20 AWU4:AWU20 BGQ4:BGQ20 BQM4:BQM20 CAI4:CAI20 CKE4:CKE20 CUA4:CUA20 DDW4:DDW20 DNS4:DNS20 DXO4:DXO20 EHK4:EHK20 ERG4:ERG20 FBC4:FBC20 FKY4:FKY20 FUU4:FUU20 GEQ4:GEQ20 GOM4:GOM20 GYI4:GYI20 HIE4:HIE20 HSA4:HSA20 IBW4:IBW20 ILS4:ILS20 IVO4:IVO20 JFK4:JFK20 JPG4:JPG20 JZC4:JZC20 KIY4:KIY20 KSU4:KSU20 LCQ4:LCQ20 LMM4:LMM20 LWI4:LWI20 MGE4:MGE20 MQA4:MQA20 MZW4:MZW20 NJS4:NJS20 NTO4:NTO20 ODK4:ODK20 ONG4:ONG20 OXC4:OXC20 PGY4:PGY20 PQU4:PQU20 QAQ4:QAQ20 QKM4:QKM20 QUI4:QUI20 REE4:REE20 ROA4:ROA20 RXW4:RXW20 SHS4:SHS20 SRO4:SRO20 TBK4:TBK20 TLG4:TLG20 TVC4:TVC20 UEY4:UEY20 UOU4:UOU20 UYQ4:UYQ20 VIM4:VIM20 VSI4:VSI20 WCE4:WCE20 WMA4:WMA20 WVW4:WVW20 K4:K21 WMA983044:WMA983059 WCE983044:WCE983059 VSI983044:VSI983059 VIM983044:VIM983059 UYQ983044:UYQ983059 UOU983044:UOU983059 UEY983044:UEY983059 TVC983044:TVC983059 TLG983044:TLG983059 TBK983044:TBK983059 SRO983044:SRO983059 SHS983044:SHS983059 RXW983044:RXW983059 ROA983044:ROA983059 REE983044:REE983059 QUI983044:QUI983059 QKM983044:QKM983059 QAQ983044:QAQ983059 PQU983044:PQU983059 PGY983044:PGY983059 OXC983044:OXC983059 ONG983044:ONG983059 ODK983044:ODK983059 NTO983044:NTO983059 NJS983044:NJS983059 MZW983044:MZW983059 MQA983044:MQA983059 MGE983044:MGE983059 LWI983044:LWI983059 LMM983044:LMM983059 LCQ983044:LCQ983059 KSU983044:KSU983059 KIY983044:KIY983059 JZC983044:JZC983059 JPG983044:JPG983059 JFK983044:JFK983059 IVO983044:IVO983059 ILS983044:ILS983059 IBW983044:IBW983059 HSA983044:HSA983059 HIE983044:HIE983059 GYI983044:GYI983059 GOM983044:GOM983059 GEQ983044:GEQ983059 FUU983044:FUU983059 FKY983044:FKY983059 FBC983044:FBC983059 ERG983044:ERG983059 EHK983044:EHK983059 DXO983044:DXO983059 DNS983044:DNS983059 DDW983044:DDW983059 CUA983044:CUA983059 CKE983044:CKE983059 CAI983044:CAI983059 BQM983044:BQM983059 BGQ983044:BGQ983059 AWU983044:AWU983059 AMY983044:AMY983059 ADC983044:ADC983059 TG983044:TG983059 JK983044:JK983059 K983044:K983059 WVW917508:WVW917523 WMA917508:WMA917523 WCE917508:WCE917523 VSI917508:VSI917523 VIM917508:VIM917523 UYQ917508:UYQ917523 UOU917508:UOU917523 UEY917508:UEY917523 TVC917508:TVC917523 TLG917508:TLG917523 TBK917508:TBK917523 SRO917508:SRO917523 SHS917508:SHS917523 RXW917508:RXW917523 ROA917508:ROA917523 REE917508:REE917523 QUI917508:QUI917523 QKM917508:QKM917523 QAQ917508:QAQ917523 PQU917508:PQU917523 PGY917508:PGY917523 OXC917508:OXC917523 ONG917508:ONG917523 ODK917508:ODK917523 NTO917508:NTO917523 NJS917508:NJS917523 MZW917508:MZW917523 MQA917508:MQA917523 MGE917508:MGE917523 LWI917508:LWI917523 LMM917508:LMM917523 LCQ917508:LCQ917523 KSU917508:KSU917523 KIY917508:KIY917523 JZC917508:JZC917523 JPG917508:JPG917523 JFK917508:JFK917523 IVO917508:IVO917523 ILS917508:ILS917523 IBW917508:IBW917523 HSA917508:HSA917523 HIE917508:HIE917523 GYI917508:GYI917523 GOM917508:GOM917523 GEQ917508:GEQ917523 FUU917508:FUU917523 FKY917508:FKY917523 FBC917508:FBC917523 ERG917508:ERG917523 EHK917508:EHK917523 DXO917508:DXO917523 DNS917508:DNS917523 DDW917508:DDW917523 CUA917508:CUA917523 CKE917508:CKE917523 CAI917508:CAI917523 BQM917508:BQM917523 BGQ917508:BGQ917523 AWU917508:AWU917523 AMY917508:AMY917523 ADC917508:ADC917523 TG917508:TG917523 JK917508:JK917523 K917508:K917523 WVW851972:WVW851987 WMA851972:WMA851987 WCE851972:WCE851987 VSI851972:VSI851987 VIM851972:VIM851987 UYQ851972:UYQ851987 UOU851972:UOU851987 UEY851972:UEY851987 TVC851972:TVC851987 TLG851972:TLG851987 TBK851972:TBK851987 SRO851972:SRO851987 SHS851972:SHS851987 RXW851972:RXW851987 ROA851972:ROA851987 REE851972:REE851987 QUI851972:QUI851987 QKM851972:QKM851987 QAQ851972:QAQ851987 PQU851972:PQU851987 PGY851972:PGY851987 OXC851972:OXC851987 ONG851972:ONG851987 ODK851972:ODK851987 NTO851972:NTO851987 NJS851972:NJS851987 MZW851972:MZW851987 MQA851972:MQA851987 MGE851972:MGE851987 LWI851972:LWI851987 LMM851972:LMM851987 LCQ851972:LCQ851987 KSU851972:KSU851987 KIY851972:KIY851987 JZC851972:JZC851987 JPG851972:JPG851987 JFK851972:JFK851987 IVO851972:IVO851987 ILS851972:ILS851987 IBW851972:IBW851987 HSA851972:HSA851987 HIE851972:HIE851987 GYI851972:GYI851987 GOM851972:GOM851987 GEQ851972:GEQ851987 FUU851972:FUU851987 FKY851972:FKY851987 FBC851972:FBC851987 ERG851972:ERG851987 EHK851972:EHK851987 DXO851972:DXO851987 DNS851972:DNS851987 DDW851972:DDW851987 CUA851972:CUA851987 CKE851972:CKE851987 CAI851972:CAI851987 BQM851972:BQM851987 BGQ851972:BGQ851987 AWU851972:AWU851987 AMY851972:AMY851987 ADC851972:ADC851987 TG851972:TG851987 JK851972:JK851987 K851972:K851987 WVW786436:WVW786451 WMA786436:WMA786451 WCE786436:WCE786451 VSI786436:VSI786451 VIM786436:VIM786451 UYQ786436:UYQ786451 UOU786436:UOU786451 UEY786436:UEY786451 TVC786436:TVC786451 TLG786436:TLG786451 TBK786436:TBK786451 SRO786436:SRO786451 SHS786436:SHS786451 RXW786436:RXW786451 ROA786436:ROA786451 REE786436:REE786451 QUI786436:QUI786451 QKM786436:QKM786451 QAQ786436:QAQ786451 PQU786436:PQU786451 PGY786436:PGY786451 OXC786436:OXC786451 ONG786436:ONG786451 ODK786436:ODK786451 NTO786436:NTO786451 NJS786436:NJS786451 MZW786436:MZW786451 MQA786436:MQA786451 MGE786436:MGE786451 LWI786436:LWI786451 LMM786436:LMM786451 LCQ786436:LCQ786451 KSU786436:KSU786451 KIY786436:KIY786451 JZC786436:JZC786451 JPG786436:JPG786451 JFK786436:JFK786451 IVO786436:IVO786451 ILS786436:ILS786451 IBW786436:IBW786451 HSA786436:HSA786451 HIE786436:HIE786451 GYI786436:GYI786451 GOM786436:GOM786451 GEQ786436:GEQ786451 FUU786436:FUU786451 FKY786436:FKY786451 FBC786436:FBC786451 ERG786436:ERG786451 EHK786436:EHK786451 DXO786436:DXO786451 DNS786436:DNS786451 DDW786436:DDW786451 CUA786436:CUA786451 CKE786436:CKE786451 CAI786436:CAI786451 BQM786436:BQM786451 BGQ786436:BGQ786451 AWU786436:AWU786451 AMY786436:AMY786451 ADC786436:ADC786451 TG786436:TG786451 JK786436:JK786451 K786436:K786451 WVW720900:WVW720915 WMA720900:WMA720915 WCE720900:WCE720915 VSI720900:VSI720915 VIM720900:VIM720915 UYQ720900:UYQ720915 UOU720900:UOU720915 UEY720900:UEY720915 TVC720900:TVC720915 TLG720900:TLG720915 TBK720900:TBK720915 SRO720900:SRO720915 SHS720900:SHS720915 RXW720900:RXW720915 ROA720900:ROA720915 REE720900:REE720915 QUI720900:QUI720915 QKM720900:QKM720915 QAQ720900:QAQ720915 PQU720900:PQU720915 PGY720900:PGY720915 OXC720900:OXC720915 ONG720900:ONG720915 ODK720900:ODK720915 NTO720900:NTO720915 NJS720900:NJS720915 MZW720900:MZW720915 MQA720900:MQA720915 MGE720900:MGE720915 LWI720900:LWI720915 LMM720900:LMM720915 LCQ720900:LCQ720915 KSU720900:KSU720915 KIY720900:KIY720915 JZC720900:JZC720915 JPG720900:JPG720915 JFK720900:JFK720915 IVO720900:IVO720915 ILS720900:ILS720915 IBW720900:IBW720915 HSA720900:HSA720915 HIE720900:HIE720915 GYI720900:GYI720915 GOM720900:GOM720915 GEQ720900:GEQ720915 FUU720900:FUU720915 FKY720900:FKY720915 FBC720900:FBC720915 ERG720900:ERG720915 EHK720900:EHK720915 DXO720900:DXO720915 DNS720900:DNS720915 DDW720900:DDW720915 CUA720900:CUA720915 CKE720900:CKE720915 CAI720900:CAI720915 BQM720900:BQM720915 BGQ720900:BGQ720915 AWU720900:AWU720915 AMY720900:AMY720915 ADC720900:ADC720915 TG720900:TG720915 JK720900:JK720915 K720900:K720915 WVW655364:WVW655379 WMA655364:WMA655379 WCE655364:WCE655379 VSI655364:VSI655379 VIM655364:VIM655379 UYQ655364:UYQ655379 UOU655364:UOU655379 UEY655364:UEY655379 TVC655364:TVC655379 TLG655364:TLG655379 TBK655364:TBK655379 SRO655364:SRO655379 SHS655364:SHS655379 RXW655364:RXW655379 ROA655364:ROA655379 REE655364:REE655379 QUI655364:QUI655379 QKM655364:QKM655379 QAQ655364:QAQ655379 PQU655364:PQU655379 PGY655364:PGY655379 OXC655364:OXC655379 ONG655364:ONG655379 ODK655364:ODK655379 NTO655364:NTO655379 NJS655364:NJS655379 MZW655364:MZW655379 MQA655364:MQA655379 MGE655364:MGE655379 LWI655364:LWI655379 LMM655364:LMM655379 LCQ655364:LCQ655379 KSU655364:KSU655379 KIY655364:KIY655379 JZC655364:JZC655379 JPG655364:JPG655379 JFK655364:JFK655379 IVO655364:IVO655379 ILS655364:ILS655379 IBW655364:IBW655379 HSA655364:HSA655379 HIE655364:HIE655379 GYI655364:GYI655379 GOM655364:GOM655379 GEQ655364:GEQ655379 FUU655364:FUU655379 FKY655364:FKY655379 FBC655364:FBC655379 ERG655364:ERG655379 EHK655364:EHK655379 DXO655364:DXO655379 DNS655364:DNS655379 DDW655364:DDW655379 CUA655364:CUA655379 CKE655364:CKE655379 CAI655364:CAI655379 BQM655364:BQM655379 BGQ655364:BGQ655379 AWU655364:AWU655379 AMY655364:AMY655379 ADC655364:ADC655379 TG655364:TG655379 JK655364:JK655379 K655364:K655379 WVW589828:WVW589843 WMA589828:WMA589843 WCE589828:WCE589843 VSI589828:VSI589843 VIM589828:VIM589843 UYQ589828:UYQ589843 UOU589828:UOU589843 UEY589828:UEY589843 TVC589828:TVC589843 TLG589828:TLG589843 TBK589828:TBK589843 SRO589828:SRO589843 SHS589828:SHS589843 RXW589828:RXW589843 ROA589828:ROA589843 REE589828:REE589843 QUI589828:QUI589843 QKM589828:QKM589843 QAQ589828:QAQ589843 PQU589828:PQU589843 PGY589828:PGY589843 OXC589828:OXC589843 ONG589828:ONG589843 ODK589828:ODK589843 NTO589828:NTO589843 NJS589828:NJS589843 MZW589828:MZW589843 MQA589828:MQA589843 MGE589828:MGE589843 LWI589828:LWI589843 LMM589828:LMM589843 LCQ589828:LCQ589843 KSU589828:KSU589843 KIY589828:KIY589843 JZC589828:JZC589843 JPG589828:JPG589843 JFK589828:JFK589843 IVO589828:IVO589843 ILS589828:ILS589843 IBW589828:IBW589843 HSA589828:HSA589843 HIE589828:HIE589843 GYI589828:GYI589843 GOM589828:GOM589843 GEQ589828:GEQ589843 FUU589828:FUU589843 FKY589828:FKY589843 FBC589828:FBC589843 ERG589828:ERG589843 EHK589828:EHK589843 DXO589828:DXO589843 DNS589828:DNS589843 DDW589828:DDW589843 CUA589828:CUA589843 CKE589828:CKE589843 CAI589828:CAI589843 BQM589828:BQM589843 BGQ589828:BGQ589843 AWU589828:AWU589843 AMY589828:AMY589843 ADC589828:ADC589843 TG589828:TG589843 JK589828:JK589843 K589828:K589843 WVW524292:WVW524307 WMA524292:WMA524307 WCE524292:WCE524307 VSI524292:VSI524307 VIM524292:VIM524307 UYQ524292:UYQ524307 UOU524292:UOU524307 UEY524292:UEY524307 TVC524292:TVC524307 TLG524292:TLG524307 TBK524292:TBK524307 SRO524292:SRO524307 SHS524292:SHS524307 RXW524292:RXW524307 ROA524292:ROA524307 REE524292:REE524307 QUI524292:QUI524307 QKM524292:QKM524307 QAQ524292:QAQ524307 PQU524292:PQU524307 PGY524292:PGY524307 OXC524292:OXC524307 ONG524292:ONG524307 ODK524292:ODK524307 NTO524292:NTO524307 NJS524292:NJS524307 MZW524292:MZW524307 MQA524292:MQA524307 MGE524292:MGE524307 LWI524292:LWI524307 LMM524292:LMM524307 LCQ524292:LCQ524307 KSU524292:KSU524307 KIY524292:KIY524307 JZC524292:JZC524307 JPG524292:JPG524307 JFK524292:JFK524307 IVO524292:IVO524307 ILS524292:ILS524307 IBW524292:IBW524307 HSA524292:HSA524307 HIE524292:HIE524307 GYI524292:GYI524307 GOM524292:GOM524307 GEQ524292:GEQ524307 FUU524292:FUU524307 FKY524292:FKY524307 FBC524292:FBC524307 ERG524292:ERG524307 EHK524292:EHK524307 DXO524292:DXO524307 DNS524292:DNS524307 DDW524292:DDW524307 CUA524292:CUA524307 CKE524292:CKE524307 CAI524292:CAI524307 BQM524292:BQM524307 BGQ524292:BGQ524307 AWU524292:AWU524307 AMY524292:AMY524307 ADC524292:ADC524307 TG524292:TG524307 JK524292:JK524307 K524292:K524307 WVW458756:WVW458771 WMA458756:WMA458771 WCE458756:WCE458771 VSI458756:VSI458771 VIM458756:VIM458771 UYQ458756:UYQ458771 UOU458756:UOU458771 UEY458756:UEY458771 TVC458756:TVC458771 TLG458756:TLG458771 TBK458756:TBK458771 SRO458756:SRO458771 SHS458756:SHS458771 RXW458756:RXW458771 ROA458756:ROA458771 REE458756:REE458771 QUI458756:QUI458771 QKM458756:QKM458771 QAQ458756:QAQ458771 PQU458756:PQU458771 PGY458756:PGY458771 OXC458756:OXC458771 ONG458756:ONG458771 ODK458756:ODK458771 NTO458756:NTO458771 NJS458756:NJS458771 MZW458756:MZW458771 MQA458756:MQA458771 MGE458756:MGE458771 LWI458756:LWI458771 LMM458756:LMM458771 LCQ458756:LCQ458771 KSU458756:KSU458771 KIY458756:KIY458771 JZC458756:JZC458771 JPG458756:JPG458771 JFK458756:JFK458771 IVO458756:IVO458771 ILS458756:ILS458771 IBW458756:IBW458771 HSA458756:HSA458771 HIE458756:HIE458771 GYI458756:GYI458771 GOM458756:GOM458771 GEQ458756:GEQ458771 FUU458756:FUU458771 FKY458756:FKY458771 FBC458756:FBC458771 ERG458756:ERG458771 EHK458756:EHK458771 DXO458756:DXO458771 DNS458756:DNS458771 DDW458756:DDW458771 CUA458756:CUA458771 CKE458756:CKE458771 CAI458756:CAI458771 BQM458756:BQM458771 BGQ458756:BGQ458771 AWU458756:AWU458771 AMY458756:AMY458771 ADC458756:ADC458771 TG458756:TG458771 JK458756:JK458771 K458756:K458771 WVW393220:WVW393235 WMA393220:WMA393235 WCE393220:WCE393235 VSI393220:VSI393235 VIM393220:VIM393235 UYQ393220:UYQ393235 UOU393220:UOU393235 UEY393220:UEY393235 TVC393220:TVC393235 TLG393220:TLG393235 TBK393220:TBK393235 SRO393220:SRO393235 SHS393220:SHS393235 RXW393220:RXW393235 ROA393220:ROA393235 REE393220:REE393235 QUI393220:QUI393235 QKM393220:QKM393235 QAQ393220:QAQ393235 PQU393220:PQU393235 PGY393220:PGY393235 OXC393220:OXC393235 ONG393220:ONG393235 ODK393220:ODK393235 NTO393220:NTO393235 NJS393220:NJS393235 MZW393220:MZW393235 MQA393220:MQA393235 MGE393220:MGE393235 LWI393220:LWI393235 LMM393220:LMM393235 LCQ393220:LCQ393235 KSU393220:KSU393235 KIY393220:KIY393235 JZC393220:JZC393235 JPG393220:JPG393235 JFK393220:JFK393235 IVO393220:IVO393235 ILS393220:ILS393235 IBW393220:IBW393235 HSA393220:HSA393235 HIE393220:HIE393235 GYI393220:GYI393235 GOM393220:GOM393235 GEQ393220:GEQ393235 FUU393220:FUU393235 FKY393220:FKY393235 FBC393220:FBC393235 ERG393220:ERG393235 EHK393220:EHK393235 DXO393220:DXO393235 DNS393220:DNS393235 DDW393220:DDW393235 CUA393220:CUA393235 CKE393220:CKE393235 CAI393220:CAI393235 BQM393220:BQM393235 BGQ393220:BGQ393235 AWU393220:AWU393235 AMY393220:AMY393235 ADC393220:ADC393235 TG393220:TG393235 JK393220:JK393235 K393220:K393235 WVW327684:WVW327699 WMA327684:WMA327699 WCE327684:WCE327699 VSI327684:VSI327699 VIM327684:VIM327699 UYQ327684:UYQ327699 UOU327684:UOU327699 UEY327684:UEY327699 TVC327684:TVC327699 TLG327684:TLG327699 TBK327684:TBK327699 SRO327684:SRO327699 SHS327684:SHS327699 RXW327684:RXW327699 ROA327684:ROA327699 REE327684:REE327699 QUI327684:QUI327699 QKM327684:QKM327699 QAQ327684:QAQ327699 PQU327684:PQU327699 PGY327684:PGY327699 OXC327684:OXC327699 ONG327684:ONG327699 ODK327684:ODK327699 NTO327684:NTO327699 NJS327684:NJS327699 MZW327684:MZW327699 MQA327684:MQA327699 MGE327684:MGE327699 LWI327684:LWI327699 LMM327684:LMM327699 LCQ327684:LCQ327699 KSU327684:KSU327699 KIY327684:KIY327699 JZC327684:JZC327699 JPG327684:JPG327699 JFK327684:JFK327699 IVO327684:IVO327699 ILS327684:ILS327699 IBW327684:IBW327699 HSA327684:HSA327699 HIE327684:HIE327699 GYI327684:GYI327699 GOM327684:GOM327699 GEQ327684:GEQ327699 FUU327684:FUU327699 FKY327684:FKY327699 FBC327684:FBC327699 ERG327684:ERG327699 EHK327684:EHK327699 DXO327684:DXO327699 DNS327684:DNS327699 DDW327684:DDW327699 CUA327684:CUA327699 CKE327684:CKE327699 CAI327684:CAI327699 BQM327684:BQM327699 BGQ327684:BGQ327699 AWU327684:AWU327699 AMY327684:AMY327699 ADC327684:ADC327699 TG327684:TG327699 JK327684:JK327699 K327684:K327699 WVW262148:WVW262163 WMA262148:WMA262163 WCE262148:WCE262163 VSI262148:VSI262163 VIM262148:VIM262163 UYQ262148:UYQ262163 UOU262148:UOU262163 UEY262148:UEY262163 TVC262148:TVC262163 TLG262148:TLG262163 TBK262148:TBK262163 SRO262148:SRO262163 SHS262148:SHS262163 RXW262148:RXW262163 ROA262148:ROA262163 REE262148:REE262163 QUI262148:QUI262163 QKM262148:QKM262163 QAQ262148:QAQ262163 PQU262148:PQU262163 PGY262148:PGY262163 OXC262148:OXC262163 ONG262148:ONG262163 ODK262148:ODK262163 NTO262148:NTO262163 NJS262148:NJS262163 MZW262148:MZW262163 MQA262148:MQA262163 MGE262148:MGE262163 LWI262148:LWI262163 LMM262148:LMM262163 LCQ262148:LCQ262163 KSU262148:KSU262163 KIY262148:KIY262163 JZC262148:JZC262163 JPG262148:JPG262163 JFK262148:JFK262163 IVO262148:IVO262163 ILS262148:ILS262163 IBW262148:IBW262163 HSA262148:HSA262163 HIE262148:HIE262163 GYI262148:GYI262163 GOM262148:GOM262163 GEQ262148:GEQ262163 FUU262148:FUU262163 FKY262148:FKY262163 FBC262148:FBC262163 ERG262148:ERG262163 EHK262148:EHK262163 DXO262148:DXO262163 DNS262148:DNS262163 DDW262148:DDW262163 CUA262148:CUA262163 CKE262148:CKE262163 CAI262148:CAI262163 BQM262148:BQM262163 BGQ262148:BGQ262163 AWU262148:AWU262163 AMY262148:AMY262163 ADC262148:ADC262163 TG262148:TG262163 JK262148:JK262163 K262148:K262163 WVW196612:WVW196627 WMA196612:WMA196627 WCE196612:WCE196627 VSI196612:VSI196627 VIM196612:VIM196627 UYQ196612:UYQ196627 UOU196612:UOU196627 UEY196612:UEY196627 TVC196612:TVC196627 TLG196612:TLG196627 TBK196612:TBK196627 SRO196612:SRO196627 SHS196612:SHS196627 RXW196612:RXW196627 ROA196612:ROA196627 REE196612:REE196627 QUI196612:QUI196627 QKM196612:QKM196627 QAQ196612:QAQ196627 PQU196612:PQU196627 PGY196612:PGY196627 OXC196612:OXC196627 ONG196612:ONG196627 ODK196612:ODK196627 NTO196612:NTO196627 NJS196612:NJS196627 MZW196612:MZW196627 MQA196612:MQA196627 MGE196612:MGE196627 LWI196612:LWI196627 LMM196612:LMM196627 LCQ196612:LCQ196627 KSU196612:KSU196627 KIY196612:KIY196627 JZC196612:JZC196627 JPG196612:JPG196627 JFK196612:JFK196627 IVO196612:IVO196627 ILS196612:ILS196627 IBW196612:IBW196627 HSA196612:HSA196627 HIE196612:HIE196627 GYI196612:GYI196627 GOM196612:GOM196627 GEQ196612:GEQ196627 FUU196612:FUU196627 FKY196612:FKY196627 FBC196612:FBC196627 ERG196612:ERG196627 EHK196612:EHK196627 DXO196612:DXO196627 DNS196612:DNS196627 DDW196612:DDW196627 CUA196612:CUA196627 CKE196612:CKE196627 CAI196612:CAI196627 BQM196612:BQM196627 BGQ196612:BGQ196627 AWU196612:AWU196627 AMY196612:AMY196627 ADC196612:ADC196627 TG196612:TG196627 JK196612:JK196627 K196612:K196627 WVW131076:WVW131091 WMA131076:WMA131091 WCE131076:WCE131091 VSI131076:VSI131091 VIM131076:VIM131091 UYQ131076:UYQ131091 UOU131076:UOU131091 UEY131076:UEY131091 TVC131076:TVC131091 TLG131076:TLG131091 TBK131076:TBK131091 SRO131076:SRO131091 SHS131076:SHS131091 RXW131076:RXW131091 ROA131076:ROA131091 REE131076:REE131091 QUI131076:QUI131091 QKM131076:QKM131091 QAQ131076:QAQ131091 PQU131076:PQU131091 PGY131076:PGY131091 OXC131076:OXC131091 ONG131076:ONG131091 ODK131076:ODK131091 NTO131076:NTO131091 NJS131076:NJS131091 MZW131076:MZW131091 MQA131076:MQA131091 MGE131076:MGE131091 LWI131076:LWI131091 LMM131076:LMM131091 LCQ131076:LCQ131091 KSU131076:KSU131091 KIY131076:KIY131091 JZC131076:JZC131091 JPG131076:JPG131091 JFK131076:JFK131091 IVO131076:IVO131091 ILS131076:ILS131091 IBW131076:IBW131091 HSA131076:HSA131091 HIE131076:HIE131091 GYI131076:GYI131091 GOM131076:GOM131091 GEQ131076:GEQ131091 FUU131076:FUU131091 FKY131076:FKY131091 FBC131076:FBC131091 ERG131076:ERG131091 EHK131076:EHK131091 DXO131076:DXO131091 DNS131076:DNS131091 DDW131076:DDW131091 CUA131076:CUA131091 CKE131076:CKE131091 CAI131076:CAI131091 BQM131076:BQM131091 BGQ131076:BGQ131091 AWU131076:AWU131091 AMY131076:AMY131091 ADC131076:ADC131091 TG131076:TG131091 JK131076:JK131091 K131076:K131091 WVW65540:WVW65555 WMA65540:WMA65555 WCE65540:WCE65555 VSI65540:VSI65555 VIM65540:VIM65555 UYQ65540:UYQ65555 UOU65540:UOU65555 UEY65540:UEY65555 TVC65540:TVC65555 TLG65540:TLG65555 TBK65540:TBK65555 SRO65540:SRO65555 SHS65540:SHS65555 RXW65540:RXW65555 ROA65540:ROA65555 REE65540:REE65555 QUI65540:QUI65555 QKM65540:QKM65555 QAQ65540:QAQ65555 PQU65540:PQU65555 PGY65540:PGY65555 OXC65540:OXC65555 ONG65540:ONG65555 ODK65540:ODK65555 NTO65540:NTO65555 NJS65540:NJS65555 MZW65540:MZW65555 MQA65540:MQA65555 MGE65540:MGE65555 LWI65540:LWI65555 LMM65540:LMM65555 LCQ65540:LCQ65555 KSU65540:KSU65555 KIY65540:KIY65555 JZC65540:JZC65555 JPG65540:JPG65555 JFK65540:JFK65555 IVO65540:IVO65555 ILS65540:ILS65555 IBW65540:IBW65555 HSA65540:HSA65555 HIE65540:HIE65555 GYI65540:GYI65555 GOM65540:GOM65555 GEQ65540:GEQ65555 FUU65540:FUU65555 FKY65540:FKY65555 FBC65540:FBC65555 ERG65540:ERG65555 EHK65540:EHK65555 DXO65540:DXO65555 DNS65540:DNS65555 DDW65540:DDW65555 CUA65540:CUA65555 CKE65540:CKE65555 CAI65540:CAI65555 BQM65540:BQM65555 BGQ65540:BGQ65555 AWU65540:AWU65555 AMY65540:AMY65555 ADC65540:ADC65555 TG65540:TG65555 JK65540:JK65555 K65540:K65555 WVW983044:WVW983059 WWB983044:WWB983059 WMF983044:WMF983059 WCJ983044:WCJ983059 VSN983044:VSN983059 VIR983044:VIR983059 UYV983044:UYV983059 UOZ983044:UOZ983059 UFD983044:UFD983059 TVH983044:TVH983059 TLL983044:TLL983059 TBP983044:TBP983059 SRT983044:SRT983059 SHX983044:SHX983059 RYB983044:RYB983059 ROF983044:ROF983059 REJ983044:REJ983059 QUN983044:QUN983059 QKR983044:QKR983059 QAV983044:QAV983059 PQZ983044:PQZ983059 PHD983044:PHD983059 OXH983044:OXH983059 ONL983044:ONL983059 ODP983044:ODP983059 NTT983044:NTT983059 NJX983044:NJX983059 NAB983044:NAB983059 MQF983044:MQF983059 MGJ983044:MGJ983059 LWN983044:LWN983059 LMR983044:LMR983059 LCV983044:LCV983059 KSZ983044:KSZ983059 KJD983044:KJD983059 JZH983044:JZH983059 JPL983044:JPL983059 JFP983044:JFP983059 IVT983044:IVT983059 ILX983044:ILX983059 ICB983044:ICB983059 HSF983044:HSF983059 HIJ983044:HIJ983059 GYN983044:GYN983059 GOR983044:GOR983059 GEV983044:GEV983059 FUZ983044:FUZ983059 FLD983044:FLD983059 FBH983044:FBH983059 ERL983044:ERL983059 EHP983044:EHP983059 DXT983044:DXT983059 DNX983044:DNX983059 DEB983044:DEB983059 CUF983044:CUF983059 CKJ983044:CKJ983059 CAN983044:CAN983059 BQR983044:BQR983059 BGV983044:BGV983059 AWZ983044:AWZ983059 AND983044:AND983059 ADH983044:ADH983059 TL983044:TL983059 JP983044:JP983059 T983044:T983059 WWB917508:WWB917523 WMF917508:WMF917523 WCJ917508:WCJ917523 VSN917508:VSN917523 VIR917508:VIR917523 UYV917508:UYV917523 UOZ917508:UOZ917523 UFD917508:UFD917523 TVH917508:TVH917523 TLL917508:TLL917523 TBP917508:TBP917523 SRT917508:SRT917523 SHX917508:SHX917523 RYB917508:RYB917523 ROF917508:ROF917523 REJ917508:REJ917523 QUN917508:QUN917523 QKR917508:QKR917523 QAV917508:QAV917523 PQZ917508:PQZ917523 PHD917508:PHD917523 OXH917508:OXH917523 ONL917508:ONL917523 ODP917508:ODP917523 NTT917508:NTT917523 NJX917508:NJX917523 NAB917508:NAB917523 MQF917508:MQF917523 MGJ917508:MGJ917523 LWN917508:LWN917523 LMR917508:LMR917523 LCV917508:LCV917523 KSZ917508:KSZ917523 KJD917508:KJD917523 JZH917508:JZH917523 JPL917508:JPL917523 JFP917508:JFP917523 IVT917508:IVT917523 ILX917508:ILX917523 ICB917508:ICB917523 HSF917508:HSF917523 HIJ917508:HIJ917523 GYN917508:GYN917523 GOR917508:GOR917523 GEV917508:GEV917523 FUZ917508:FUZ917523 FLD917508:FLD917523 FBH917508:FBH917523 ERL917508:ERL917523 EHP917508:EHP917523 DXT917508:DXT917523 DNX917508:DNX917523 DEB917508:DEB917523 CUF917508:CUF917523 CKJ917508:CKJ917523 CAN917508:CAN917523 BQR917508:BQR917523 BGV917508:BGV917523 AWZ917508:AWZ917523 AND917508:AND917523 ADH917508:ADH917523 TL917508:TL917523 JP917508:JP917523 T917508:T917523 WWB851972:WWB851987 WMF851972:WMF851987 WCJ851972:WCJ851987 VSN851972:VSN851987 VIR851972:VIR851987 UYV851972:UYV851987 UOZ851972:UOZ851987 UFD851972:UFD851987 TVH851972:TVH851987 TLL851972:TLL851987 TBP851972:TBP851987 SRT851972:SRT851987 SHX851972:SHX851987 RYB851972:RYB851987 ROF851972:ROF851987 REJ851972:REJ851987 QUN851972:QUN851987 QKR851972:QKR851987 QAV851972:QAV851987 PQZ851972:PQZ851987 PHD851972:PHD851987 OXH851972:OXH851987 ONL851972:ONL851987 ODP851972:ODP851987 NTT851972:NTT851987 NJX851972:NJX851987 NAB851972:NAB851987 MQF851972:MQF851987 MGJ851972:MGJ851987 LWN851972:LWN851987 LMR851972:LMR851987 LCV851972:LCV851987 KSZ851972:KSZ851987 KJD851972:KJD851987 JZH851972:JZH851987 JPL851972:JPL851987 JFP851972:JFP851987 IVT851972:IVT851987 ILX851972:ILX851987 ICB851972:ICB851987 HSF851972:HSF851987 HIJ851972:HIJ851987 GYN851972:GYN851987 GOR851972:GOR851987 GEV851972:GEV851987 FUZ851972:FUZ851987 FLD851972:FLD851987 FBH851972:FBH851987 ERL851972:ERL851987 EHP851972:EHP851987 DXT851972:DXT851987 DNX851972:DNX851987 DEB851972:DEB851987 CUF851972:CUF851987 CKJ851972:CKJ851987 CAN851972:CAN851987 BQR851972:BQR851987 BGV851972:BGV851987 AWZ851972:AWZ851987 AND851972:AND851987 ADH851972:ADH851987 TL851972:TL851987 JP851972:JP851987 T851972:T851987 WWB786436:WWB786451 WMF786436:WMF786451 WCJ786436:WCJ786451 VSN786436:VSN786451 VIR786436:VIR786451 UYV786436:UYV786451 UOZ786436:UOZ786451 UFD786436:UFD786451 TVH786436:TVH786451 TLL786436:TLL786451 TBP786436:TBP786451 SRT786436:SRT786451 SHX786436:SHX786451 RYB786436:RYB786451 ROF786436:ROF786451 REJ786436:REJ786451 QUN786436:QUN786451 QKR786436:QKR786451 QAV786436:QAV786451 PQZ786436:PQZ786451 PHD786436:PHD786451 OXH786436:OXH786451 ONL786436:ONL786451 ODP786436:ODP786451 NTT786436:NTT786451 NJX786436:NJX786451 NAB786436:NAB786451 MQF786436:MQF786451 MGJ786436:MGJ786451 LWN786436:LWN786451 LMR786436:LMR786451 LCV786436:LCV786451 KSZ786436:KSZ786451 KJD786436:KJD786451 JZH786436:JZH786451 JPL786436:JPL786451 JFP786436:JFP786451 IVT786436:IVT786451 ILX786436:ILX786451 ICB786436:ICB786451 HSF786436:HSF786451 HIJ786436:HIJ786451 GYN786436:GYN786451 GOR786436:GOR786451 GEV786436:GEV786451 FUZ786436:FUZ786451 FLD786436:FLD786451 FBH786436:FBH786451 ERL786436:ERL786451 EHP786436:EHP786451 DXT786436:DXT786451 DNX786436:DNX786451 DEB786436:DEB786451 CUF786436:CUF786451 CKJ786436:CKJ786451 CAN786436:CAN786451 BQR786436:BQR786451 BGV786436:BGV786451 AWZ786436:AWZ786451 AND786436:AND786451 ADH786436:ADH786451 TL786436:TL786451 JP786436:JP786451 T786436:T786451 WWB720900:WWB720915 WMF720900:WMF720915 WCJ720900:WCJ720915 VSN720900:VSN720915 VIR720900:VIR720915 UYV720900:UYV720915 UOZ720900:UOZ720915 UFD720900:UFD720915 TVH720900:TVH720915 TLL720900:TLL720915 TBP720900:TBP720915 SRT720900:SRT720915 SHX720900:SHX720915 RYB720900:RYB720915 ROF720900:ROF720915 REJ720900:REJ720915 QUN720900:QUN720915 QKR720900:QKR720915 QAV720900:QAV720915 PQZ720900:PQZ720915 PHD720900:PHD720915 OXH720900:OXH720915 ONL720900:ONL720915 ODP720900:ODP720915 NTT720900:NTT720915 NJX720900:NJX720915 NAB720900:NAB720915 MQF720900:MQF720915 MGJ720900:MGJ720915 LWN720900:LWN720915 LMR720900:LMR720915 LCV720900:LCV720915 KSZ720900:KSZ720915 KJD720900:KJD720915 JZH720900:JZH720915 JPL720900:JPL720915 JFP720900:JFP720915 IVT720900:IVT720915 ILX720900:ILX720915 ICB720900:ICB720915 HSF720900:HSF720915 HIJ720900:HIJ720915 GYN720900:GYN720915 GOR720900:GOR720915 GEV720900:GEV720915 FUZ720900:FUZ720915 FLD720900:FLD720915 FBH720900:FBH720915 ERL720900:ERL720915 EHP720900:EHP720915 DXT720900:DXT720915 DNX720900:DNX720915 DEB720900:DEB720915 CUF720900:CUF720915 CKJ720900:CKJ720915 CAN720900:CAN720915 BQR720900:BQR720915 BGV720900:BGV720915 AWZ720900:AWZ720915 AND720900:AND720915 ADH720900:ADH720915 TL720900:TL720915 JP720900:JP720915 T720900:T720915 WWB655364:WWB655379 WMF655364:WMF655379 WCJ655364:WCJ655379 VSN655364:VSN655379 VIR655364:VIR655379 UYV655364:UYV655379 UOZ655364:UOZ655379 UFD655364:UFD655379 TVH655364:TVH655379 TLL655364:TLL655379 TBP655364:TBP655379 SRT655364:SRT655379 SHX655364:SHX655379 RYB655364:RYB655379 ROF655364:ROF655379 REJ655364:REJ655379 QUN655364:QUN655379 QKR655364:QKR655379 QAV655364:QAV655379 PQZ655364:PQZ655379 PHD655364:PHD655379 OXH655364:OXH655379 ONL655364:ONL655379 ODP655364:ODP655379 NTT655364:NTT655379 NJX655364:NJX655379 NAB655364:NAB655379 MQF655364:MQF655379 MGJ655364:MGJ655379 LWN655364:LWN655379 LMR655364:LMR655379 LCV655364:LCV655379 KSZ655364:KSZ655379 KJD655364:KJD655379 JZH655364:JZH655379 JPL655364:JPL655379 JFP655364:JFP655379 IVT655364:IVT655379 ILX655364:ILX655379 ICB655364:ICB655379 HSF655364:HSF655379 HIJ655364:HIJ655379 GYN655364:GYN655379 GOR655364:GOR655379 GEV655364:GEV655379 FUZ655364:FUZ655379 FLD655364:FLD655379 FBH655364:FBH655379 ERL655364:ERL655379 EHP655364:EHP655379 DXT655364:DXT655379 DNX655364:DNX655379 DEB655364:DEB655379 CUF655364:CUF655379 CKJ655364:CKJ655379 CAN655364:CAN655379 BQR655364:BQR655379 BGV655364:BGV655379 AWZ655364:AWZ655379 AND655364:AND655379 ADH655364:ADH655379 TL655364:TL655379 JP655364:JP655379 T655364:T655379 WWB589828:WWB589843 WMF589828:WMF589843 WCJ589828:WCJ589843 VSN589828:VSN589843 VIR589828:VIR589843 UYV589828:UYV589843 UOZ589828:UOZ589843 UFD589828:UFD589843 TVH589828:TVH589843 TLL589828:TLL589843 TBP589828:TBP589843 SRT589828:SRT589843 SHX589828:SHX589843 RYB589828:RYB589843 ROF589828:ROF589843 REJ589828:REJ589843 QUN589828:QUN589843 QKR589828:QKR589843 QAV589828:QAV589843 PQZ589828:PQZ589843 PHD589828:PHD589843 OXH589828:OXH589843 ONL589828:ONL589843 ODP589828:ODP589843 NTT589828:NTT589843 NJX589828:NJX589843 NAB589828:NAB589843 MQF589828:MQF589843 MGJ589828:MGJ589843 LWN589828:LWN589843 LMR589828:LMR589843 LCV589828:LCV589843 KSZ589828:KSZ589843 KJD589828:KJD589843 JZH589828:JZH589843 JPL589828:JPL589843 JFP589828:JFP589843 IVT589828:IVT589843 ILX589828:ILX589843 ICB589828:ICB589843 HSF589828:HSF589843 HIJ589828:HIJ589843 GYN589828:GYN589843 GOR589828:GOR589843 GEV589828:GEV589843 FUZ589828:FUZ589843 FLD589828:FLD589843 FBH589828:FBH589843 ERL589828:ERL589843 EHP589828:EHP589843 DXT589828:DXT589843 DNX589828:DNX589843 DEB589828:DEB589843 CUF589828:CUF589843 CKJ589828:CKJ589843 CAN589828:CAN589843 BQR589828:BQR589843 BGV589828:BGV589843 AWZ589828:AWZ589843 AND589828:AND589843 ADH589828:ADH589843 TL589828:TL589843 JP589828:JP589843 T589828:T589843 WWB524292:WWB524307 WMF524292:WMF524307 WCJ524292:WCJ524307 VSN524292:VSN524307 VIR524292:VIR524307 UYV524292:UYV524307 UOZ524292:UOZ524307 UFD524292:UFD524307 TVH524292:TVH524307 TLL524292:TLL524307 TBP524292:TBP524307 SRT524292:SRT524307 SHX524292:SHX524307 RYB524292:RYB524307 ROF524292:ROF524307 REJ524292:REJ524307 QUN524292:QUN524307 QKR524292:QKR524307 QAV524292:QAV524307 PQZ524292:PQZ524307 PHD524292:PHD524307 OXH524292:OXH524307 ONL524292:ONL524307 ODP524292:ODP524307 NTT524292:NTT524307 NJX524292:NJX524307 NAB524292:NAB524307 MQF524292:MQF524307 MGJ524292:MGJ524307 LWN524292:LWN524307 LMR524292:LMR524307 LCV524292:LCV524307 KSZ524292:KSZ524307 KJD524292:KJD524307 JZH524292:JZH524307 JPL524292:JPL524307 JFP524292:JFP524307 IVT524292:IVT524307 ILX524292:ILX524307 ICB524292:ICB524307 HSF524292:HSF524307 HIJ524292:HIJ524307 GYN524292:GYN524307 GOR524292:GOR524307 GEV524292:GEV524307 FUZ524292:FUZ524307 FLD524292:FLD524307 FBH524292:FBH524307 ERL524292:ERL524307 EHP524292:EHP524307 DXT524292:DXT524307 DNX524292:DNX524307 DEB524292:DEB524307 CUF524292:CUF524307 CKJ524292:CKJ524307 CAN524292:CAN524307 BQR524292:BQR524307 BGV524292:BGV524307 AWZ524292:AWZ524307 AND524292:AND524307 ADH524292:ADH524307 TL524292:TL524307 JP524292:JP524307 T524292:T524307 WWB458756:WWB458771 WMF458756:WMF458771 WCJ458756:WCJ458771 VSN458756:VSN458771 VIR458756:VIR458771 UYV458756:UYV458771 UOZ458756:UOZ458771 UFD458756:UFD458771 TVH458756:TVH458771 TLL458756:TLL458771 TBP458756:TBP458771 SRT458756:SRT458771 SHX458756:SHX458771 RYB458756:RYB458771 ROF458756:ROF458771 REJ458756:REJ458771 QUN458756:QUN458771 QKR458756:QKR458771 QAV458756:QAV458771 PQZ458756:PQZ458771 PHD458756:PHD458771 OXH458756:OXH458771 ONL458756:ONL458771 ODP458756:ODP458771 NTT458756:NTT458771 NJX458756:NJX458771 NAB458756:NAB458771 MQF458756:MQF458771 MGJ458756:MGJ458771 LWN458756:LWN458771 LMR458756:LMR458771 LCV458756:LCV458771 KSZ458756:KSZ458771 KJD458756:KJD458771 JZH458756:JZH458771 JPL458756:JPL458771 JFP458756:JFP458771 IVT458756:IVT458771 ILX458756:ILX458771 ICB458756:ICB458771 HSF458756:HSF458771 HIJ458756:HIJ458771 GYN458756:GYN458771 GOR458756:GOR458771 GEV458756:GEV458771 FUZ458756:FUZ458771 FLD458756:FLD458771 FBH458756:FBH458771 ERL458756:ERL458771 EHP458756:EHP458771 DXT458756:DXT458771 DNX458756:DNX458771 DEB458756:DEB458771 CUF458756:CUF458771 CKJ458756:CKJ458771 CAN458756:CAN458771 BQR458756:BQR458771 BGV458756:BGV458771 AWZ458756:AWZ458771 AND458756:AND458771 ADH458756:ADH458771 TL458756:TL458771 JP458756:JP458771 T458756:T458771 WWB393220:WWB393235 WMF393220:WMF393235 WCJ393220:WCJ393235 VSN393220:VSN393235 VIR393220:VIR393235 UYV393220:UYV393235 UOZ393220:UOZ393235 UFD393220:UFD393235 TVH393220:TVH393235 TLL393220:TLL393235 TBP393220:TBP393235 SRT393220:SRT393235 SHX393220:SHX393235 RYB393220:RYB393235 ROF393220:ROF393235 REJ393220:REJ393235 QUN393220:QUN393235 QKR393220:QKR393235 QAV393220:QAV393235 PQZ393220:PQZ393235 PHD393220:PHD393235 OXH393220:OXH393235 ONL393220:ONL393235 ODP393220:ODP393235 NTT393220:NTT393235 NJX393220:NJX393235 NAB393220:NAB393235 MQF393220:MQF393235 MGJ393220:MGJ393235 LWN393220:LWN393235 LMR393220:LMR393235 LCV393220:LCV393235 KSZ393220:KSZ393235 KJD393220:KJD393235 JZH393220:JZH393235 JPL393220:JPL393235 JFP393220:JFP393235 IVT393220:IVT393235 ILX393220:ILX393235 ICB393220:ICB393235 HSF393220:HSF393235 HIJ393220:HIJ393235 GYN393220:GYN393235 GOR393220:GOR393235 GEV393220:GEV393235 FUZ393220:FUZ393235 FLD393220:FLD393235 FBH393220:FBH393235 ERL393220:ERL393235 EHP393220:EHP393235 DXT393220:DXT393235 DNX393220:DNX393235 DEB393220:DEB393235 CUF393220:CUF393235 CKJ393220:CKJ393235 CAN393220:CAN393235 BQR393220:BQR393235 BGV393220:BGV393235 AWZ393220:AWZ393235 AND393220:AND393235 ADH393220:ADH393235 TL393220:TL393235 JP393220:JP393235 T393220:T393235 WWB327684:WWB327699 WMF327684:WMF327699 WCJ327684:WCJ327699 VSN327684:VSN327699 VIR327684:VIR327699 UYV327684:UYV327699 UOZ327684:UOZ327699 UFD327684:UFD327699 TVH327684:TVH327699 TLL327684:TLL327699 TBP327684:TBP327699 SRT327684:SRT327699 SHX327684:SHX327699 RYB327684:RYB327699 ROF327684:ROF327699 REJ327684:REJ327699 QUN327684:QUN327699 QKR327684:QKR327699 QAV327684:QAV327699 PQZ327684:PQZ327699 PHD327684:PHD327699 OXH327684:OXH327699 ONL327684:ONL327699 ODP327684:ODP327699 NTT327684:NTT327699 NJX327684:NJX327699 NAB327684:NAB327699 MQF327684:MQF327699 MGJ327684:MGJ327699 LWN327684:LWN327699 LMR327684:LMR327699 LCV327684:LCV327699 KSZ327684:KSZ327699 KJD327684:KJD327699 JZH327684:JZH327699 JPL327684:JPL327699 JFP327684:JFP327699 IVT327684:IVT327699 ILX327684:ILX327699 ICB327684:ICB327699 HSF327684:HSF327699 HIJ327684:HIJ327699 GYN327684:GYN327699 GOR327684:GOR327699 GEV327684:GEV327699 FUZ327684:FUZ327699 FLD327684:FLD327699 FBH327684:FBH327699 ERL327684:ERL327699 EHP327684:EHP327699 DXT327684:DXT327699 DNX327684:DNX327699 DEB327684:DEB327699 CUF327684:CUF327699 CKJ327684:CKJ327699 CAN327684:CAN327699 BQR327684:BQR327699 BGV327684:BGV327699 AWZ327684:AWZ327699 AND327684:AND327699 ADH327684:ADH327699 TL327684:TL327699 JP327684:JP327699 T327684:T327699 WWB262148:WWB262163 WMF262148:WMF262163 WCJ262148:WCJ262163 VSN262148:VSN262163 VIR262148:VIR262163 UYV262148:UYV262163 UOZ262148:UOZ262163 UFD262148:UFD262163 TVH262148:TVH262163 TLL262148:TLL262163 TBP262148:TBP262163 SRT262148:SRT262163 SHX262148:SHX262163 RYB262148:RYB262163 ROF262148:ROF262163 REJ262148:REJ262163 QUN262148:QUN262163 QKR262148:QKR262163 QAV262148:QAV262163 PQZ262148:PQZ262163 PHD262148:PHD262163 OXH262148:OXH262163 ONL262148:ONL262163 ODP262148:ODP262163 NTT262148:NTT262163 NJX262148:NJX262163 NAB262148:NAB262163 MQF262148:MQF262163 MGJ262148:MGJ262163 LWN262148:LWN262163 LMR262148:LMR262163 LCV262148:LCV262163 KSZ262148:KSZ262163 KJD262148:KJD262163 JZH262148:JZH262163 JPL262148:JPL262163 JFP262148:JFP262163 IVT262148:IVT262163 ILX262148:ILX262163 ICB262148:ICB262163 HSF262148:HSF262163 HIJ262148:HIJ262163 GYN262148:GYN262163 GOR262148:GOR262163 GEV262148:GEV262163 FUZ262148:FUZ262163 FLD262148:FLD262163 FBH262148:FBH262163 ERL262148:ERL262163 EHP262148:EHP262163 DXT262148:DXT262163 DNX262148:DNX262163 DEB262148:DEB262163 CUF262148:CUF262163 CKJ262148:CKJ262163 CAN262148:CAN262163 BQR262148:BQR262163 BGV262148:BGV262163 AWZ262148:AWZ262163 AND262148:AND262163 ADH262148:ADH262163 TL262148:TL262163 JP262148:JP262163 T262148:T262163 WWB196612:WWB196627 WMF196612:WMF196627 WCJ196612:WCJ196627 VSN196612:VSN196627 VIR196612:VIR196627 UYV196612:UYV196627 UOZ196612:UOZ196627 UFD196612:UFD196627 TVH196612:TVH196627 TLL196612:TLL196627 TBP196612:TBP196627 SRT196612:SRT196627 SHX196612:SHX196627 RYB196612:RYB196627 ROF196612:ROF196627 REJ196612:REJ196627 QUN196612:QUN196627 QKR196612:QKR196627 QAV196612:QAV196627 PQZ196612:PQZ196627 PHD196612:PHD196627 OXH196612:OXH196627 ONL196612:ONL196627 ODP196612:ODP196627 NTT196612:NTT196627 NJX196612:NJX196627 NAB196612:NAB196627 MQF196612:MQF196627 MGJ196612:MGJ196627 LWN196612:LWN196627 LMR196612:LMR196627 LCV196612:LCV196627 KSZ196612:KSZ196627 KJD196612:KJD196627 JZH196612:JZH196627 JPL196612:JPL196627 JFP196612:JFP196627 IVT196612:IVT196627 ILX196612:ILX196627 ICB196612:ICB196627 HSF196612:HSF196627 HIJ196612:HIJ196627 GYN196612:GYN196627 GOR196612:GOR196627 GEV196612:GEV196627 FUZ196612:FUZ196627 FLD196612:FLD196627 FBH196612:FBH196627 ERL196612:ERL196627 EHP196612:EHP196627 DXT196612:DXT196627 DNX196612:DNX196627 DEB196612:DEB196627 CUF196612:CUF196627 CKJ196612:CKJ196627 CAN196612:CAN196627 BQR196612:BQR196627 BGV196612:BGV196627 AWZ196612:AWZ196627 AND196612:AND196627 ADH196612:ADH196627 TL196612:TL196627 JP196612:JP196627 T196612:T196627 WWB131076:WWB131091 WMF131076:WMF131091 WCJ131076:WCJ131091 VSN131076:VSN131091 VIR131076:VIR131091 UYV131076:UYV131091 UOZ131076:UOZ131091 UFD131076:UFD131091 TVH131076:TVH131091 TLL131076:TLL131091 TBP131076:TBP131091 SRT131076:SRT131091 SHX131076:SHX131091 RYB131076:RYB131091 ROF131076:ROF131091 REJ131076:REJ131091 QUN131076:QUN131091 QKR131076:QKR131091 QAV131076:QAV131091 PQZ131076:PQZ131091 PHD131076:PHD131091 OXH131076:OXH131091 ONL131076:ONL131091 ODP131076:ODP131091 NTT131076:NTT131091 NJX131076:NJX131091 NAB131076:NAB131091 MQF131076:MQF131091 MGJ131076:MGJ131091 LWN131076:LWN131091 LMR131076:LMR131091 LCV131076:LCV131091 KSZ131076:KSZ131091 KJD131076:KJD131091 JZH131076:JZH131091 JPL131076:JPL131091 JFP131076:JFP131091 IVT131076:IVT131091 ILX131076:ILX131091 ICB131076:ICB131091 HSF131076:HSF131091 HIJ131076:HIJ131091 GYN131076:GYN131091 GOR131076:GOR131091 GEV131076:GEV131091 FUZ131076:FUZ131091 FLD131076:FLD131091 FBH131076:FBH131091 ERL131076:ERL131091 EHP131076:EHP131091 DXT131076:DXT131091 DNX131076:DNX131091 DEB131076:DEB131091 CUF131076:CUF131091 CKJ131076:CKJ131091 CAN131076:CAN131091 BQR131076:BQR131091 BGV131076:BGV131091 AWZ131076:AWZ131091 AND131076:AND131091 ADH131076:ADH131091 TL131076:TL131091 JP131076:JP131091 T131076:T131091 WWB65540:WWB65555 WMF65540:WMF65555 WCJ65540:WCJ65555 VSN65540:VSN65555 VIR65540:VIR65555 UYV65540:UYV65555 UOZ65540:UOZ65555 UFD65540:UFD65555 TVH65540:TVH65555 TLL65540:TLL65555 TBP65540:TBP65555 SRT65540:SRT65555 SHX65540:SHX65555 RYB65540:RYB65555 ROF65540:ROF65555 REJ65540:REJ65555 QUN65540:QUN65555 QKR65540:QKR65555 QAV65540:QAV65555 PQZ65540:PQZ65555 PHD65540:PHD65555 OXH65540:OXH65555 ONL65540:ONL65555 ODP65540:ODP65555 NTT65540:NTT65555 NJX65540:NJX65555 NAB65540:NAB65555 MQF65540:MQF65555 MGJ65540:MGJ65555 LWN65540:LWN65555 LMR65540:LMR65555 LCV65540:LCV65555 KSZ65540:KSZ65555 KJD65540:KJD65555 JZH65540:JZH65555 JPL65540:JPL65555 JFP65540:JFP65555 IVT65540:IVT65555 ILX65540:ILX65555 ICB65540:ICB65555 HSF65540:HSF65555 HIJ65540:HIJ65555 GYN65540:GYN65555 GOR65540:GOR65555 GEV65540:GEV65555 FUZ65540:FUZ65555 FLD65540:FLD65555 FBH65540:FBH65555 ERL65540:ERL65555 EHP65540:EHP65555 DXT65540:DXT65555 DNX65540:DNX65555 DEB65540:DEB65555 CUF65540:CUF65555 CKJ65540:CKJ65555 CAN65540:CAN65555 BQR65540:BQR65555 BGV65540:BGV65555 AWZ65540:AWZ65555 AND65540:AND65555 ADH65540:ADH65555 TL65540:TL65555 JP65540:JP65555">
      <formula1>"Frequent, Probable, Occasional, Remote, Improbable, Eliminated, -"</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22"/>
  <sheetViews>
    <sheetView topLeftCell="A2" zoomScale="90" zoomScaleNormal="90" workbookViewId="0">
      <selection activeCell="A2" sqref="A2"/>
    </sheetView>
  </sheetViews>
  <sheetFormatPr defaultRowHeight="14.4" x14ac:dyDescent="0.3"/>
  <cols>
    <col min="1" max="1" width="5" style="8" customWidth="1"/>
    <col min="2" max="2" width="8.5546875" style="8" customWidth="1"/>
    <col min="3" max="3" width="25.5546875" style="8" bestFit="1" customWidth="1"/>
    <col min="4" max="4" width="12.88671875" style="8" bestFit="1" customWidth="1"/>
    <col min="5" max="5" width="34.44140625" style="8" bestFit="1" customWidth="1"/>
    <col min="6" max="6" width="18.5546875" style="8" bestFit="1" customWidth="1"/>
    <col min="7" max="7" width="25.44140625" style="135" customWidth="1"/>
    <col min="8" max="8" width="57.44140625" style="8" customWidth="1"/>
    <col min="9" max="9" width="8.5546875" style="8" bestFit="1" customWidth="1"/>
    <col min="10" max="10" width="12" style="8" customWidth="1"/>
    <col min="11" max="11" width="11.44140625" style="8" customWidth="1"/>
    <col min="12" max="12" width="6.5546875" style="8" bestFit="1" customWidth="1"/>
    <col min="13" max="13" width="10.5546875" style="8" bestFit="1" customWidth="1"/>
    <col min="14" max="14" width="81" style="8" customWidth="1"/>
    <col min="15" max="18" width="10.44140625" style="8" customWidth="1"/>
    <col min="19" max="19" width="11" style="8" bestFit="1" customWidth="1"/>
    <col min="20" max="20" width="9.5546875" style="8" bestFit="1" customWidth="1"/>
    <col min="21" max="21" width="6.5546875" style="8" bestFit="1" customWidth="1"/>
    <col min="22" max="22" width="10.5546875" style="8" bestFit="1" customWidth="1"/>
    <col min="23" max="23" width="13.5546875" style="8" bestFit="1" customWidth="1"/>
    <col min="24" max="24" width="7.5546875" style="8" bestFit="1" customWidth="1"/>
    <col min="25" max="25" width="11.5546875" style="8" bestFit="1" customWidth="1"/>
    <col min="26" max="26" width="10.88671875" style="8" bestFit="1" customWidth="1"/>
    <col min="27" max="261" width="9.109375" style="8"/>
    <col min="262" max="262" width="7.5546875" style="8" bestFit="1" customWidth="1"/>
    <col min="263" max="263" width="25.5546875" style="8" bestFit="1" customWidth="1"/>
    <col min="264" max="264" width="12.88671875" style="8" bestFit="1" customWidth="1"/>
    <col min="265" max="265" width="26.88671875" style="8" customWidth="1"/>
    <col min="266" max="266" width="18.5546875" style="8" bestFit="1" customWidth="1"/>
    <col min="267" max="267" width="26.109375" style="8" customWidth="1"/>
    <col min="268" max="268" width="71.44140625" style="8" bestFit="1" customWidth="1"/>
    <col min="269" max="269" width="8.5546875" style="8" bestFit="1" customWidth="1"/>
    <col min="270" max="270" width="12" style="8" customWidth="1"/>
    <col min="271" max="271" width="11.44140625" style="8" customWidth="1"/>
    <col min="272" max="272" width="6.5546875" style="8" bestFit="1" customWidth="1"/>
    <col min="273" max="273" width="10.5546875" style="8" bestFit="1" customWidth="1"/>
    <col min="274" max="274" width="102" style="8" bestFit="1" customWidth="1"/>
    <col min="275" max="275" width="11" style="8" bestFit="1" customWidth="1"/>
    <col min="276" max="276" width="9.5546875" style="8" bestFit="1" customWidth="1"/>
    <col min="277" max="277" width="6.5546875" style="8" bestFit="1" customWidth="1"/>
    <col min="278" max="278" width="10.5546875" style="8" bestFit="1" customWidth="1"/>
    <col min="279" max="279" width="14.109375" style="8" customWidth="1"/>
    <col min="280" max="280" width="7.5546875" style="8" bestFit="1" customWidth="1"/>
    <col min="281" max="281" width="11.5546875" style="8" bestFit="1" customWidth="1"/>
    <col min="282" max="282" width="10.88671875" style="8" bestFit="1" customWidth="1"/>
    <col min="283" max="517" width="9.109375" style="8"/>
    <col min="518" max="518" width="7.5546875" style="8" bestFit="1" customWidth="1"/>
    <col min="519" max="519" width="25.5546875" style="8" bestFit="1" customWidth="1"/>
    <col min="520" max="520" width="12.88671875" style="8" bestFit="1" customWidth="1"/>
    <col min="521" max="521" width="26.88671875" style="8" customWidth="1"/>
    <col min="522" max="522" width="18.5546875" style="8" bestFit="1" customWidth="1"/>
    <col min="523" max="523" width="26.109375" style="8" customWidth="1"/>
    <col min="524" max="524" width="71.44140625" style="8" bestFit="1" customWidth="1"/>
    <col min="525" max="525" width="8.5546875" style="8" bestFit="1" customWidth="1"/>
    <col min="526" max="526" width="12" style="8" customWidth="1"/>
    <col min="527" max="527" width="11.44140625" style="8" customWidth="1"/>
    <col min="528" max="528" width="6.5546875" style="8" bestFit="1" customWidth="1"/>
    <col min="529" max="529" width="10.5546875" style="8" bestFit="1" customWidth="1"/>
    <col min="530" max="530" width="102" style="8" bestFit="1" customWidth="1"/>
    <col min="531" max="531" width="11" style="8" bestFit="1" customWidth="1"/>
    <col min="532" max="532" width="9.5546875" style="8" bestFit="1" customWidth="1"/>
    <col min="533" max="533" width="6.5546875" style="8" bestFit="1" customWidth="1"/>
    <col min="534" max="534" width="10.5546875" style="8" bestFit="1" customWidth="1"/>
    <col min="535" max="535" width="14.109375" style="8" customWidth="1"/>
    <col min="536" max="536" width="7.5546875" style="8" bestFit="1" customWidth="1"/>
    <col min="537" max="537" width="11.5546875" style="8" bestFit="1" customWidth="1"/>
    <col min="538" max="538" width="10.88671875" style="8" bestFit="1" customWidth="1"/>
    <col min="539" max="773" width="9.109375" style="8"/>
    <col min="774" max="774" width="7.5546875" style="8" bestFit="1" customWidth="1"/>
    <col min="775" max="775" width="25.5546875" style="8" bestFit="1" customWidth="1"/>
    <col min="776" max="776" width="12.88671875" style="8" bestFit="1" customWidth="1"/>
    <col min="777" max="777" width="26.88671875" style="8" customWidth="1"/>
    <col min="778" max="778" width="18.5546875" style="8" bestFit="1" customWidth="1"/>
    <col min="779" max="779" width="26.109375" style="8" customWidth="1"/>
    <col min="780" max="780" width="71.44140625" style="8" bestFit="1" customWidth="1"/>
    <col min="781" max="781" width="8.5546875" style="8" bestFit="1" customWidth="1"/>
    <col min="782" max="782" width="12" style="8" customWidth="1"/>
    <col min="783" max="783" width="11.44140625" style="8" customWidth="1"/>
    <col min="784" max="784" width="6.5546875" style="8" bestFit="1" customWidth="1"/>
    <col min="785" max="785" width="10.5546875" style="8" bestFit="1" customWidth="1"/>
    <col min="786" max="786" width="102" style="8" bestFit="1" customWidth="1"/>
    <col min="787" max="787" width="11" style="8" bestFit="1" customWidth="1"/>
    <col min="788" max="788" width="9.5546875" style="8" bestFit="1" customWidth="1"/>
    <col min="789" max="789" width="6.5546875" style="8" bestFit="1" customWidth="1"/>
    <col min="790" max="790" width="10.5546875" style="8" bestFit="1" customWidth="1"/>
    <col min="791" max="791" width="14.109375" style="8" customWidth="1"/>
    <col min="792" max="792" width="7.5546875" style="8" bestFit="1" customWidth="1"/>
    <col min="793" max="793" width="11.5546875" style="8" bestFit="1" customWidth="1"/>
    <col min="794" max="794" width="10.88671875" style="8" bestFit="1" customWidth="1"/>
    <col min="795" max="1029" width="9.109375" style="8"/>
    <col min="1030" max="1030" width="7.5546875" style="8" bestFit="1" customWidth="1"/>
    <col min="1031" max="1031" width="25.5546875" style="8" bestFit="1" customWidth="1"/>
    <col min="1032" max="1032" width="12.88671875" style="8" bestFit="1" customWidth="1"/>
    <col min="1033" max="1033" width="26.88671875" style="8" customWidth="1"/>
    <col min="1034" max="1034" width="18.5546875" style="8" bestFit="1" customWidth="1"/>
    <col min="1035" max="1035" width="26.109375" style="8" customWidth="1"/>
    <col min="1036" max="1036" width="71.44140625" style="8" bestFit="1" customWidth="1"/>
    <col min="1037" max="1037" width="8.5546875" style="8" bestFit="1" customWidth="1"/>
    <col min="1038" max="1038" width="12" style="8" customWidth="1"/>
    <col min="1039" max="1039" width="11.44140625" style="8" customWidth="1"/>
    <col min="1040" max="1040" width="6.5546875" style="8" bestFit="1" customWidth="1"/>
    <col min="1041" max="1041" width="10.5546875" style="8" bestFit="1" customWidth="1"/>
    <col min="1042" max="1042" width="102" style="8" bestFit="1" customWidth="1"/>
    <col min="1043" max="1043" width="11" style="8" bestFit="1" customWidth="1"/>
    <col min="1044" max="1044" width="9.5546875" style="8" bestFit="1" customWidth="1"/>
    <col min="1045" max="1045" width="6.5546875" style="8" bestFit="1" customWidth="1"/>
    <col min="1046" max="1046" width="10.5546875" style="8" bestFit="1" customWidth="1"/>
    <col min="1047" max="1047" width="14.109375" style="8" customWidth="1"/>
    <col min="1048" max="1048" width="7.5546875" style="8" bestFit="1" customWidth="1"/>
    <col min="1049" max="1049" width="11.5546875" style="8" bestFit="1" customWidth="1"/>
    <col min="1050" max="1050" width="10.88671875" style="8" bestFit="1" customWidth="1"/>
    <col min="1051" max="1285" width="9.109375" style="8"/>
    <col min="1286" max="1286" width="7.5546875" style="8" bestFit="1" customWidth="1"/>
    <col min="1287" max="1287" width="25.5546875" style="8" bestFit="1" customWidth="1"/>
    <col min="1288" max="1288" width="12.88671875" style="8" bestFit="1" customWidth="1"/>
    <col min="1289" max="1289" width="26.88671875" style="8" customWidth="1"/>
    <col min="1290" max="1290" width="18.5546875" style="8" bestFit="1" customWidth="1"/>
    <col min="1291" max="1291" width="26.109375" style="8" customWidth="1"/>
    <col min="1292" max="1292" width="71.44140625" style="8" bestFit="1" customWidth="1"/>
    <col min="1293" max="1293" width="8.5546875" style="8" bestFit="1" customWidth="1"/>
    <col min="1294" max="1294" width="12" style="8" customWidth="1"/>
    <col min="1295" max="1295" width="11.44140625" style="8" customWidth="1"/>
    <col min="1296" max="1296" width="6.5546875" style="8" bestFit="1" customWidth="1"/>
    <col min="1297" max="1297" width="10.5546875" style="8" bestFit="1" customWidth="1"/>
    <col min="1298" max="1298" width="102" style="8" bestFit="1" customWidth="1"/>
    <col min="1299" max="1299" width="11" style="8" bestFit="1" customWidth="1"/>
    <col min="1300" max="1300" width="9.5546875" style="8" bestFit="1" customWidth="1"/>
    <col min="1301" max="1301" width="6.5546875" style="8" bestFit="1" customWidth="1"/>
    <col min="1302" max="1302" width="10.5546875" style="8" bestFit="1" customWidth="1"/>
    <col min="1303" max="1303" width="14.109375" style="8" customWidth="1"/>
    <col min="1304" max="1304" width="7.5546875" style="8" bestFit="1" customWidth="1"/>
    <col min="1305" max="1305" width="11.5546875" style="8" bestFit="1" customWidth="1"/>
    <col min="1306" max="1306" width="10.88671875" style="8" bestFit="1" customWidth="1"/>
    <col min="1307" max="1541" width="9.109375" style="8"/>
    <col min="1542" max="1542" width="7.5546875" style="8" bestFit="1" customWidth="1"/>
    <col min="1543" max="1543" width="25.5546875" style="8" bestFit="1" customWidth="1"/>
    <col min="1544" max="1544" width="12.88671875" style="8" bestFit="1" customWidth="1"/>
    <col min="1545" max="1545" width="26.88671875" style="8" customWidth="1"/>
    <col min="1546" max="1546" width="18.5546875" style="8" bestFit="1" customWidth="1"/>
    <col min="1547" max="1547" width="26.109375" style="8" customWidth="1"/>
    <col min="1548" max="1548" width="71.44140625" style="8" bestFit="1" customWidth="1"/>
    <col min="1549" max="1549" width="8.5546875" style="8" bestFit="1" customWidth="1"/>
    <col min="1550" max="1550" width="12" style="8" customWidth="1"/>
    <col min="1551" max="1551" width="11.44140625" style="8" customWidth="1"/>
    <col min="1552" max="1552" width="6.5546875" style="8" bestFit="1" customWidth="1"/>
    <col min="1553" max="1553" width="10.5546875" style="8" bestFit="1" customWidth="1"/>
    <col min="1554" max="1554" width="102" style="8" bestFit="1" customWidth="1"/>
    <col min="1555" max="1555" width="11" style="8" bestFit="1" customWidth="1"/>
    <col min="1556" max="1556" width="9.5546875" style="8" bestFit="1" customWidth="1"/>
    <col min="1557" max="1557" width="6.5546875" style="8" bestFit="1" customWidth="1"/>
    <col min="1558" max="1558" width="10.5546875" style="8" bestFit="1" customWidth="1"/>
    <col min="1559" max="1559" width="14.109375" style="8" customWidth="1"/>
    <col min="1560" max="1560" width="7.5546875" style="8" bestFit="1" customWidth="1"/>
    <col min="1561" max="1561" width="11.5546875" style="8" bestFit="1" customWidth="1"/>
    <col min="1562" max="1562" width="10.88671875" style="8" bestFit="1" customWidth="1"/>
    <col min="1563" max="1797" width="9.109375" style="8"/>
    <col min="1798" max="1798" width="7.5546875" style="8" bestFit="1" customWidth="1"/>
    <col min="1799" max="1799" width="25.5546875" style="8" bestFit="1" customWidth="1"/>
    <col min="1800" max="1800" width="12.88671875" style="8" bestFit="1" customWidth="1"/>
    <col min="1801" max="1801" width="26.88671875" style="8" customWidth="1"/>
    <col min="1802" max="1802" width="18.5546875" style="8" bestFit="1" customWidth="1"/>
    <col min="1803" max="1803" width="26.109375" style="8" customWidth="1"/>
    <col min="1804" max="1804" width="71.44140625" style="8" bestFit="1" customWidth="1"/>
    <col min="1805" max="1805" width="8.5546875" style="8" bestFit="1" customWidth="1"/>
    <col min="1806" max="1806" width="12" style="8" customWidth="1"/>
    <col min="1807" max="1807" width="11.44140625" style="8" customWidth="1"/>
    <col min="1808" max="1808" width="6.5546875" style="8" bestFit="1" customWidth="1"/>
    <col min="1809" max="1809" width="10.5546875" style="8" bestFit="1" customWidth="1"/>
    <col min="1810" max="1810" width="102" style="8" bestFit="1" customWidth="1"/>
    <col min="1811" max="1811" width="11" style="8" bestFit="1" customWidth="1"/>
    <col min="1812" max="1812" width="9.5546875" style="8" bestFit="1" customWidth="1"/>
    <col min="1813" max="1813" width="6.5546875" style="8" bestFit="1" customWidth="1"/>
    <col min="1814" max="1814" width="10.5546875" style="8" bestFit="1" customWidth="1"/>
    <col min="1815" max="1815" width="14.109375" style="8" customWidth="1"/>
    <col min="1816" max="1816" width="7.5546875" style="8" bestFit="1" customWidth="1"/>
    <col min="1817" max="1817" width="11.5546875" style="8" bestFit="1" customWidth="1"/>
    <col min="1818" max="1818" width="10.88671875" style="8" bestFit="1" customWidth="1"/>
    <col min="1819" max="2053" width="9.109375" style="8"/>
    <col min="2054" max="2054" width="7.5546875" style="8" bestFit="1" customWidth="1"/>
    <col min="2055" max="2055" width="25.5546875" style="8" bestFit="1" customWidth="1"/>
    <col min="2056" max="2056" width="12.88671875" style="8" bestFit="1" customWidth="1"/>
    <col min="2057" max="2057" width="26.88671875" style="8" customWidth="1"/>
    <col min="2058" max="2058" width="18.5546875" style="8" bestFit="1" customWidth="1"/>
    <col min="2059" max="2059" width="26.109375" style="8" customWidth="1"/>
    <col min="2060" max="2060" width="71.44140625" style="8" bestFit="1" customWidth="1"/>
    <col min="2061" max="2061" width="8.5546875" style="8" bestFit="1" customWidth="1"/>
    <col min="2062" max="2062" width="12" style="8" customWidth="1"/>
    <col min="2063" max="2063" width="11.44140625" style="8" customWidth="1"/>
    <col min="2064" max="2064" width="6.5546875" style="8" bestFit="1" customWidth="1"/>
    <col min="2065" max="2065" width="10.5546875" style="8" bestFit="1" customWidth="1"/>
    <col min="2066" max="2066" width="102" style="8" bestFit="1" customWidth="1"/>
    <col min="2067" max="2067" width="11" style="8" bestFit="1" customWidth="1"/>
    <col min="2068" max="2068" width="9.5546875" style="8" bestFit="1" customWidth="1"/>
    <col min="2069" max="2069" width="6.5546875" style="8" bestFit="1" customWidth="1"/>
    <col min="2070" max="2070" width="10.5546875" style="8" bestFit="1" customWidth="1"/>
    <col min="2071" max="2071" width="14.109375" style="8" customWidth="1"/>
    <col min="2072" max="2072" width="7.5546875" style="8" bestFit="1" customWidth="1"/>
    <col min="2073" max="2073" width="11.5546875" style="8" bestFit="1" customWidth="1"/>
    <col min="2074" max="2074" width="10.88671875" style="8" bestFit="1" customWidth="1"/>
    <col min="2075" max="2309" width="9.109375" style="8"/>
    <col min="2310" max="2310" width="7.5546875" style="8" bestFit="1" customWidth="1"/>
    <col min="2311" max="2311" width="25.5546875" style="8" bestFit="1" customWidth="1"/>
    <col min="2312" max="2312" width="12.88671875" style="8" bestFit="1" customWidth="1"/>
    <col min="2313" max="2313" width="26.88671875" style="8" customWidth="1"/>
    <col min="2314" max="2314" width="18.5546875" style="8" bestFit="1" customWidth="1"/>
    <col min="2315" max="2315" width="26.109375" style="8" customWidth="1"/>
    <col min="2316" max="2316" width="71.44140625" style="8" bestFit="1" customWidth="1"/>
    <col min="2317" max="2317" width="8.5546875" style="8" bestFit="1" customWidth="1"/>
    <col min="2318" max="2318" width="12" style="8" customWidth="1"/>
    <col min="2319" max="2319" width="11.44140625" style="8" customWidth="1"/>
    <col min="2320" max="2320" width="6.5546875" style="8" bestFit="1" customWidth="1"/>
    <col min="2321" max="2321" width="10.5546875" style="8" bestFit="1" customWidth="1"/>
    <col min="2322" max="2322" width="102" style="8" bestFit="1" customWidth="1"/>
    <col min="2323" max="2323" width="11" style="8" bestFit="1" customWidth="1"/>
    <col min="2324" max="2324" width="9.5546875" style="8" bestFit="1" customWidth="1"/>
    <col min="2325" max="2325" width="6.5546875" style="8" bestFit="1" customWidth="1"/>
    <col min="2326" max="2326" width="10.5546875" style="8" bestFit="1" customWidth="1"/>
    <col min="2327" max="2327" width="14.109375" style="8" customWidth="1"/>
    <col min="2328" max="2328" width="7.5546875" style="8" bestFit="1" customWidth="1"/>
    <col min="2329" max="2329" width="11.5546875" style="8" bestFit="1" customWidth="1"/>
    <col min="2330" max="2330" width="10.88671875" style="8" bestFit="1" customWidth="1"/>
    <col min="2331" max="2565" width="9.109375" style="8"/>
    <col min="2566" max="2566" width="7.5546875" style="8" bestFit="1" customWidth="1"/>
    <col min="2567" max="2567" width="25.5546875" style="8" bestFit="1" customWidth="1"/>
    <col min="2568" max="2568" width="12.88671875" style="8" bestFit="1" customWidth="1"/>
    <col min="2569" max="2569" width="26.88671875" style="8" customWidth="1"/>
    <col min="2570" max="2570" width="18.5546875" style="8" bestFit="1" customWidth="1"/>
    <col min="2571" max="2571" width="26.109375" style="8" customWidth="1"/>
    <col min="2572" max="2572" width="71.44140625" style="8" bestFit="1" customWidth="1"/>
    <col min="2573" max="2573" width="8.5546875" style="8" bestFit="1" customWidth="1"/>
    <col min="2574" max="2574" width="12" style="8" customWidth="1"/>
    <col min="2575" max="2575" width="11.44140625" style="8" customWidth="1"/>
    <col min="2576" max="2576" width="6.5546875" style="8" bestFit="1" customWidth="1"/>
    <col min="2577" max="2577" width="10.5546875" style="8" bestFit="1" customWidth="1"/>
    <col min="2578" max="2578" width="102" style="8" bestFit="1" customWidth="1"/>
    <col min="2579" max="2579" width="11" style="8" bestFit="1" customWidth="1"/>
    <col min="2580" max="2580" width="9.5546875" style="8" bestFit="1" customWidth="1"/>
    <col min="2581" max="2581" width="6.5546875" style="8" bestFit="1" customWidth="1"/>
    <col min="2582" max="2582" width="10.5546875" style="8" bestFit="1" customWidth="1"/>
    <col min="2583" max="2583" width="14.109375" style="8" customWidth="1"/>
    <col min="2584" max="2584" width="7.5546875" style="8" bestFit="1" customWidth="1"/>
    <col min="2585" max="2585" width="11.5546875" style="8" bestFit="1" customWidth="1"/>
    <col min="2586" max="2586" width="10.88671875" style="8" bestFit="1" customWidth="1"/>
    <col min="2587" max="2821" width="9.109375" style="8"/>
    <col min="2822" max="2822" width="7.5546875" style="8" bestFit="1" customWidth="1"/>
    <col min="2823" max="2823" width="25.5546875" style="8" bestFit="1" customWidth="1"/>
    <col min="2824" max="2824" width="12.88671875" style="8" bestFit="1" customWidth="1"/>
    <col min="2825" max="2825" width="26.88671875" style="8" customWidth="1"/>
    <col min="2826" max="2826" width="18.5546875" style="8" bestFit="1" customWidth="1"/>
    <col min="2827" max="2827" width="26.109375" style="8" customWidth="1"/>
    <col min="2828" max="2828" width="71.44140625" style="8" bestFit="1" customWidth="1"/>
    <col min="2829" max="2829" width="8.5546875" style="8" bestFit="1" customWidth="1"/>
    <col min="2830" max="2830" width="12" style="8" customWidth="1"/>
    <col min="2831" max="2831" width="11.44140625" style="8" customWidth="1"/>
    <col min="2832" max="2832" width="6.5546875" style="8" bestFit="1" customWidth="1"/>
    <col min="2833" max="2833" width="10.5546875" style="8" bestFit="1" customWidth="1"/>
    <col min="2834" max="2834" width="102" style="8" bestFit="1" customWidth="1"/>
    <col min="2835" max="2835" width="11" style="8" bestFit="1" customWidth="1"/>
    <col min="2836" max="2836" width="9.5546875" style="8" bestFit="1" customWidth="1"/>
    <col min="2837" max="2837" width="6.5546875" style="8" bestFit="1" customWidth="1"/>
    <col min="2838" max="2838" width="10.5546875" style="8" bestFit="1" customWidth="1"/>
    <col min="2839" max="2839" width="14.109375" style="8" customWidth="1"/>
    <col min="2840" max="2840" width="7.5546875" style="8" bestFit="1" customWidth="1"/>
    <col min="2841" max="2841" width="11.5546875" style="8" bestFit="1" customWidth="1"/>
    <col min="2842" max="2842" width="10.88671875" style="8" bestFit="1" customWidth="1"/>
    <col min="2843" max="3077" width="9.109375" style="8"/>
    <col min="3078" max="3078" width="7.5546875" style="8" bestFit="1" customWidth="1"/>
    <col min="3079" max="3079" width="25.5546875" style="8" bestFit="1" customWidth="1"/>
    <col min="3080" max="3080" width="12.88671875" style="8" bestFit="1" customWidth="1"/>
    <col min="3081" max="3081" width="26.88671875" style="8" customWidth="1"/>
    <col min="3082" max="3082" width="18.5546875" style="8" bestFit="1" customWidth="1"/>
    <col min="3083" max="3083" width="26.109375" style="8" customWidth="1"/>
    <col min="3084" max="3084" width="71.44140625" style="8" bestFit="1" customWidth="1"/>
    <col min="3085" max="3085" width="8.5546875" style="8" bestFit="1" customWidth="1"/>
    <col min="3086" max="3086" width="12" style="8" customWidth="1"/>
    <col min="3087" max="3087" width="11.44140625" style="8" customWidth="1"/>
    <col min="3088" max="3088" width="6.5546875" style="8" bestFit="1" customWidth="1"/>
    <col min="3089" max="3089" width="10.5546875" style="8" bestFit="1" customWidth="1"/>
    <col min="3090" max="3090" width="102" style="8" bestFit="1" customWidth="1"/>
    <col min="3091" max="3091" width="11" style="8" bestFit="1" customWidth="1"/>
    <col min="3092" max="3092" width="9.5546875" style="8" bestFit="1" customWidth="1"/>
    <col min="3093" max="3093" width="6.5546875" style="8" bestFit="1" customWidth="1"/>
    <col min="3094" max="3094" width="10.5546875" style="8" bestFit="1" customWidth="1"/>
    <col min="3095" max="3095" width="14.109375" style="8" customWidth="1"/>
    <col min="3096" max="3096" width="7.5546875" style="8" bestFit="1" customWidth="1"/>
    <col min="3097" max="3097" width="11.5546875" style="8" bestFit="1" customWidth="1"/>
    <col min="3098" max="3098" width="10.88671875" style="8" bestFit="1" customWidth="1"/>
    <col min="3099" max="3333" width="9.109375" style="8"/>
    <col min="3334" max="3334" width="7.5546875" style="8" bestFit="1" customWidth="1"/>
    <col min="3335" max="3335" width="25.5546875" style="8" bestFit="1" customWidth="1"/>
    <col min="3336" max="3336" width="12.88671875" style="8" bestFit="1" customWidth="1"/>
    <col min="3337" max="3337" width="26.88671875" style="8" customWidth="1"/>
    <col min="3338" max="3338" width="18.5546875" style="8" bestFit="1" customWidth="1"/>
    <col min="3339" max="3339" width="26.109375" style="8" customWidth="1"/>
    <col min="3340" max="3340" width="71.44140625" style="8" bestFit="1" customWidth="1"/>
    <col min="3341" max="3341" width="8.5546875" style="8" bestFit="1" customWidth="1"/>
    <col min="3342" max="3342" width="12" style="8" customWidth="1"/>
    <col min="3343" max="3343" width="11.44140625" style="8" customWidth="1"/>
    <col min="3344" max="3344" width="6.5546875" style="8" bestFit="1" customWidth="1"/>
    <col min="3345" max="3345" width="10.5546875" style="8" bestFit="1" customWidth="1"/>
    <col min="3346" max="3346" width="102" style="8" bestFit="1" customWidth="1"/>
    <col min="3347" max="3347" width="11" style="8" bestFit="1" customWidth="1"/>
    <col min="3348" max="3348" width="9.5546875" style="8" bestFit="1" customWidth="1"/>
    <col min="3349" max="3349" width="6.5546875" style="8" bestFit="1" customWidth="1"/>
    <col min="3350" max="3350" width="10.5546875" style="8" bestFit="1" customWidth="1"/>
    <col min="3351" max="3351" width="14.109375" style="8" customWidth="1"/>
    <col min="3352" max="3352" width="7.5546875" style="8" bestFit="1" customWidth="1"/>
    <col min="3353" max="3353" width="11.5546875" style="8" bestFit="1" customWidth="1"/>
    <col min="3354" max="3354" width="10.88671875" style="8" bestFit="1" customWidth="1"/>
    <col min="3355" max="3589" width="9.109375" style="8"/>
    <col min="3590" max="3590" width="7.5546875" style="8" bestFit="1" customWidth="1"/>
    <col min="3591" max="3591" width="25.5546875" style="8" bestFit="1" customWidth="1"/>
    <col min="3592" max="3592" width="12.88671875" style="8" bestFit="1" customWidth="1"/>
    <col min="3593" max="3593" width="26.88671875" style="8" customWidth="1"/>
    <col min="3594" max="3594" width="18.5546875" style="8" bestFit="1" customWidth="1"/>
    <col min="3595" max="3595" width="26.109375" style="8" customWidth="1"/>
    <col min="3596" max="3596" width="71.44140625" style="8" bestFit="1" customWidth="1"/>
    <col min="3597" max="3597" width="8.5546875" style="8" bestFit="1" customWidth="1"/>
    <col min="3598" max="3598" width="12" style="8" customWidth="1"/>
    <col min="3599" max="3599" width="11.44140625" style="8" customWidth="1"/>
    <col min="3600" max="3600" width="6.5546875" style="8" bestFit="1" customWidth="1"/>
    <col min="3601" max="3601" width="10.5546875" style="8" bestFit="1" customWidth="1"/>
    <col min="3602" max="3602" width="102" style="8" bestFit="1" customWidth="1"/>
    <col min="3603" max="3603" width="11" style="8" bestFit="1" customWidth="1"/>
    <col min="3604" max="3604" width="9.5546875" style="8" bestFit="1" customWidth="1"/>
    <col min="3605" max="3605" width="6.5546875" style="8" bestFit="1" customWidth="1"/>
    <col min="3606" max="3606" width="10.5546875" style="8" bestFit="1" customWidth="1"/>
    <col min="3607" max="3607" width="14.109375" style="8" customWidth="1"/>
    <col min="3608" max="3608" width="7.5546875" style="8" bestFit="1" customWidth="1"/>
    <col min="3609" max="3609" width="11.5546875" style="8" bestFit="1" customWidth="1"/>
    <col min="3610" max="3610" width="10.88671875" style="8" bestFit="1" customWidth="1"/>
    <col min="3611" max="3845" width="9.109375" style="8"/>
    <col min="3846" max="3846" width="7.5546875" style="8" bestFit="1" customWidth="1"/>
    <col min="3847" max="3847" width="25.5546875" style="8" bestFit="1" customWidth="1"/>
    <col min="3848" max="3848" width="12.88671875" style="8" bestFit="1" customWidth="1"/>
    <col min="3849" max="3849" width="26.88671875" style="8" customWidth="1"/>
    <col min="3850" max="3850" width="18.5546875" style="8" bestFit="1" customWidth="1"/>
    <col min="3851" max="3851" width="26.109375" style="8" customWidth="1"/>
    <col min="3852" max="3852" width="71.44140625" style="8" bestFit="1" customWidth="1"/>
    <col min="3853" max="3853" width="8.5546875" style="8" bestFit="1" customWidth="1"/>
    <col min="3854" max="3854" width="12" style="8" customWidth="1"/>
    <col min="3855" max="3855" width="11.44140625" style="8" customWidth="1"/>
    <col min="3856" max="3856" width="6.5546875" style="8" bestFit="1" customWidth="1"/>
    <col min="3857" max="3857" width="10.5546875" style="8" bestFit="1" customWidth="1"/>
    <col min="3858" max="3858" width="102" style="8" bestFit="1" customWidth="1"/>
    <col min="3859" max="3859" width="11" style="8" bestFit="1" customWidth="1"/>
    <col min="3860" max="3860" width="9.5546875" style="8" bestFit="1" customWidth="1"/>
    <col min="3861" max="3861" width="6.5546875" style="8" bestFit="1" customWidth="1"/>
    <col min="3862" max="3862" width="10.5546875" style="8" bestFit="1" customWidth="1"/>
    <col min="3863" max="3863" width="14.109375" style="8" customWidth="1"/>
    <col min="3864" max="3864" width="7.5546875" style="8" bestFit="1" customWidth="1"/>
    <col min="3865" max="3865" width="11.5546875" style="8" bestFit="1" customWidth="1"/>
    <col min="3866" max="3866" width="10.88671875" style="8" bestFit="1" customWidth="1"/>
    <col min="3867" max="4101" width="9.109375" style="8"/>
    <col min="4102" max="4102" width="7.5546875" style="8" bestFit="1" customWidth="1"/>
    <col min="4103" max="4103" width="25.5546875" style="8" bestFit="1" customWidth="1"/>
    <col min="4104" max="4104" width="12.88671875" style="8" bestFit="1" customWidth="1"/>
    <col min="4105" max="4105" width="26.88671875" style="8" customWidth="1"/>
    <col min="4106" max="4106" width="18.5546875" style="8" bestFit="1" customWidth="1"/>
    <col min="4107" max="4107" width="26.109375" style="8" customWidth="1"/>
    <col min="4108" max="4108" width="71.44140625" style="8" bestFit="1" customWidth="1"/>
    <col min="4109" max="4109" width="8.5546875" style="8" bestFit="1" customWidth="1"/>
    <col min="4110" max="4110" width="12" style="8" customWidth="1"/>
    <col min="4111" max="4111" width="11.44140625" style="8" customWidth="1"/>
    <col min="4112" max="4112" width="6.5546875" style="8" bestFit="1" customWidth="1"/>
    <col min="4113" max="4113" width="10.5546875" style="8" bestFit="1" customWidth="1"/>
    <col min="4114" max="4114" width="102" style="8" bestFit="1" customWidth="1"/>
    <col min="4115" max="4115" width="11" style="8" bestFit="1" customWidth="1"/>
    <col min="4116" max="4116" width="9.5546875" style="8" bestFit="1" customWidth="1"/>
    <col min="4117" max="4117" width="6.5546875" style="8" bestFit="1" customWidth="1"/>
    <col min="4118" max="4118" width="10.5546875" style="8" bestFit="1" customWidth="1"/>
    <col min="4119" max="4119" width="14.109375" style="8" customWidth="1"/>
    <col min="4120" max="4120" width="7.5546875" style="8" bestFit="1" customWidth="1"/>
    <col min="4121" max="4121" width="11.5546875" style="8" bestFit="1" customWidth="1"/>
    <col min="4122" max="4122" width="10.88671875" style="8" bestFit="1" customWidth="1"/>
    <col min="4123" max="4357" width="9.109375" style="8"/>
    <col min="4358" max="4358" width="7.5546875" style="8" bestFit="1" customWidth="1"/>
    <col min="4359" max="4359" width="25.5546875" style="8" bestFit="1" customWidth="1"/>
    <col min="4360" max="4360" width="12.88671875" style="8" bestFit="1" customWidth="1"/>
    <col min="4361" max="4361" width="26.88671875" style="8" customWidth="1"/>
    <col min="4362" max="4362" width="18.5546875" style="8" bestFit="1" customWidth="1"/>
    <col min="4363" max="4363" width="26.109375" style="8" customWidth="1"/>
    <col min="4364" max="4364" width="71.44140625" style="8" bestFit="1" customWidth="1"/>
    <col min="4365" max="4365" width="8.5546875" style="8" bestFit="1" customWidth="1"/>
    <col min="4366" max="4366" width="12" style="8" customWidth="1"/>
    <col min="4367" max="4367" width="11.44140625" style="8" customWidth="1"/>
    <col min="4368" max="4368" width="6.5546875" style="8" bestFit="1" customWidth="1"/>
    <col min="4369" max="4369" width="10.5546875" style="8" bestFit="1" customWidth="1"/>
    <col min="4370" max="4370" width="102" style="8" bestFit="1" customWidth="1"/>
    <col min="4371" max="4371" width="11" style="8" bestFit="1" customWidth="1"/>
    <col min="4372" max="4372" width="9.5546875" style="8" bestFit="1" customWidth="1"/>
    <col min="4373" max="4373" width="6.5546875" style="8" bestFit="1" customWidth="1"/>
    <col min="4374" max="4374" width="10.5546875" style="8" bestFit="1" customWidth="1"/>
    <col min="4375" max="4375" width="14.109375" style="8" customWidth="1"/>
    <col min="4376" max="4376" width="7.5546875" style="8" bestFit="1" customWidth="1"/>
    <col min="4377" max="4377" width="11.5546875" style="8" bestFit="1" customWidth="1"/>
    <col min="4378" max="4378" width="10.88671875" style="8" bestFit="1" customWidth="1"/>
    <col min="4379" max="4613" width="9.109375" style="8"/>
    <col min="4614" max="4614" width="7.5546875" style="8" bestFit="1" customWidth="1"/>
    <col min="4615" max="4615" width="25.5546875" style="8" bestFit="1" customWidth="1"/>
    <col min="4616" max="4616" width="12.88671875" style="8" bestFit="1" customWidth="1"/>
    <col min="4617" max="4617" width="26.88671875" style="8" customWidth="1"/>
    <col min="4618" max="4618" width="18.5546875" style="8" bestFit="1" customWidth="1"/>
    <col min="4619" max="4619" width="26.109375" style="8" customWidth="1"/>
    <col min="4620" max="4620" width="71.44140625" style="8" bestFit="1" customWidth="1"/>
    <col min="4621" max="4621" width="8.5546875" style="8" bestFit="1" customWidth="1"/>
    <col min="4622" max="4622" width="12" style="8" customWidth="1"/>
    <col min="4623" max="4623" width="11.44140625" style="8" customWidth="1"/>
    <col min="4624" max="4624" width="6.5546875" style="8" bestFit="1" customWidth="1"/>
    <col min="4625" max="4625" width="10.5546875" style="8" bestFit="1" customWidth="1"/>
    <col min="4626" max="4626" width="102" style="8" bestFit="1" customWidth="1"/>
    <col min="4627" max="4627" width="11" style="8" bestFit="1" customWidth="1"/>
    <col min="4628" max="4628" width="9.5546875" style="8" bestFit="1" customWidth="1"/>
    <col min="4629" max="4629" width="6.5546875" style="8" bestFit="1" customWidth="1"/>
    <col min="4630" max="4630" width="10.5546875" style="8" bestFit="1" customWidth="1"/>
    <col min="4631" max="4631" width="14.109375" style="8" customWidth="1"/>
    <col min="4632" max="4632" width="7.5546875" style="8" bestFit="1" customWidth="1"/>
    <col min="4633" max="4633" width="11.5546875" style="8" bestFit="1" customWidth="1"/>
    <col min="4634" max="4634" width="10.88671875" style="8" bestFit="1" customWidth="1"/>
    <col min="4635" max="4869" width="9.109375" style="8"/>
    <col min="4870" max="4870" width="7.5546875" style="8" bestFit="1" customWidth="1"/>
    <col min="4871" max="4871" width="25.5546875" style="8" bestFit="1" customWidth="1"/>
    <col min="4872" max="4872" width="12.88671875" style="8" bestFit="1" customWidth="1"/>
    <col min="4873" max="4873" width="26.88671875" style="8" customWidth="1"/>
    <col min="4874" max="4874" width="18.5546875" style="8" bestFit="1" customWidth="1"/>
    <col min="4875" max="4875" width="26.109375" style="8" customWidth="1"/>
    <col min="4876" max="4876" width="71.44140625" style="8" bestFit="1" customWidth="1"/>
    <col min="4877" max="4877" width="8.5546875" style="8" bestFit="1" customWidth="1"/>
    <col min="4878" max="4878" width="12" style="8" customWidth="1"/>
    <col min="4879" max="4879" width="11.44140625" style="8" customWidth="1"/>
    <col min="4880" max="4880" width="6.5546875" style="8" bestFit="1" customWidth="1"/>
    <col min="4881" max="4881" width="10.5546875" style="8" bestFit="1" customWidth="1"/>
    <col min="4882" max="4882" width="102" style="8" bestFit="1" customWidth="1"/>
    <col min="4883" max="4883" width="11" style="8" bestFit="1" customWidth="1"/>
    <col min="4884" max="4884" width="9.5546875" style="8" bestFit="1" customWidth="1"/>
    <col min="4885" max="4885" width="6.5546875" style="8" bestFit="1" customWidth="1"/>
    <col min="4886" max="4886" width="10.5546875" style="8" bestFit="1" customWidth="1"/>
    <col min="4887" max="4887" width="14.109375" style="8" customWidth="1"/>
    <col min="4888" max="4888" width="7.5546875" style="8" bestFit="1" customWidth="1"/>
    <col min="4889" max="4889" width="11.5546875" style="8" bestFit="1" customWidth="1"/>
    <col min="4890" max="4890" width="10.88671875" style="8" bestFit="1" customWidth="1"/>
    <col min="4891" max="5125" width="9.109375" style="8"/>
    <col min="5126" max="5126" width="7.5546875" style="8" bestFit="1" customWidth="1"/>
    <col min="5127" max="5127" width="25.5546875" style="8" bestFit="1" customWidth="1"/>
    <col min="5128" max="5128" width="12.88671875" style="8" bestFit="1" customWidth="1"/>
    <col min="5129" max="5129" width="26.88671875" style="8" customWidth="1"/>
    <col min="5130" max="5130" width="18.5546875" style="8" bestFit="1" customWidth="1"/>
    <col min="5131" max="5131" width="26.109375" style="8" customWidth="1"/>
    <col min="5132" max="5132" width="71.44140625" style="8" bestFit="1" customWidth="1"/>
    <col min="5133" max="5133" width="8.5546875" style="8" bestFit="1" customWidth="1"/>
    <col min="5134" max="5134" width="12" style="8" customWidth="1"/>
    <col min="5135" max="5135" width="11.44140625" style="8" customWidth="1"/>
    <col min="5136" max="5136" width="6.5546875" style="8" bestFit="1" customWidth="1"/>
    <col min="5137" max="5137" width="10.5546875" style="8" bestFit="1" customWidth="1"/>
    <col min="5138" max="5138" width="102" style="8" bestFit="1" customWidth="1"/>
    <col min="5139" max="5139" width="11" style="8" bestFit="1" customWidth="1"/>
    <col min="5140" max="5140" width="9.5546875" style="8" bestFit="1" customWidth="1"/>
    <col min="5141" max="5141" width="6.5546875" style="8" bestFit="1" customWidth="1"/>
    <col min="5142" max="5142" width="10.5546875" style="8" bestFit="1" customWidth="1"/>
    <col min="5143" max="5143" width="14.109375" style="8" customWidth="1"/>
    <col min="5144" max="5144" width="7.5546875" style="8" bestFit="1" customWidth="1"/>
    <col min="5145" max="5145" width="11.5546875" style="8" bestFit="1" customWidth="1"/>
    <col min="5146" max="5146" width="10.88671875" style="8" bestFit="1" customWidth="1"/>
    <col min="5147" max="5381" width="9.109375" style="8"/>
    <col min="5382" max="5382" width="7.5546875" style="8" bestFit="1" customWidth="1"/>
    <col min="5383" max="5383" width="25.5546875" style="8" bestFit="1" customWidth="1"/>
    <col min="5384" max="5384" width="12.88671875" style="8" bestFit="1" customWidth="1"/>
    <col min="5385" max="5385" width="26.88671875" style="8" customWidth="1"/>
    <col min="5386" max="5386" width="18.5546875" style="8" bestFit="1" customWidth="1"/>
    <col min="5387" max="5387" width="26.109375" style="8" customWidth="1"/>
    <col min="5388" max="5388" width="71.44140625" style="8" bestFit="1" customWidth="1"/>
    <col min="5389" max="5389" width="8.5546875" style="8" bestFit="1" customWidth="1"/>
    <col min="5390" max="5390" width="12" style="8" customWidth="1"/>
    <col min="5391" max="5391" width="11.44140625" style="8" customWidth="1"/>
    <col min="5392" max="5392" width="6.5546875" style="8" bestFit="1" customWidth="1"/>
    <col min="5393" max="5393" width="10.5546875" style="8" bestFit="1" customWidth="1"/>
    <col min="5394" max="5394" width="102" style="8" bestFit="1" customWidth="1"/>
    <col min="5395" max="5395" width="11" style="8" bestFit="1" customWidth="1"/>
    <col min="5396" max="5396" width="9.5546875" style="8" bestFit="1" customWidth="1"/>
    <col min="5397" max="5397" width="6.5546875" style="8" bestFit="1" customWidth="1"/>
    <col min="5398" max="5398" width="10.5546875" style="8" bestFit="1" customWidth="1"/>
    <col min="5399" max="5399" width="14.109375" style="8" customWidth="1"/>
    <col min="5400" max="5400" width="7.5546875" style="8" bestFit="1" customWidth="1"/>
    <col min="5401" max="5401" width="11.5546875" style="8" bestFit="1" customWidth="1"/>
    <col min="5402" max="5402" width="10.88671875" style="8" bestFit="1" customWidth="1"/>
    <col min="5403" max="5637" width="9.109375" style="8"/>
    <col min="5638" max="5638" width="7.5546875" style="8" bestFit="1" customWidth="1"/>
    <col min="5639" max="5639" width="25.5546875" style="8" bestFit="1" customWidth="1"/>
    <col min="5640" max="5640" width="12.88671875" style="8" bestFit="1" customWidth="1"/>
    <col min="5641" max="5641" width="26.88671875" style="8" customWidth="1"/>
    <col min="5642" max="5642" width="18.5546875" style="8" bestFit="1" customWidth="1"/>
    <col min="5643" max="5643" width="26.109375" style="8" customWidth="1"/>
    <col min="5644" max="5644" width="71.44140625" style="8" bestFit="1" customWidth="1"/>
    <col min="5645" max="5645" width="8.5546875" style="8" bestFit="1" customWidth="1"/>
    <col min="5646" max="5646" width="12" style="8" customWidth="1"/>
    <col min="5647" max="5647" width="11.44140625" style="8" customWidth="1"/>
    <col min="5648" max="5648" width="6.5546875" style="8" bestFit="1" customWidth="1"/>
    <col min="5649" max="5649" width="10.5546875" style="8" bestFit="1" customWidth="1"/>
    <col min="5650" max="5650" width="102" style="8" bestFit="1" customWidth="1"/>
    <col min="5651" max="5651" width="11" style="8" bestFit="1" customWidth="1"/>
    <col min="5652" max="5652" width="9.5546875" style="8" bestFit="1" customWidth="1"/>
    <col min="5653" max="5653" width="6.5546875" style="8" bestFit="1" customWidth="1"/>
    <col min="5654" max="5654" width="10.5546875" style="8" bestFit="1" customWidth="1"/>
    <col min="5655" max="5655" width="14.109375" style="8" customWidth="1"/>
    <col min="5656" max="5656" width="7.5546875" style="8" bestFit="1" customWidth="1"/>
    <col min="5657" max="5657" width="11.5546875" style="8" bestFit="1" customWidth="1"/>
    <col min="5658" max="5658" width="10.88671875" style="8" bestFit="1" customWidth="1"/>
    <col min="5659" max="5893" width="9.109375" style="8"/>
    <col min="5894" max="5894" width="7.5546875" style="8" bestFit="1" customWidth="1"/>
    <col min="5895" max="5895" width="25.5546875" style="8" bestFit="1" customWidth="1"/>
    <col min="5896" max="5896" width="12.88671875" style="8" bestFit="1" customWidth="1"/>
    <col min="5897" max="5897" width="26.88671875" style="8" customWidth="1"/>
    <col min="5898" max="5898" width="18.5546875" style="8" bestFit="1" customWidth="1"/>
    <col min="5899" max="5899" width="26.109375" style="8" customWidth="1"/>
    <col min="5900" max="5900" width="71.44140625" style="8" bestFit="1" customWidth="1"/>
    <col min="5901" max="5901" width="8.5546875" style="8" bestFit="1" customWidth="1"/>
    <col min="5902" max="5902" width="12" style="8" customWidth="1"/>
    <col min="5903" max="5903" width="11.44140625" style="8" customWidth="1"/>
    <col min="5904" max="5904" width="6.5546875" style="8" bestFit="1" customWidth="1"/>
    <col min="5905" max="5905" width="10.5546875" style="8" bestFit="1" customWidth="1"/>
    <col min="5906" max="5906" width="102" style="8" bestFit="1" customWidth="1"/>
    <col min="5907" max="5907" width="11" style="8" bestFit="1" customWidth="1"/>
    <col min="5908" max="5908" width="9.5546875" style="8" bestFit="1" customWidth="1"/>
    <col min="5909" max="5909" width="6.5546875" style="8" bestFit="1" customWidth="1"/>
    <col min="5910" max="5910" width="10.5546875" style="8" bestFit="1" customWidth="1"/>
    <col min="5911" max="5911" width="14.109375" style="8" customWidth="1"/>
    <col min="5912" max="5912" width="7.5546875" style="8" bestFit="1" customWidth="1"/>
    <col min="5913" max="5913" width="11.5546875" style="8" bestFit="1" customWidth="1"/>
    <col min="5914" max="5914" width="10.88671875" style="8" bestFit="1" customWidth="1"/>
    <col min="5915" max="6149" width="9.109375" style="8"/>
    <col min="6150" max="6150" width="7.5546875" style="8" bestFit="1" customWidth="1"/>
    <col min="6151" max="6151" width="25.5546875" style="8" bestFit="1" customWidth="1"/>
    <col min="6152" max="6152" width="12.88671875" style="8" bestFit="1" customWidth="1"/>
    <col min="6153" max="6153" width="26.88671875" style="8" customWidth="1"/>
    <col min="6154" max="6154" width="18.5546875" style="8" bestFit="1" customWidth="1"/>
    <col min="6155" max="6155" width="26.109375" style="8" customWidth="1"/>
    <col min="6156" max="6156" width="71.44140625" style="8" bestFit="1" customWidth="1"/>
    <col min="6157" max="6157" width="8.5546875" style="8" bestFit="1" customWidth="1"/>
    <col min="6158" max="6158" width="12" style="8" customWidth="1"/>
    <col min="6159" max="6159" width="11.44140625" style="8" customWidth="1"/>
    <col min="6160" max="6160" width="6.5546875" style="8" bestFit="1" customWidth="1"/>
    <col min="6161" max="6161" width="10.5546875" style="8" bestFit="1" customWidth="1"/>
    <col min="6162" max="6162" width="102" style="8" bestFit="1" customWidth="1"/>
    <col min="6163" max="6163" width="11" style="8" bestFit="1" customWidth="1"/>
    <col min="6164" max="6164" width="9.5546875" style="8" bestFit="1" customWidth="1"/>
    <col min="6165" max="6165" width="6.5546875" style="8" bestFit="1" customWidth="1"/>
    <col min="6166" max="6166" width="10.5546875" style="8" bestFit="1" customWidth="1"/>
    <col min="6167" max="6167" width="14.109375" style="8" customWidth="1"/>
    <col min="6168" max="6168" width="7.5546875" style="8" bestFit="1" customWidth="1"/>
    <col min="6169" max="6169" width="11.5546875" style="8" bestFit="1" customWidth="1"/>
    <col min="6170" max="6170" width="10.88671875" style="8" bestFit="1" customWidth="1"/>
    <col min="6171" max="6405" width="9.109375" style="8"/>
    <col min="6406" max="6406" width="7.5546875" style="8" bestFit="1" customWidth="1"/>
    <col min="6407" max="6407" width="25.5546875" style="8" bestFit="1" customWidth="1"/>
    <col min="6408" max="6408" width="12.88671875" style="8" bestFit="1" customWidth="1"/>
    <col min="6409" max="6409" width="26.88671875" style="8" customWidth="1"/>
    <col min="6410" max="6410" width="18.5546875" style="8" bestFit="1" customWidth="1"/>
    <col min="6411" max="6411" width="26.109375" style="8" customWidth="1"/>
    <col min="6412" max="6412" width="71.44140625" style="8" bestFit="1" customWidth="1"/>
    <col min="6413" max="6413" width="8.5546875" style="8" bestFit="1" customWidth="1"/>
    <col min="6414" max="6414" width="12" style="8" customWidth="1"/>
    <col min="6415" max="6415" width="11.44140625" style="8" customWidth="1"/>
    <col min="6416" max="6416" width="6.5546875" style="8" bestFit="1" customWidth="1"/>
    <col min="6417" max="6417" width="10.5546875" style="8" bestFit="1" customWidth="1"/>
    <col min="6418" max="6418" width="102" style="8" bestFit="1" customWidth="1"/>
    <col min="6419" max="6419" width="11" style="8" bestFit="1" customWidth="1"/>
    <col min="6420" max="6420" width="9.5546875" style="8" bestFit="1" customWidth="1"/>
    <col min="6421" max="6421" width="6.5546875" style="8" bestFit="1" customWidth="1"/>
    <col min="6422" max="6422" width="10.5546875" style="8" bestFit="1" customWidth="1"/>
    <col min="6423" max="6423" width="14.109375" style="8" customWidth="1"/>
    <col min="6424" max="6424" width="7.5546875" style="8" bestFit="1" customWidth="1"/>
    <col min="6425" max="6425" width="11.5546875" style="8" bestFit="1" customWidth="1"/>
    <col min="6426" max="6426" width="10.88671875" style="8" bestFit="1" customWidth="1"/>
    <col min="6427" max="6661" width="9.109375" style="8"/>
    <col min="6662" max="6662" width="7.5546875" style="8" bestFit="1" customWidth="1"/>
    <col min="6663" max="6663" width="25.5546875" style="8" bestFit="1" customWidth="1"/>
    <col min="6664" max="6664" width="12.88671875" style="8" bestFit="1" customWidth="1"/>
    <col min="6665" max="6665" width="26.88671875" style="8" customWidth="1"/>
    <col min="6666" max="6666" width="18.5546875" style="8" bestFit="1" customWidth="1"/>
    <col min="6667" max="6667" width="26.109375" style="8" customWidth="1"/>
    <col min="6668" max="6668" width="71.44140625" style="8" bestFit="1" customWidth="1"/>
    <col min="6669" max="6669" width="8.5546875" style="8" bestFit="1" customWidth="1"/>
    <col min="6670" max="6670" width="12" style="8" customWidth="1"/>
    <col min="6671" max="6671" width="11.44140625" style="8" customWidth="1"/>
    <col min="6672" max="6672" width="6.5546875" style="8" bestFit="1" customWidth="1"/>
    <col min="6673" max="6673" width="10.5546875" style="8" bestFit="1" customWidth="1"/>
    <col min="6674" max="6674" width="102" style="8" bestFit="1" customWidth="1"/>
    <col min="6675" max="6675" width="11" style="8" bestFit="1" customWidth="1"/>
    <col min="6676" max="6676" width="9.5546875" style="8" bestFit="1" customWidth="1"/>
    <col min="6677" max="6677" width="6.5546875" style="8" bestFit="1" customWidth="1"/>
    <col min="6678" max="6678" width="10.5546875" style="8" bestFit="1" customWidth="1"/>
    <col min="6679" max="6679" width="14.109375" style="8" customWidth="1"/>
    <col min="6680" max="6680" width="7.5546875" style="8" bestFit="1" customWidth="1"/>
    <col min="6681" max="6681" width="11.5546875" style="8" bestFit="1" customWidth="1"/>
    <col min="6682" max="6682" width="10.88671875" style="8" bestFit="1" customWidth="1"/>
    <col min="6683" max="6917" width="9.109375" style="8"/>
    <col min="6918" max="6918" width="7.5546875" style="8" bestFit="1" customWidth="1"/>
    <col min="6919" max="6919" width="25.5546875" style="8" bestFit="1" customWidth="1"/>
    <col min="6920" max="6920" width="12.88671875" style="8" bestFit="1" customWidth="1"/>
    <col min="6921" max="6921" width="26.88671875" style="8" customWidth="1"/>
    <col min="6922" max="6922" width="18.5546875" style="8" bestFit="1" customWidth="1"/>
    <col min="6923" max="6923" width="26.109375" style="8" customWidth="1"/>
    <col min="6924" max="6924" width="71.44140625" style="8" bestFit="1" customWidth="1"/>
    <col min="6925" max="6925" width="8.5546875" style="8" bestFit="1" customWidth="1"/>
    <col min="6926" max="6926" width="12" style="8" customWidth="1"/>
    <col min="6927" max="6927" width="11.44140625" style="8" customWidth="1"/>
    <col min="6928" max="6928" width="6.5546875" style="8" bestFit="1" customWidth="1"/>
    <col min="6929" max="6929" width="10.5546875" style="8" bestFit="1" customWidth="1"/>
    <col min="6930" max="6930" width="102" style="8" bestFit="1" customWidth="1"/>
    <col min="6931" max="6931" width="11" style="8" bestFit="1" customWidth="1"/>
    <col min="6932" max="6932" width="9.5546875" style="8" bestFit="1" customWidth="1"/>
    <col min="6933" max="6933" width="6.5546875" style="8" bestFit="1" customWidth="1"/>
    <col min="6934" max="6934" width="10.5546875" style="8" bestFit="1" customWidth="1"/>
    <col min="6935" max="6935" width="14.109375" style="8" customWidth="1"/>
    <col min="6936" max="6936" width="7.5546875" style="8" bestFit="1" customWidth="1"/>
    <col min="6937" max="6937" width="11.5546875" style="8" bestFit="1" customWidth="1"/>
    <col min="6938" max="6938" width="10.88671875" style="8" bestFit="1" customWidth="1"/>
    <col min="6939" max="7173" width="9.109375" style="8"/>
    <col min="7174" max="7174" width="7.5546875" style="8" bestFit="1" customWidth="1"/>
    <col min="7175" max="7175" width="25.5546875" style="8" bestFit="1" customWidth="1"/>
    <col min="7176" max="7176" width="12.88671875" style="8" bestFit="1" customWidth="1"/>
    <col min="7177" max="7177" width="26.88671875" style="8" customWidth="1"/>
    <col min="7178" max="7178" width="18.5546875" style="8" bestFit="1" customWidth="1"/>
    <col min="7179" max="7179" width="26.109375" style="8" customWidth="1"/>
    <col min="7180" max="7180" width="71.44140625" style="8" bestFit="1" customWidth="1"/>
    <col min="7181" max="7181" width="8.5546875" style="8" bestFit="1" customWidth="1"/>
    <col min="7182" max="7182" width="12" style="8" customWidth="1"/>
    <col min="7183" max="7183" width="11.44140625" style="8" customWidth="1"/>
    <col min="7184" max="7184" width="6.5546875" style="8" bestFit="1" customWidth="1"/>
    <col min="7185" max="7185" width="10.5546875" style="8" bestFit="1" customWidth="1"/>
    <col min="7186" max="7186" width="102" style="8" bestFit="1" customWidth="1"/>
    <col min="7187" max="7187" width="11" style="8" bestFit="1" customWidth="1"/>
    <col min="7188" max="7188" width="9.5546875" style="8" bestFit="1" customWidth="1"/>
    <col min="7189" max="7189" width="6.5546875" style="8" bestFit="1" customWidth="1"/>
    <col min="7190" max="7190" width="10.5546875" style="8" bestFit="1" customWidth="1"/>
    <col min="7191" max="7191" width="14.109375" style="8" customWidth="1"/>
    <col min="7192" max="7192" width="7.5546875" style="8" bestFit="1" customWidth="1"/>
    <col min="7193" max="7193" width="11.5546875" style="8" bestFit="1" customWidth="1"/>
    <col min="7194" max="7194" width="10.88671875" style="8" bestFit="1" customWidth="1"/>
    <col min="7195" max="7429" width="9.109375" style="8"/>
    <col min="7430" max="7430" width="7.5546875" style="8" bestFit="1" customWidth="1"/>
    <col min="7431" max="7431" width="25.5546875" style="8" bestFit="1" customWidth="1"/>
    <col min="7432" max="7432" width="12.88671875" style="8" bestFit="1" customWidth="1"/>
    <col min="7433" max="7433" width="26.88671875" style="8" customWidth="1"/>
    <col min="7434" max="7434" width="18.5546875" style="8" bestFit="1" customWidth="1"/>
    <col min="7435" max="7435" width="26.109375" style="8" customWidth="1"/>
    <col min="7436" max="7436" width="71.44140625" style="8" bestFit="1" customWidth="1"/>
    <col min="7437" max="7437" width="8.5546875" style="8" bestFit="1" customWidth="1"/>
    <col min="7438" max="7438" width="12" style="8" customWidth="1"/>
    <col min="7439" max="7439" width="11.44140625" style="8" customWidth="1"/>
    <col min="7440" max="7440" width="6.5546875" style="8" bestFit="1" customWidth="1"/>
    <col min="7441" max="7441" width="10.5546875" style="8" bestFit="1" customWidth="1"/>
    <col min="7442" max="7442" width="102" style="8" bestFit="1" customWidth="1"/>
    <col min="7443" max="7443" width="11" style="8" bestFit="1" customWidth="1"/>
    <col min="7444" max="7444" width="9.5546875" style="8" bestFit="1" customWidth="1"/>
    <col min="7445" max="7445" width="6.5546875" style="8" bestFit="1" customWidth="1"/>
    <col min="7446" max="7446" width="10.5546875" style="8" bestFit="1" customWidth="1"/>
    <col min="7447" max="7447" width="14.109375" style="8" customWidth="1"/>
    <col min="7448" max="7448" width="7.5546875" style="8" bestFit="1" customWidth="1"/>
    <col min="7449" max="7449" width="11.5546875" style="8" bestFit="1" customWidth="1"/>
    <col min="7450" max="7450" width="10.88671875" style="8" bestFit="1" customWidth="1"/>
    <col min="7451" max="7685" width="9.109375" style="8"/>
    <col min="7686" max="7686" width="7.5546875" style="8" bestFit="1" customWidth="1"/>
    <col min="7687" max="7687" width="25.5546875" style="8" bestFit="1" customWidth="1"/>
    <col min="7688" max="7688" width="12.88671875" style="8" bestFit="1" customWidth="1"/>
    <col min="7689" max="7689" width="26.88671875" style="8" customWidth="1"/>
    <col min="7690" max="7690" width="18.5546875" style="8" bestFit="1" customWidth="1"/>
    <col min="7691" max="7691" width="26.109375" style="8" customWidth="1"/>
    <col min="7692" max="7692" width="71.44140625" style="8" bestFit="1" customWidth="1"/>
    <col min="7693" max="7693" width="8.5546875" style="8" bestFit="1" customWidth="1"/>
    <col min="7694" max="7694" width="12" style="8" customWidth="1"/>
    <col min="7695" max="7695" width="11.44140625" style="8" customWidth="1"/>
    <col min="7696" max="7696" width="6.5546875" style="8" bestFit="1" customWidth="1"/>
    <col min="7697" max="7697" width="10.5546875" style="8" bestFit="1" customWidth="1"/>
    <col min="7698" max="7698" width="102" style="8" bestFit="1" customWidth="1"/>
    <col min="7699" max="7699" width="11" style="8" bestFit="1" customWidth="1"/>
    <col min="7700" max="7700" width="9.5546875" style="8" bestFit="1" customWidth="1"/>
    <col min="7701" max="7701" width="6.5546875" style="8" bestFit="1" customWidth="1"/>
    <col min="7702" max="7702" width="10.5546875" style="8" bestFit="1" customWidth="1"/>
    <col min="7703" max="7703" width="14.109375" style="8" customWidth="1"/>
    <col min="7704" max="7704" width="7.5546875" style="8" bestFit="1" customWidth="1"/>
    <col min="7705" max="7705" width="11.5546875" style="8" bestFit="1" customWidth="1"/>
    <col min="7706" max="7706" width="10.88671875" style="8" bestFit="1" customWidth="1"/>
    <col min="7707" max="7941" width="9.109375" style="8"/>
    <col min="7942" max="7942" width="7.5546875" style="8" bestFit="1" customWidth="1"/>
    <col min="7943" max="7943" width="25.5546875" style="8" bestFit="1" customWidth="1"/>
    <col min="7944" max="7944" width="12.88671875" style="8" bestFit="1" customWidth="1"/>
    <col min="7945" max="7945" width="26.88671875" style="8" customWidth="1"/>
    <col min="7946" max="7946" width="18.5546875" style="8" bestFit="1" customWidth="1"/>
    <col min="7947" max="7947" width="26.109375" style="8" customWidth="1"/>
    <col min="7948" max="7948" width="71.44140625" style="8" bestFit="1" customWidth="1"/>
    <col min="7949" max="7949" width="8.5546875" style="8" bestFit="1" customWidth="1"/>
    <col min="7950" max="7950" width="12" style="8" customWidth="1"/>
    <col min="7951" max="7951" width="11.44140625" style="8" customWidth="1"/>
    <col min="7952" max="7952" width="6.5546875" style="8" bestFit="1" customWidth="1"/>
    <col min="7953" max="7953" width="10.5546875" style="8" bestFit="1" customWidth="1"/>
    <col min="7954" max="7954" width="102" style="8" bestFit="1" customWidth="1"/>
    <col min="7955" max="7955" width="11" style="8" bestFit="1" customWidth="1"/>
    <col min="7956" max="7956" width="9.5546875" style="8" bestFit="1" customWidth="1"/>
    <col min="7957" max="7957" width="6.5546875" style="8" bestFit="1" customWidth="1"/>
    <col min="7958" max="7958" width="10.5546875" style="8" bestFit="1" customWidth="1"/>
    <col min="7959" max="7959" width="14.109375" style="8" customWidth="1"/>
    <col min="7960" max="7960" width="7.5546875" style="8" bestFit="1" customWidth="1"/>
    <col min="7961" max="7961" width="11.5546875" style="8" bestFit="1" customWidth="1"/>
    <col min="7962" max="7962" width="10.88671875" style="8" bestFit="1" customWidth="1"/>
    <col min="7963" max="8197" width="9.109375" style="8"/>
    <col min="8198" max="8198" width="7.5546875" style="8" bestFit="1" customWidth="1"/>
    <col min="8199" max="8199" width="25.5546875" style="8" bestFit="1" customWidth="1"/>
    <col min="8200" max="8200" width="12.88671875" style="8" bestFit="1" customWidth="1"/>
    <col min="8201" max="8201" width="26.88671875" style="8" customWidth="1"/>
    <col min="8202" max="8202" width="18.5546875" style="8" bestFit="1" customWidth="1"/>
    <col min="8203" max="8203" width="26.109375" style="8" customWidth="1"/>
    <col min="8204" max="8204" width="71.44140625" style="8" bestFit="1" customWidth="1"/>
    <col min="8205" max="8205" width="8.5546875" style="8" bestFit="1" customWidth="1"/>
    <col min="8206" max="8206" width="12" style="8" customWidth="1"/>
    <col min="8207" max="8207" width="11.44140625" style="8" customWidth="1"/>
    <col min="8208" max="8208" width="6.5546875" style="8" bestFit="1" customWidth="1"/>
    <col min="8209" max="8209" width="10.5546875" style="8" bestFit="1" customWidth="1"/>
    <col min="8210" max="8210" width="102" style="8" bestFit="1" customWidth="1"/>
    <col min="8211" max="8211" width="11" style="8" bestFit="1" customWidth="1"/>
    <col min="8212" max="8212" width="9.5546875" style="8" bestFit="1" customWidth="1"/>
    <col min="8213" max="8213" width="6.5546875" style="8" bestFit="1" customWidth="1"/>
    <col min="8214" max="8214" width="10.5546875" style="8" bestFit="1" customWidth="1"/>
    <col min="8215" max="8215" width="14.109375" style="8" customWidth="1"/>
    <col min="8216" max="8216" width="7.5546875" style="8" bestFit="1" customWidth="1"/>
    <col min="8217" max="8217" width="11.5546875" style="8" bestFit="1" customWidth="1"/>
    <col min="8218" max="8218" width="10.88671875" style="8" bestFit="1" customWidth="1"/>
    <col min="8219" max="8453" width="9.109375" style="8"/>
    <col min="8454" max="8454" width="7.5546875" style="8" bestFit="1" customWidth="1"/>
    <col min="8455" max="8455" width="25.5546875" style="8" bestFit="1" customWidth="1"/>
    <col min="8456" max="8456" width="12.88671875" style="8" bestFit="1" customWidth="1"/>
    <col min="8457" max="8457" width="26.88671875" style="8" customWidth="1"/>
    <col min="8458" max="8458" width="18.5546875" style="8" bestFit="1" customWidth="1"/>
    <col min="8459" max="8459" width="26.109375" style="8" customWidth="1"/>
    <col min="8460" max="8460" width="71.44140625" style="8" bestFit="1" customWidth="1"/>
    <col min="8461" max="8461" width="8.5546875" style="8" bestFit="1" customWidth="1"/>
    <col min="8462" max="8462" width="12" style="8" customWidth="1"/>
    <col min="8463" max="8463" width="11.44140625" style="8" customWidth="1"/>
    <col min="8464" max="8464" width="6.5546875" style="8" bestFit="1" customWidth="1"/>
    <col min="8465" max="8465" width="10.5546875" style="8" bestFit="1" customWidth="1"/>
    <col min="8466" max="8466" width="102" style="8" bestFit="1" customWidth="1"/>
    <col min="8467" max="8467" width="11" style="8" bestFit="1" customWidth="1"/>
    <col min="8468" max="8468" width="9.5546875" style="8" bestFit="1" customWidth="1"/>
    <col min="8469" max="8469" width="6.5546875" style="8" bestFit="1" customWidth="1"/>
    <col min="8470" max="8470" width="10.5546875" style="8" bestFit="1" customWidth="1"/>
    <col min="8471" max="8471" width="14.109375" style="8" customWidth="1"/>
    <col min="8472" max="8472" width="7.5546875" style="8" bestFit="1" customWidth="1"/>
    <col min="8473" max="8473" width="11.5546875" style="8" bestFit="1" customWidth="1"/>
    <col min="8474" max="8474" width="10.88671875" style="8" bestFit="1" customWidth="1"/>
    <col min="8475" max="8709" width="9.109375" style="8"/>
    <col min="8710" max="8710" width="7.5546875" style="8" bestFit="1" customWidth="1"/>
    <col min="8711" max="8711" width="25.5546875" style="8" bestFit="1" customWidth="1"/>
    <col min="8712" max="8712" width="12.88671875" style="8" bestFit="1" customWidth="1"/>
    <col min="8713" max="8713" width="26.88671875" style="8" customWidth="1"/>
    <col min="8714" max="8714" width="18.5546875" style="8" bestFit="1" customWidth="1"/>
    <col min="8715" max="8715" width="26.109375" style="8" customWidth="1"/>
    <col min="8716" max="8716" width="71.44140625" style="8" bestFit="1" customWidth="1"/>
    <col min="8717" max="8717" width="8.5546875" style="8" bestFit="1" customWidth="1"/>
    <col min="8718" max="8718" width="12" style="8" customWidth="1"/>
    <col min="8719" max="8719" width="11.44140625" style="8" customWidth="1"/>
    <col min="8720" max="8720" width="6.5546875" style="8" bestFit="1" customWidth="1"/>
    <col min="8721" max="8721" width="10.5546875" style="8" bestFit="1" customWidth="1"/>
    <col min="8722" max="8722" width="102" style="8" bestFit="1" customWidth="1"/>
    <col min="8723" max="8723" width="11" style="8" bestFit="1" customWidth="1"/>
    <col min="8724" max="8724" width="9.5546875" style="8" bestFit="1" customWidth="1"/>
    <col min="8725" max="8725" width="6.5546875" style="8" bestFit="1" customWidth="1"/>
    <col min="8726" max="8726" width="10.5546875" style="8" bestFit="1" customWidth="1"/>
    <col min="8727" max="8727" width="14.109375" style="8" customWidth="1"/>
    <col min="8728" max="8728" width="7.5546875" style="8" bestFit="1" customWidth="1"/>
    <col min="8729" max="8729" width="11.5546875" style="8" bestFit="1" customWidth="1"/>
    <col min="8730" max="8730" width="10.88671875" style="8" bestFit="1" customWidth="1"/>
    <col min="8731" max="8965" width="9.109375" style="8"/>
    <col min="8966" max="8966" width="7.5546875" style="8" bestFit="1" customWidth="1"/>
    <col min="8967" max="8967" width="25.5546875" style="8" bestFit="1" customWidth="1"/>
    <col min="8968" max="8968" width="12.88671875" style="8" bestFit="1" customWidth="1"/>
    <col min="8969" max="8969" width="26.88671875" style="8" customWidth="1"/>
    <col min="8970" max="8970" width="18.5546875" style="8" bestFit="1" customWidth="1"/>
    <col min="8971" max="8971" width="26.109375" style="8" customWidth="1"/>
    <col min="8972" max="8972" width="71.44140625" style="8" bestFit="1" customWidth="1"/>
    <col min="8973" max="8973" width="8.5546875" style="8" bestFit="1" customWidth="1"/>
    <col min="8974" max="8974" width="12" style="8" customWidth="1"/>
    <col min="8975" max="8975" width="11.44140625" style="8" customWidth="1"/>
    <col min="8976" max="8976" width="6.5546875" style="8" bestFit="1" customWidth="1"/>
    <col min="8977" max="8977" width="10.5546875" style="8" bestFit="1" customWidth="1"/>
    <col min="8978" max="8978" width="102" style="8" bestFit="1" customWidth="1"/>
    <col min="8979" max="8979" width="11" style="8" bestFit="1" customWidth="1"/>
    <col min="8980" max="8980" width="9.5546875" style="8" bestFit="1" customWidth="1"/>
    <col min="8981" max="8981" width="6.5546875" style="8" bestFit="1" customWidth="1"/>
    <col min="8982" max="8982" width="10.5546875" style="8" bestFit="1" customWidth="1"/>
    <col min="8983" max="8983" width="14.109375" style="8" customWidth="1"/>
    <col min="8984" max="8984" width="7.5546875" style="8" bestFit="1" customWidth="1"/>
    <col min="8985" max="8985" width="11.5546875" style="8" bestFit="1" customWidth="1"/>
    <col min="8986" max="8986" width="10.88671875" style="8" bestFit="1" customWidth="1"/>
    <col min="8987" max="9221" width="9.109375" style="8"/>
    <col min="9222" max="9222" width="7.5546875" style="8" bestFit="1" customWidth="1"/>
    <col min="9223" max="9223" width="25.5546875" style="8" bestFit="1" customWidth="1"/>
    <col min="9224" max="9224" width="12.88671875" style="8" bestFit="1" customWidth="1"/>
    <col min="9225" max="9225" width="26.88671875" style="8" customWidth="1"/>
    <col min="9226" max="9226" width="18.5546875" style="8" bestFit="1" customWidth="1"/>
    <col min="9227" max="9227" width="26.109375" style="8" customWidth="1"/>
    <col min="9228" max="9228" width="71.44140625" style="8" bestFit="1" customWidth="1"/>
    <col min="9229" max="9229" width="8.5546875" style="8" bestFit="1" customWidth="1"/>
    <col min="9230" max="9230" width="12" style="8" customWidth="1"/>
    <col min="9231" max="9231" width="11.44140625" style="8" customWidth="1"/>
    <col min="9232" max="9232" width="6.5546875" style="8" bestFit="1" customWidth="1"/>
    <col min="9233" max="9233" width="10.5546875" style="8" bestFit="1" customWidth="1"/>
    <col min="9234" max="9234" width="102" style="8" bestFit="1" customWidth="1"/>
    <col min="9235" max="9235" width="11" style="8" bestFit="1" customWidth="1"/>
    <col min="9236" max="9236" width="9.5546875" style="8" bestFit="1" customWidth="1"/>
    <col min="9237" max="9237" width="6.5546875" style="8" bestFit="1" customWidth="1"/>
    <col min="9238" max="9238" width="10.5546875" style="8" bestFit="1" customWidth="1"/>
    <col min="9239" max="9239" width="14.109375" style="8" customWidth="1"/>
    <col min="9240" max="9240" width="7.5546875" style="8" bestFit="1" customWidth="1"/>
    <col min="9241" max="9241" width="11.5546875" style="8" bestFit="1" customWidth="1"/>
    <col min="9242" max="9242" width="10.88671875" style="8" bestFit="1" customWidth="1"/>
    <col min="9243" max="9477" width="9.109375" style="8"/>
    <col min="9478" max="9478" width="7.5546875" style="8" bestFit="1" customWidth="1"/>
    <col min="9479" max="9479" width="25.5546875" style="8" bestFit="1" customWidth="1"/>
    <col min="9480" max="9480" width="12.88671875" style="8" bestFit="1" customWidth="1"/>
    <col min="9481" max="9481" width="26.88671875" style="8" customWidth="1"/>
    <col min="9482" max="9482" width="18.5546875" style="8" bestFit="1" customWidth="1"/>
    <col min="9483" max="9483" width="26.109375" style="8" customWidth="1"/>
    <col min="9484" max="9484" width="71.44140625" style="8" bestFit="1" customWidth="1"/>
    <col min="9485" max="9485" width="8.5546875" style="8" bestFit="1" customWidth="1"/>
    <col min="9486" max="9486" width="12" style="8" customWidth="1"/>
    <col min="9487" max="9487" width="11.44140625" style="8" customWidth="1"/>
    <col min="9488" max="9488" width="6.5546875" style="8" bestFit="1" customWidth="1"/>
    <col min="9489" max="9489" width="10.5546875" style="8" bestFit="1" customWidth="1"/>
    <col min="9490" max="9490" width="102" style="8" bestFit="1" customWidth="1"/>
    <col min="9491" max="9491" width="11" style="8" bestFit="1" customWidth="1"/>
    <col min="9492" max="9492" width="9.5546875" style="8" bestFit="1" customWidth="1"/>
    <col min="9493" max="9493" width="6.5546875" style="8" bestFit="1" customWidth="1"/>
    <col min="9494" max="9494" width="10.5546875" style="8" bestFit="1" customWidth="1"/>
    <col min="9495" max="9495" width="14.109375" style="8" customWidth="1"/>
    <col min="9496" max="9496" width="7.5546875" style="8" bestFit="1" customWidth="1"/>
    <col min="9497" max="9497" width="11.5546875" style="8" bestFit="1" customWidth="1"/>
    <col min="9498" max="9498" width="10.88671875" style="8" bestFit="1" customWidth="1"/>
    <col min="9499" max="9733" width="9.109375" style="8"/>
    <col min="9734" max="9734" width="7.5546875" style="8" bestFit="1" customWidth="1"/>
    <col min="9735" max="9735" width="25.5546875" style="8" bestFit="1" customWidth="1"/>
    <col min="9736" max="9736" width="12.88671875" style="8" bestFit="1" customWidth="1"/>
    <col min="9737" max="9737" width="26.88671875" style="8" customWidth="1"/>
    <col min="9738" max="9738" width="18.5546875" style="8" bestFit="1" customWidth="1"/>
    <col min="9739" max="9739" width="26.109375" style="8" customWidth="1"/>
    <col min="9740" max="9740" width="71.44140625" style="8" bestFit="1" customWidth="1"/>
    <col min="9741" max="9741" width="8.5546875" style="8" bestFit="1" customWidth="1"/>
    <col min="9742" max="9742" width="12" style="8" customWidth="1"/>
    <col min="9743" max="9743" width="11.44140625" style="8" customWidth="1"/>
    <col min="9744" max="9744" width="6.5546875" style="8" bestFit="1" customWidth="1"/>
    <col min="9745" max="9745" width="10.5546875" style="8" bestFit="1" customWidth="1"/>
    <col min="9746" max="9746" width="102" style="8" bestFit="1" customWidth="1"/>
    <col min="9747" max="9747" width="11" style="8" bestFit="1" customWidth="1"/>
    <col min="9748" max="9748" width="9.5546875" style="8" bestFit="1" customWidth="1"/>
    <col min="9749" max="9749" width="6.5546875" style="8" bestFit="1" customWidth="1"/>
    <col min="9750" max="9750" width="10.5546875" style="8" bestFit="1" customWidth="1"/>
    <col min="9751" max="9751" width="14.109375" style="8" customWidth="1"/>
    <col min="9752" max="9752" width="7.5546875" style="8" bestFit="1" customWidth="1"/>
    <col min="9753" max="9753" width="11.5546875" style="8" bestFit="1" customWidth="1"/>
    <col min="9754" max="9754" width="10.88671875" style="8" bestFit="1" customWidth="1"/>
    <col min="9755" max="9989" width="9.109375" style="8"/>
    <col min="9990" max="9990" width="7.5546875" style="8" bestFit="1" customWidth="1"/>
    <col min="9991" max="9991" width="25.5546875" style="8" bestFit="1" customWidth="1"/>
    <col min="9992" max="9992" width="12.88671875" style="8" bestFit="1" customWidth="1"/>
    <col min="9993" max="9993" width="26.88671875" style="8" customWidth="1"/>
    <col min="9994" max="9994" width="18.5546875" style="8" bestFit="1" customWidth="1"/>
    <col min="9995" max="9995" width="26.109375" style="8" customWidth="1"/>
    <col min="9996" max="9996" width="71.44140625" style="8" bestFit="1" customWidth="1"/>
    <col min="9997" max="9997" width="8.5546875" style="8" bestFit="1" customWidth="1"/>
    <col min="9998" max="9998" width="12" style="8" customWidth="1"/>
    <col min="9999" max="9999" width="11.44140625" style="8" customWidth="1"/>
    <col min="10000" max="10000" width="6.5546875" style="8" bestFit="1" customWidth="1"/>
    <col min="10001" max="10001" width="10.5546875" style="8" bestFit="1" customWidth="1"/>
    <col min="10002" max="10002" width="102" style="8" bestFit="1" customWidth="1"/>
    <col min="10003" max="10003" width="11" style="8" bestFit="1" customWidth="1"/>
    <col min="10004" max="10004" width="9.5546875" style="8" bestFit="1" customWidth="1"/>
    <col min="10005" max="10005" width="6.5546875" style="8" bestFit="1" customWidth="1"/>
    <col min="10006" max="10006" width="10.5546875" style="8" bestFit="1" customWidth="1"/>
    <col min="10007" max="10007" width="14.109375" style="8" customWidth="1"/>
    <col min="10008" max="10008" width="7.5546875" style="8" bestFit="1" customWidth="1"/>
    <col min="10009" max="10009" width="11.5546875" style="8" bestFit="1" customWidth="1"/>
    <col min="10010" max="10010" width="10.88671875" style="8" bestFit="1" customWidth="1"/>
    <col min="10011" max="10245" width="9.109375" style="8"/>
    <col min="10246" max="10246" width="7.5546875" style="8" bestFit="1" customWidth="1"/>
    <col min="10247" max="10247" width="25.5546875" style="8" bestFit="1" customWidth="1"/>
    <col min="10248" max="10248" width="12.88671875" style="8" bestFit="1" customWidth="1"/>
    <col min="10249" max="10249" width="26.88671875" style="8" customWidth="1"/>
    <col min="10250" max="10250" width="18.5546875" style="8" bestFit="1" customWidth="1"/>
    <col min="10251" max="10251" width="26.109375" style="8" customWidth="1"/>
    <col min="10252" max="10252" width="71.44140625" style="8" bestFit="1" customWidth="1"/>
    <col min="10253" max="10253" width="8.5546875" style="8" bestFit="1" customWidth="1"/>
    <col min="10254" max="10254" width="12" style="8" customWidth="1"/>
    <col min="10255" max="10255" width="11.44140625" style="8" customWidth="1"/>
    <col min="10256" max="10256" width="6.5546875" style="8" bestFit="1" customWidth="1"/>
    <col min="10257" max="10257" width="10.5546875" style="8" bestFit="1" customWidth="1"/>
    <col min="10258" max="10258" width="102" style="8" bestFit="1" customWidth="1"/>
    <col min="10259" max="10259" width="11" style="8" bestFit="1" customWidth="1"/>
    <col min="10260" max="10260" width="9.5546875" style="8" bestFit="1" customWidth="1"/>
    <col min="10261" max="10261" width="6.5546875" style="8" bestFit="1" customWidth="1"/>
    <col min="10262" max="10262" width="10.5546875" style="8" bestFit="1" customWidth="1"/>
    <col min="10263" max="10263" width="14.109375" style="8" customWidth="1"/>
    <col min="10264" max="10264" width="7.5546875" style="8" bestFit="1" customWidth="1"/>
    <col min="10265" max="10265" width="11.5546875" style="8" bestFit="1" customWidth="1"/>
    <col min="10266" max="10266" width="10.88671875" style="8" bestFit="1" customWidth="1"/>
    <col min="10267" max="10501" width="9.109375" style="8"/>
    <col min="10502" max="10502" width="7.5546875" style="8" bestFit="1" customWidth="1"/>
    <col min="10503" max="10503" width="25.5546875" style="8" bestFit="1" customWidth="1"/>
    <col min="10504" max="10504" width="12.88671875" style="8" bestFit="1" customWidth="1"/>
    <col min="10505" max="10505" width="26.88671875" style="8" customWidth="1"/>
    <col min="10506" max="10506" width="18.5546875" style="8" bestFit="1" customWidth="1"/>
    <col min="10507" max="10507" width="26.109375" style="8" customWidth="1"/>
    <col min="10508" max="10508" width="71.44140625" style="8" bestFit="1" customWidth="1"/>
    <col min="10509" max="10509" width="8.5546875" style="8" bestFit="1" customWidth="1"/>
    <col min="10510" max="10510" width="12" style="8" customWidth="1"/>
    <col min="10511" max="10511" width="11.44140625" style="8" customWidth="1"/>
    <col min="10512" max="10512" width="6.5546875" style="8" bestFit="1" customWidth="1"/>
    <col min="10513" max="10513" width="10.5546875" style="8" bestFit="1" customWidth="1"/>
    <col min="10514" max="10514" width="102" style="8" bestFit="1" customWidth="1"/>
    <col min="10515" max="10515" width="11" style="8" bestFit="1" customWidth="1"/>
    <col min="10516" max="10516" width="9.5546875" style="8" bestFit="1" customWidth="1"/>
    <col min="10517" max="10517" width="6.5546875" style="8" bestFit="1" customWidth="1"/>
    <col min="10518" max="10518" width="10.5546875" style="8" bestFit="1" customWidth="1"/>
    <col min="10519" max="10519" width="14.109375" style="8" customWidth="1"/>
    <col min="10520" max="10520" width="7.5546875" style="8" bestFit="1" customWidth="1"/>
    <col min="10521" max="10521" width="11.5546875" style="8" bestFit="1" customWidth="1"/>
    <col min="10522" max="10522" width="10.88671875" style="8" bestFit="1" customWidth="1"/>
    <col min="10523" max="10757" width="9.109375" style="8"/>
    <col min="10758" max="10758" width="7.5546875" style="8" bestFit="1" customWidth="1"/>
    <col min="10759" max="10759" width="25.5546875" style="8" bestFit="1" customWidth="1"/>
    <col min="10760" max="10760" width="12.88671875" style="8" bestFit="1" customWidth="1"/>
    <col min="10761" max="10761" width="26.88671875" style="8" customWidth="1"/>
    <col min="10762" max="10762" width="18.5546875" style="8" bestFit="1" customWidth="1"/>
    <col min="10763" max="10763" width="26.109375" style="8" customWidth="1"/>
    <col min="10764" max="10764" width="71.44140625" style="8" bestFit="1" customWidth="1"/>
    <col min="10765" max="10765" width="8.5546875" style="8" bestFit="1" customWidth="1"/>
    <col min="10766" max="10766" width="12" style="8" customWidth="1"/>
    <col min="10767" max="10767" width="11.44140625" style="8" customWidth="1"/>
    <col min="10768" max="10768" width="6.5546875" style="8" bestFit="1" customWidth="1"/>
    <col min="10769" max="10769" width="10.5546875" style="8" bestFit="1" customWidth="1"/>
    <col min="10770" max="10770" width="102" style="8" bestFit="1" customWidth="1"/>
    <col min="10771" max="10771" width="11" style="8" bestFit="1" customWidth="1"/>
    <col min="10772" max="10772" width="9.5546875" style="8" bestFit="1" customWidth="1"/>
    <col min="10773" max="10773" width="6.5546875" style="8" bestFit="1" customWidth="1"/>
    <col min="10774" max="10774" width="10.5546875" style="8" bestFit="1" customWidth="1"/>
    <col min="10775" max="10775" width="14.109375" style="8" customWidth="1"/>
    <col min="10776" max="10776" width="7.5546875" style="8" bestFit="1" customWidth="1"/>
    <col min="10777" max="10777" width="11.5546875" style="8" bestFit="1" customWidth="1"/>
    <col min="10778" max="10778" width="10.88671875" style="8" bestFit="1" customWidth="1"/>
    <col min="10779" max="11013" width="9.109375" style="8"/>
    <col min="11014" max="11014" width="7.5546875" style="8" bestFit="1" customWidth="1"/>
    <col min="11015" max="11015" width="25.5546875" style="8" bestFit="1" customWidth="1"/>
    <col min="11016" max="11016" width="12.88671875" style="8" bestFit="1" customWidth="1"/>
    <col min="11017" max="11017" width="26.88671875" style="8" customWidth="1"/>
    <col min="11018" max="11018" width="18.5546875" style="8" bestFit="1" customWidth="1"/>
    <col min="11019" max="11019" width="26.109375" style="8" customWidth="1"/>
    <col min="11020" max="11020" width="71.44140625" style="8" bestFit="1" customWidth="1"/>
    <col min="11021" max="11021" width="8.5546875" style="8" bestFit="1" customWidth="1"/>
    <col min="11022" max="11022" width="12" style="8" customWidth="1"/>
    <col min="11023" max="11023" width="11.44140625" style="8" customWidth="1"/>
    <col min="11024" max="11024" width="6.5546875" style="8" bestFit="1" customWidth="1"/>
    <col min="11025" max="11025" width="10.5546875" style="8" bestFit="1" customWidth="1"/>
    <col min="11026" max="11026" width="102" style="8" bestFit="1" customWidth="1"/>
    <col min="11027" max="11027" width="11" style="8" bestFit="1" customWidth="1"/>
    <col min="11028" max="11028" width="9.5546875" style="8" bestFit="1" customWidth="1"/>
    <col min="11029" max="11029" width="6.5546875" style="8" bestFit="1" customWidth="1"/>
    <col min="11030" max="11030" width="10.5546875" style="8" bestFit="1" customWidth="1"/>
    <col min="11031" max="11031" width="14.109375" style="8" customWidth="1"/>
    <col min="11032" max="11032" width="7.5546875" style="8" bestFit="1" customWidth="1"/>
    <col min="11033" max="11033" width="11.5546875" style="8" bestFit="1" customWidth="1"/>
    <col min="11034" max="11034" width="10.88671875" style="8" bestFit="1" customWidth="1"/>
    <col min="11035" max="11269" width="9.109375" style="8"/>
    <col min="11270" max="11270" width="7.5546875" style="8" bestFit="1" customWidth="1"/>
    <col min="11271" max="11271" width="25.5546875" style="8" bestFit="1" customWidth="1"/>
    <col min="11272" max="11272" width="12.88671875" style="8" bestFit="1" customWidth="1"/>
    <col min="11273" max="11273" width="26.88671875" style="8" customWidth="1"/>
    <col min="11274" max="11274" width="18.5546875" style="8" bestFit="1" customWidth="1"/>
    <col min="11275" max="11275" width="26.109375" style="8" customWidth="1"/>
    <col min="11276" max="11276" width="71.44140625" style="8" bestFit="1" customWidth="1"/>
    <col min="11277" max="11277" width="8.5546875" style="8" bestFit="1" customWidth="1"/>
    <col min="11278" max="11278" width="12" style="8" customWidth="1"/>
    <col min="11279" max="11279" width="11.44140625" style="8" customWidth="1"/>
    <col min="11280" max="11280" width="6.5546875" style="8" bestFit="1" customWidth="1"/>
    <col min="11281" max="11281" width="10.5546875" style="8" bestFit="1" customWidth="1"/>
    <col min="11282" max="11282" width="102" style="8" bestFit="1" customWidth="1"/>
    <col min="11283" max="11283" width="11" style="8" bestFit="1" customWidth="1"/>
    <col min="11284" max="11284" width="9.5546875" style="8" bestFit="1" customWidth="1"/>
    <col min="11285" max="11285" width="6.5546875" style="8" bestFit="1" customWidth="1"/>
    <col min="11286" max="11286" width="10.5546875" style="8" bestFit="1" customWidth="1"/>
    <col min="11287" max="11287" width="14.109375" style="8" customWidth="1"/>
    <col min="11288" max="11288" width="7.5546875" style="8" bestFit="1" customWidth="1"/>
    <col min="11289" max="11289" width="11.5546875" style="8" bestFit="1" customWidth="1"/>
    <col min="11290" max="11290" width="10.88671875" style="8" bestFit="1" customWidth="1"/>
    <col min="11291" max="11525" width="9.109375" style="8"/>
    <col min="11526" max="11526" width="7.5546875" style="8" bestFit="1" customWidth="1"/>
    <col min="11527" max="11527" width="25.5546875" style="8" bestFit="1" customWidth="1"/>
    <col min="11528" max="11528" width="12.88671875" style="8" bestFit="1" customWidth="1"/>
    <col min="11529" max="11529" width="26.88671875" style="8" customWidth="1"/>
    <col min="11530" max="11530" width="18.5546875" style="8" bestFit="1" customWidth="1"/>
    <col min="11531" max="11531" width="26.109375" style="8" customWidth="1"/>
    <col min="11532" max="11532" width="71.44140625" style="8" bestFit="1" customWidth="1"/>
    <col min="11533" max="11533" width="8.5546875" style="8" bestFit="1" customWidth="1"/>
    <col min="11534" max="11534" width="12" style="8" customWidth="1"/>
    <col min="11535" max="11535" width="11.44140625" style="8" customWidth="1"/>
    <col min="11536" max="11536" width="6.5546875" style="8" bestFit="1" customWidth="1"/>
    <col min="11537" max="11537" width="10.5546875" style="8" bestFit="1" customWidth="1"/>
    <col min="11538" max="11538" width="102" style="8" bestFit="1" customWidth="1"/>
    <col min="11539" max="11539" width="11" style="8" bestFit="1" customWidth="1"/>
    <col min="11540" max="11540" width="9.5546875" style="8" bestFit="1" customWidth="1"/>
    <col min="11541" max="11541" width="6.5546875" style="8" bestFit="1" customWidth="1"/>
    <col min="11542" max="11542" width="10.5546875" style="8" bestFit="1" customWidth="1"/>
    <col min="11543" max="11543" width="14.109375" style="8" customWidth="1"/>
    <col min="11544" max="11544" width="7.5546875" style="8" bestFit="1" customWidth="1"/>
    <col min="11545" max="11545" width="11.5546875" style="8" bestFit="1" customWidth="1"/>
    <col min="11546" max="11546" width="10.88671875" style="8" bestFit="1" customWidth="1"/>
    <col min="11547" max="11781" width="9.109375" style="8"/>
    <col min="11782" max="11782" width="7.5546875" style="8" bestFit="1" customWidth="1"/>
    <col min="11783" max="11783" width="25.5546875" style="8" bestFit="1" customWidth="1"/>
    <col min="11784" max="11784" width="12.88671875" style="8" bestFit="1" customWidth="1"/>
    <col min="11785" max="11785" width="26.88671875" style="8" customWidth="1"/>
    <col min="11786" max="11786" width="18.5546875" style="8" bestFit="1" customWidth="1"/>
    <col min="11787" max="11787" width="26.109375" style="8" customWidth="1"/>
    <col min="11788" max="11788" width="71.44140625" style="8" bestFit="1" customWidth="1"/>
    <col min="11789" max="11789" width="8.5546875" style="8" bestFit="1" customWidth="1"/>
    <col min="11790" max="11790" width="12" style="8" customWidth="1"/>
    <col min="11791" max="11791" width="11.44140625" style="8" customWidth="1"/>
    <col min="11792" max="11792" width="6.5546875" style="8" bestFit="1" customWidth="1"/>
    <col min="11793" max="11793" width="10.5546875" style="8" bestFit="1" customWidth="1"/>
    <col min="11794" max="11794" width="102" style="8" bestFit="1" customWidth="1"/>
    <col min="11795" max="11795" width="11" style="8" bestFit="1" customWidth="1"/>
    <col min="11796" max="11796" width="9.5546875" style="8" bestFit="1" customWidth="1"/>
    <col min="11797" max="11797" width="6.5546875" style="8" bestFit="1" customWidth="1"/>
    <col min="11798" max="11798" width="10.5546875" style="8" bestFit="1" customWidth="1"/>
    <col min="11799" max="11799" width="14.109375" style="8" customWidth="1"/>
    <col min="11800" max="11800" width="7.5546875" style="8" bestFit="1" customWidth="1"/>
    <col min="11801" max="11801" width="11.5546875" style="8" bestFit="1" customWidth="1"/>
    <col min="11802" max="11802" width="10.88671875" style="8" bestFit="1" customWidth="1"/>
    <col min="11803" max="12037" width="9.109375" style="8"/>
    <col min="12038" max="12038" width="7.5546875" style="8" bestFit="1" customWidth="1"/>
    <col min="12039" max="12039" width="25.5546875" style="8" bestFit="1" customWidth="1"/>
    <col min="12040" max="12040" width="12.88671875" style="8" bestFit="1" customWidth="1"/>
    <col min="12041" max="12041" width="26.88671875" style="8" customWidth="1"/>
    <col min="12042" max="12042" width="18.5546875" style="8" bestFit="1" customWidth="1"/>
    <col min="12043" max="12043" width="26.109375" style="8" customWidth="1"/>
    <col min="12044" max="12044" width="71.44140625" style="8" bestFit="1" customWidth="1"/>
    <col min="12045" max="12045" width="8.5546875" style="8" bestFit="1" customWidth="1"/>
    <col min="12046" max="12046" width="12" style="8" customWidth="1"/>
    <col min="12047" max="12047" width="11.44140625" style="8" customWidth="1"/>
    <col min="12048" max="12048" width="6.5546875" style="8" bestFit="1" customWidth="1"/>
    <col min="12049" max="12049" width="10.5546875" style="8" bestFit="1" customWidth="1"/>
    <col min="12050" max="12050" width="102" style="8" bestFit="1" customWidth="1"/>
    <col min="12051" max="12051" width="11" style="8" bestFit="1" customWidth="1"/>
    <col min="12052" max="12052" width="9.5546875" style="8" bestFit="1" customWidth="1"/>
    <col min="12053" max="12053" width="6.5546875" style="8" bestFit="1" customWidth="1"/>
    <col min="12054" max="12054" width="10.5546875" style="8" bestFit="1" customWidth="1"/>
    <col min="12055" max="12055" width="14.109375" style="8" customWidth="1"/>
    <col min="12056" max="12056" width="7.5546875" style="8" bestFit="1" customWidth="1"/>
    <col min="12057" max="12057" width="11.5546875" style="8" bestFit="1" customWidth="1"/>
    <col min="12058" max="12058" width="10.88671875" style="8" bestFit="1" customWidth="1"/>
    <col min="12059" max="12293" width="9.109375" style="8"/>
    <col min="12294" max="12294" width="7.5546875" style="8" bestFit="1" customWidth="1"/>
    <col min="12295" max="12295" width="25.5546875" style="8" bestFit="1" customWidth="1"/>
    <col min="12296" max="12296" width="12.88671875" style="8" bestFit="1" customWidth="1"/>
    <col min="12297" max="12297" width="26.88671875" style="8" customWidth="1"/>
    <col min="12298" max="12298" width="18.5546875" style="8" bestFit="1" customWidth="1"/>
    <col min="12299" max="12299" width="26.109375" style="8" customWidth="1"/>
    <col min="12300" max="12300" width="71.44140625" style="8" bestFit="1" customWidth="1"/>
    <col min="12301" max="12301" width="8.5546875" style="8" bestFit="1" customWidth="1"/>
    <col min="12302" max="12302" width="12" style="8" customWidth="1"/>
    <col min="12303" max="12303" width="11.44140625" style="8" customWidth="1"/>
    <col min="12304" max="12304" width="6.5546875" style="8" bestFit="1" customWidth="1"/>
    <col min="12305" max="12305" width="10.5546875" style="8" bestFit="1" customWidth="1"/>
    <col min="12306" max="12306" width="102" style="8" bestFit="1" customWidth="1"/>
    <col min="12307" max="12307" width="11" style="8" bestFit="1" customWidth="1"/>
    <col min="12308" max="12308" width="9.5546875" style="8" bestFit="1" customWidth="1"/>
    <col min="12309" max="12309" width="6.5546875" style="8" bestFit="1" customWidth="1"/>
    <col min="12310" max="12310" width="10.5546875" style="8" bestFit="1" customWidth="1"/>
    <col min="12311" max="12311" width="14.109375" style="8" customWidth="1"/>
    <col min="12312" max="12312" width="7.5546875" style="8" bestFit="1" customWidth="1"/>
    <col min="12313" max="12313" width="11.5546875" style="8" bestFit="1" customWidth="1"/>
    <col min="12314" max="12314" width="10.88671875" style="8" bestFit="1" customWidth="1"/>
    <col min="12315" max="12549" width="9.109375" style="8"/>
    <col min="12550" max="12550" width="7.5546875" style="8" bestFit="1" customWidth="1"/>
    <col min="12551" max="12551" width="25.5546875" style="8" bestFit="1" customWidth="1"/>
    <col min="12552" max="12552" width="12.88671875" style="8" bestFit="1" customWidth="1"/>
    <col min="12553" max="12553" width="26.88671875" style="8" customWidth="1"/>
    <col min="12554" max="12554" width="18.5546875" style="8" bestFit="1" customWidth="1"/>
    <col min="12555" max="12555" width="26.109375" style="8" customWidth="1"/>
    <col min="12556" max="12556" width="71.44140625" style="8" bestFit="1" customWidth="1"/>
    <col min="12557" max="12557" width="8.5546875" style="8" bestFit="1" customWidth="1"/>
    <col min="12558" max="12558" width="12" style="8" customWidth="1"/>
    <col min="12559" max="12559" width="11.44140625" style="8" customWidth="1"/>
    <col min="12560" max="12560" width="6.5546875" style="8" bestFit="1" customWidth="1"/>
    <col min="12561" max="12561" width="10.5546875" style="8" bestFit="1" customWidth="1"/>
    <col min="12562" max="12562" width="102" style="8" bestFit="1" customWidth="1"/>
    <col min="12563" max="12563" width="11" style="8" bestFit="1" customWidth="1"/>
    <col min="12564" max="12564" width="9.5546875" style="8" bestFit="1" customWidth="1"/>
    <col min="12565" max="12565" width="6.5546875" style="8" bestFit="1" customWidth="1"/>
    <col min="12566" max="12566" width="10.5546875" style="8" bestFit="1" customWidth="1"/>
    <col min="12567" max="12567" width="14.109375" style="8" customWidth="1"/>
    <col min="12568" max="12568" width="7.5546875" style="8" bestFit="1" customWidth="1"/>
    <col min="12569" max="12569" width="11.5546875" style="8" bestFit="1" customWidth="1"/>
    <col min="12570" max="12570" width="10.88671875" style="8" bestFit="1" customWidth="1"/>
    <col min="12571" max="12805" width="9.109375" style="8"/>
    <col min="12806" max="12806" width="7.5546875" style="8" bestFit="1" customWidth="1"/>
    <col min="12807" max="12807" width="25.5546875" style="8" bestFit="1" customWidth="1"/>
    <col min="12808" max="12808" width="12.88671875" style="8" bestFit="1" customWidth="1"/>
    <col min="12809" max="12809" width="26.88671875" style="8" customWidth="1"/>
    <col min="12810" max="12810" width="18.5546875" style="8" bestFit="1" customWidth="1"/>
    <col min="12811" max="12811" width="26.109375" style="8" customWidth="1"/>
    <col min="12812" max="12812" width="71.44140625" style="8" bestFit="1" customWidth="1"/>
    <col min="12813" max="12813" width="8.5546875" style="8" bestFit="1" customWidth="1"/>
    <col min="12814" max="12814" width="12" style="8" customWidth="1"/>
    <col min="12815" max="12815" width="11.44140625" style="8" customWidth="1"/>
    <col min="12816" max="12816" width="6.5546875" style="8" bestFit="1" customWidth="1"/>
    <col min="12817" max="12817" width="10.5546875" style="8" bestFit="1" customWidth="1"/>
    <col min="12818" max="12818" width="102" style="8" bestFit="1" customWidth="1"/>
    <col min="12819" max="12819" width="11" style="8" bestFit="1" customWidth="1"/>
    <col min="12820" max="12820" width="9.5546875" style="8" bestFit="1" customWidth="1"/>
    <col min="12821" max="12821" width="6.5546875" style="8" bestFit="1" customWidth="1"/>
    <col min="12822" max="12822" width="10.5546875" style="8" bestFit="1" customWidth="1"/>
    <col min="12823" max="12823" width="14.109375" style="8" customWidth="1"/>
    <col min="12824" max="12824" width="7.5546875" style="8" bestFit="1" customWidth="1"/>
    <col min="12825" max="12825" width="11.5546875" style="8" bestFit="1" customWidth="1"/>
    <col min="12826" max="12826" width="10.88671875" style="8" bestFit="1" customWidth="1"/>
    <col min="12827" max="13061" width="9.109375" style="8"/>
    <col min="13062" max="13062" width="7.5546875" style="8" bestFit="1" customWidth="1"/>
    <col min="13063" max="13063" width="25.5546875" style="8" bestFit="1" customWidth="1"/>
    <col min="13064" max="13064" width="12.88671875" style="8" bestFit="1" customWidth="1"/>
    <col min="13065" max="13065" width="26.88671875" style="8" customWidth="1"/>
    <col min="13066" max="13066" width="18.5546875" style="8" bestFit="1" customWidth="1"/>
    <col min="13067" max="13067" width="26.109375" style="8" customWidth="1"/>
    <col min="13068" max="13068" width="71.44140625" style="8" bestFit="1" customWidth="1"/>
    <col min="13069" max="13069" width="8.5546875" style="8" bestFit="1" customWidth="1"/>
    <col min="13070" max="13070" width="12" style="8" customWidth="1"/>
    <col min="13071" max="13071" width="11.44140625" style="8" customWidth="1"/>
    <col min="13072" max="13072" width="6.5546875" style="8" bestFit="1" customWidth="1"/>
    <col min="13073" max="13073" width="10.5546875" style="8" bestFit="1" customWidth="1"/>
    <col min="13074" max="13074" width="102" style="8" bestFit="1" customWidth="1"/>
    <col min="13075" max="13075" width="11" style="8" bestFit="1" customWidth="1"/>
    <col min="13076" max="13076" width="9.5546875" style="8" bestFit="1" customWidth="1"/>
    <col min="13077" max="13077" width="6.5546875" style="8" bestFit="1" customWidth="1"/>
    <col min="13078" max="13078" width="10.5546875" style="8" bestFit="1" customWidth="1"/>
    <col min="13079" max="13079" width="14.109375" style="8" customWidth="1"/>
    <col min="13080" max="13080" width="7.5546875" style="8" bestFit="1" customWidth="1"/>
    <col min="13081" max="13081" width="11.5546875" style="8" bestFit="1" customWidth="1"/>
    <col min="13082" max="13082" width="10.88671875" style="8" bestFit="1" customWidth="1"/>
    <col min="13083" max="13317" width="9.109375" style="8"/>
    <col min="13318" max="13318" width="7.5546875" style="8" bestFit="1" customWidth="1"/>
    <col min="13319" max="13319" width="25.5546875" style="8" bestFit="1" customWidth="1"/>
    <col min="13320" max="13320" width="12.88671875" style="8" bestFit="1" customWidth="1"/>
    <col min="13321" max="13321" width="26.88671875" style="8" customWidth="1"/>
    <col min="13322" max="13322" width="18.5546875" style="8" bestFit="1" customWidth="1"/>
    <col min="13323" max="13323" width="26.109375" style="8" customWidth="1"/>
    <col min="13324" max="13324" width="71.44140625" style="8" bestFit="1" customWidth="1"/>
    <col min="13325" max="13325" width="8.5546875" style="8" bestFit="1" customWidth="1"/>
    <col min="13326" max="13326" width="12" style="8" customWidth="1"/>
    <col min="13327" max="13327" width="11.44140625" style="8" customWidth="1"/>
    <col min="13328" max="13328" width="6.5546875" style="8" bestFit="1" customWidth="1"/>
    <col min="13329" max="13329" width="10.5546875" style="8" bestFit="1" customWidth="1"/>
    <col min="13330" max="13330" width="102" style="8" bestFit="1" customWidth="1"/>
    <col min="13331" max="13331" width="11" style="8" bestFit="1" customWidth="1"/>
    <col min="13332" max="13332" width="9.5546875" style="8" bestFit="1" customWidth="1"/>
    <col min="13333" max="13333" width="6.5546875" style="8" bestFit="1" customWidth="1"/>
    <col min="13334" max="13334" width="10.5546875" style="8" bestFit="1" customWidth="1"/>
    <col min="13335" max="13335" width="14.109375" style="8" customWidth="1"/>
    <col min="13336" max="13336" width="7.5546875" style="8" bestFit="1" customWidth="1"/>
    <col min="13337" max="13337" width="11.5546875" style="8" bestFit="1" customWidth="1"/>
    <col min="13338" max="13338" width="10.88671875" style="8" bestFit="1" customWidth="1"/>
    <col min="13339" max="13573" width="9.109375" style="8"/>
    <col min="13574" max="13574" width="7.5546875" style="8" bestFit="1" customWidth="1"/>
    <col min="13575" max="13575" width="25.5546875" style="8" bestFit="1" customWidth="1"/>
    <col min="13576" max="13576" width="12.88671875" style="8" bestFit="1" customWidth="1"/>
    <col min="13577" max="13577" width="26.88671875" style="8" customWidth="1"/>
    <col min="13578" max="13578" width="18.5546875" style="8" bestFit="1" customWidth="1"/>
    <col min="13579" max="13579" width="26.109375" style="8" customWidth="1"/>
    <col min="13580" max="13580" width="71.44140625" style="8" bestFit="1" customWidth="1"/>
    <col min="13581" max="13581" width="8.5546875" style="8" bestFit="1" customWidth="1"/>
    <col min="13582" max="13582" width="12" style="8" customWidth="1"/>
    <col min="13583" max="13583" width="11.44140625" style="8" customWidth="1"/>
    <col min="13584" max="13584" width="6.5546875" style="8" bestFit="1" customWidth="1"/>
    <col min="13585" max="13585" width="10.5546875" style="8" bestFit="1" customWidth="1"/>
    <col min="13586" max="13586" width="102" style="8" bestFit="1" customWidth="1"/>
    <col min="13587" max="13587" width="11" style="8" bestFit="1" customWidth="1"/>
    <col min="13588" max="13588" width="9.5546875" style="8" bestFit="1" customWidth="1"/>
    <col min="13589" max="13589" width="6.5546875" style="8" bestFit="1" customWidth="1"/>
    <col min="13590" max="13590" width="10.5546875" style="8" bestFit="1" customWidth="1"/>
    <col min="13591" max="13591" width="14.109375" style="8" customWidth="1"/>
    <col min="13592" max="13592" width="7.5546875" style="8" bestFit="1" customWidth="1"/>
    <col min="13593" max="13593" width="11.5546875" style="8" bestFit="1" customWidth="1"/>
    <col min="13594" max="13594" width="10.88671875" style="8" bestFit="1" customWidth="1"/>
    <col min="13595" max="13829" width="9.109375" style="8"/>
    <col min="13830" max="13830" width="7.5546875" style="8" bestFit="1" customWidth="1"/>
    <col min="13831" max="13831" width="25.5546875" style="8" bestFit="1" customWidth="1"/>
    <col min="13832" max="13832" width="12.88671875" style="8" bestFit="1" customWidth="1"/>
    <col min="13833" max="13833" width="26.88671875" style="8" customWidth="1"/>
    <col min="13834" max="13834" width="18.5546875" style="8" bestFit="1" customWidth="1"/>
    <col min="13835" max="13835" width="26.109375" style="8" customWidth="1"/>
    <col min="13836" max="13836" width="71.44140625" style="8" bestFit="1" customWidth="1"/>
    <col min="13837" max="13837" width="8.5546875" style="8" bestFit="1" customWidth="1"/>
    <col min="13838" max="13838" width="12" style="8" customWidth="1"/>
    <col min="13839" max="13839" width="11.44140625" style="8" customWidth="1"/>
    <col min="13840" max="13840" width="6.5546875" style="8" bestFit="1" customWidth="1"/>
    <col min="13841" max="13841" width="10.5546875" style="8" bestFit="1" customWidth="1"/>
    <col min="13842" max="13842" width="102" style="8" bestFit="1" customWidth="1"/>
    <col min="13843" max="13843" width="11" style="8" bestFit="1" customWidth="1"/>
    <col min="13844" max="13844" width="9.5546875" style="8" bestFit="1" customWidth="1"/>
    <col min="13845" max="13845" width="6.5546875" style="8" bestFit="1" customWidth="1"/>
    <col min="13846" max="13846" width="10.5546875" style="8" bestFit="1" customWidth="1"/>
    <col min="13847" max="13847" width="14.109375" style="8" customWidth="1"/>
    <col min="13848" max="13848" width="7.5546875" style="8" bestFit="1" customWidth="1"/>
    <col min="13849" max="13849" width="11.5546875" style="8" bestFit="1" customWidth="1"/>
    <col min="13850" max="13850" width="10.88671875" style="8" bestFit="1" customWidth="1"/>
    <col min="13851" max="14085" width="9.109375" style="8"/>
    <col min="14086" max="14086" width="7.5546875" style="8" bestFit="1" customWidth="1"/>
    <col min="14087" max="14087" width="25.5546875" style="8" bestFit="1" customWidth="1"/>
    <col min="14088" max="14088" width="12.88671875" style="8" bestFit="1" customWidth="1"/>
    <col min="14089" max="14089" width="26.88671875" style="8" customWidth="1"/>
    <col min="14090" max="14090" width="18.5546875" style="8" bestFit="1" customWidth="1"/>
    <col min="14091" max="14091" width="26.109375" style="8" customWidth="1"/>
    <col min="14092" max="14092" width="71.44140625" style="8" bestFit="1" customWidth="1"/>
    <col min="14093" max="14093" width="8.5546875" style="8" bestFit="1" customWidth="1"/>
    <col min="14094" max="14094" width="12" style="8" customWidth="1"/>
    <col min="14095" max="14095" width="11.44140625" style="8" customWidth="1"/>
    <col min="14096" max="14096" width="6.5546875" style="8" bestFit="1" customWidth="1"/>
    <col min="14097" max="14097" width="10.5546875" style="8" bestFit="1" customWidth="1"/>
    <col min="14098" max="14098" width="102" style="8" bestFit="1" customWidth="1"/>
    <col min="14099" max="14099" width="11" style="8" bestFit="1" customWidth="1"/>
    <col min="14100" max="14100" width="9.5546875" style="8" bestFit="1" customWidth="1"/>
    <col min="14101" max="14101" width="6.5546875" style="8" bestFit="1" customWidth="1"/>
    <col min="14102" max="14102" width="10.5546875" style="8" bestFit="1" customWidth="1"/>
    <col min="14103" max="14103" width="14.109375" style="8" customWidth="1"/>
    <col min="14104" max="14104" width="7.5546875" style="8" bestFit="1" customWidth="1"/>
    <col min="14105" max="14105" width="11.5546875" style="8" bestFit="1" customWidth="1"/>
    <col min="14106" max="14106" width="10.88671875" style="8" bestFit="1" customWidth="1"/>
    <col min="14107" max="14341" width="9.109375" style="8"/>
    <col min="14342" max="14342" width="7.5546875" style="8" bestFit="1" customWidth="1"/>
    <col min="14343" max="14343" width="25.5546875" style="8" bestFit="1" customWidth="1"/>
    <col min="14344" max="14344" width="12.88671875" style="8" bestFit="1" customWidth="1"/>
    <col min="14345" max="14345" width="26.88671875" style="8" customWidth="1"/>
    <col min="14346" max="14346" width="18.5546875" style="8" bestFit="1" customWidth="1"/>
    <col min="14347" max="14347" width="26.109375" style="8" customWidth="1"/>
    <col min="14348" max="14348" width="71.44140625" style="8" bestFit="1" customWidth="1"/>
    <col min="14349" max="14349" width="8.5546875" style="8" bestFit="1" customWidth="1"/>
    <col min="14350" max="14350" width="12" style="8" customWidth="1"/>
    <col min="14351" max="14351" width="11.44140625" style="8" customWidth="1"/>
    <col min="14352" max="14352" width="6.5546875" style="8" bestFit="1" customWidth="1"/>
    <col min="14353" max="14353" width="10.5546875" style="8" bestFit="1" customWidth="1"/>
    <col min="14354" max="14354" width="102" style="8" bestFit="1" customWidth="1"/>
    <col min="14355" max="14355" width="11" style="8" bestFit="1" customWidth="1"/>
    <col min="14356" max="14356" width="9.5546875" style="8" bestFit="1" customWidth="1"/>
    <col min="14357" max="14357" width="6.5546875" style="8" bestFit="1" customWidth="1"/>
    <col min="14358" max="14358" width="10.5546875" style="8" bestFit="1" customWidth="1"/>
    <col min="14359" max="14359" width="14.109375" style="8" customWidth="1"/>
    <col min="14360" max="14360" width="7.5546875" style="8" bestFit="1" customWidth="1"/>
    <col min="14361" max="14361" width="11.5546875" style="8" bestFit="1" customWidth="1"/>
    <col min="14362" max="14362" width="10.88671875" style="8" bestFit="1" customWidth="1"/>
    <col min="14363" max="14597" width="9.109375" style="8"/>
    <col min="14598" max="14598" width="7.5546875" style="8" bestFit="1" customWidth="1"/>
    <col min="14599" max="14599" width="25.5546875" style="8" bestFit="1" customWidth="1"/>
    <col min="14600" max="14600" width="12.88671875" style="8" bestFit="1" customWidth="1"/>
    <col min="14601" max="14601" width="26.88671875" style="8" customWidth="1"/>
    <col min="14602" max="14602" width="18.5546875" style="8" bestFit="1" customWidth="1"/>
    <col min="14603" max="14603" width="26.109375" style="8" customWidth="1"/>
    <col min="14604" max="14604" width="71.44140625" style="8" bestFit="1" customWidth="1"/>
    <col min="14605" max="14605" width="8.5546875" style="8" bestFit="1" customWidth="1"/>
    <col min="14606" max="14606" width="12" style="8" customWidth="1"/>
    <col min="14607" max="14607" width="11.44140625" style="8" customWidth="1"/>
    <col min="14608" max="14608" width="6.5546875" style="8" bestFit="1" customWidth="1"/>
    <col min="14609" max="14609" width="10.5546875" style="8" bestFit="1" customWidth="1"/>
    <col min="14610" max="14610" width="102" style="8" bestFit="1" customWidth="1"/>
    <col min="14611" max="14611" width="11" style="8" bestFit="1" customWidth="1"/>
    <col min="14612" max="14612" width="9.5546875" style="8" bestFit="1" customWidth="1"/>
    <col min="14613" max="14613" width="6.5546875" style="8" bestFit="1" customWidth="1"/>
    <col min="14614" max="14614" width="10.5546875" style="8" bestFit="1" customWidth="1"/>
    <col min="14615" max="14615" width="14.109375" style="8" customWidth="1"/>
    <col min="14616" max="14616" width="7.5546875" style="8" bestFit="1" customWidth="1"/>
    <col min="14617" max="14617" width="11.5546875" style="8" bestFit="1" customWidth="1"/>
    <col min="14618" max="14618" width="10.88671875" style="8" bestFit="1" customWidth="1"/>
    <col min="14619" max="14853" width="9.109375" style="8"/>
    <col min="14854" max="14854" width="7.5546875" style="8" bestFit="1" customWidth="1"/>
    <col min="14855" max="14855" width="25.5546875" style="8" bestFit="1" customWidth="1"/>
    <col min="14856" max="14856" width="12.88671875" style="8" bestFit="1" customWidth="1"/>
    <col min="14857" max="14857" width="26.88671875" style="8" customWidth="1"/>
    <col min="14858" max="14858" width="18.5546875" style="8" bestFit="1" customWidth="1"/>
    <col min="14859" max="14859" width="26.109375" style="8" customWidth="1"/>
    <col min="14860" max="14860" width="71.44140625" style="8" bestFit="1" customWidth="1"/>
    <col min="14861" max="14861" width="8.5546875" style="8" bestFit="1" customWidth="1"/>
    <col min="14862" max="14862" width="12" style="8" customWidth="1"/>
    <col min="14863" max="14863" width="11.44140625" style="8" customWidth="1"/>
    <col min="14864" max="14864" width="6.5546875" style="8" bestFit="1" customWidth="1"/>
    <col min="14865" max="14865" width="10.5546875" style="8" bestFit="1" customWidth="1"/>
    <col min="14866" max="14866" width="102" style="8" bestFit="1" customWidth="1"/>
    <col min="14867" max="14867" width="11" style="8" bestFit="1" customWidth="1"/>
    <col min="14868" max="14868" width="9.5546875" style="8" bestFit="1" customWidth="1"/>
    <col min="14869" max="14869" width="6.5546875" style="8" bestFit="1" customWidth="1"/>
    <col min="14870" max="14870" width="10.5546875" style="8" bestFit="1" customWidth="1"/>
    <col min="14871" max="14871" width="14.109375" style="8" customWidth="1"/>
    <col min="14872" max="14872" width="7.5546875" style="8" bestFit="1" customWidth="1"/>
    <col min="14873" max="14873" width="11.5546875" style="8" bestFit="1" customWidth="1"/>
    <col min="14874" max="14874" width="10.88671875" style="8" bestFit="1" customWidth="1"/>
    <col min="14875" max="15109" width="9.109375" style="8"/>
    <col min="15110" max="15110" width="7.5546875" style="8" bestFit="1" customWidth="1"/>
    <col min="15111" max="15111" width="25.5546875" style="8" bestFit="1" customWidth="1"/>
    <col min="15112" max="15112" width="12.88671875" style="8" bestFit="1" customWidth="1"/>
    <col min="15113" max="15113" width="26.88671875" style="8" customWidth="1"/>
    <col min="15114" max="15114" width="18.5546875" style="8" bestFit="1" customWidth="1"/>
    <col min="15115" max="15115" width="26.109375" style="8" customWidth="1"/>
    <col min="15116" max="15116" width="71.44140625" style="8" bestFit="1" customWidth="1"/>
    <col min="15117" max="15117" width="8.5546875" style="8" bestFit="1" customWidth="1"/>
    <col min="15118" max="15118" width="12" style="8" customWidth="1"/>
    <col min="15119" max="15119" width="11.44140625" style="8" customWidth="1"/>
    <col min="15120" max="15120" width="6.5546875" style="8" bestFit="1" customWidth="1"/>
    <col min="15121" max="15121" width="10.5546875" style="8" bestFit="1" customWidth="1"/>
    <col min="15122" max="15122" width="102" style="8" bestFit="1" customWidth="1"/>
    <col min="15123" max="15123" width="11" style="8" bestFit="1" customWidth="1"/>
    <col min="15124" max="15124" width="9.5546875" style="8" bestFit="1" customWidth="1"/>
    <col min="15125" max="15125" width="6.5546875" style="8" bestFit="1" customWidth="1"/>
    <col min="15126" max="15126" width="10.5546875" style="8" bestFit="1" customWidth="1"/>
    <col min="15127" max="15127" width="14.109375" style="8" customWidth="1"/>
    <col min="15128" max="15128" width="7.5546875" style="8" bestFit="1" customWidth="1"/>
    <col min="15129" max="15129" width="11.5546875" style="8" bestFit="1" customWidth="1"/>
    <col min="15130" max="15130" width="10.88671875" style="8" bestFit="1" customWidth="1"/>
    <col min="15131" max="15365" width="9.109375" style="8"/>
    <col min="15366" max="15366" width="7.5546875" style="8" bestFit="1" customWidth="1"/>
    <col min="15367" max="15367" width="25.5546875" style="8" bestFit="1" customWidth="1"/>
    <col min="15368" max="15368" width="12.88671875" style="8" bestFit="1" customWidth="1"/>
    <col min="15369" max="15369" width="26.88671875" style="8" customWidth="1"/>
    <col min="15370" max="15370" width="18.5546875" style="8" bestFit="1" customWidth="1"/>
    <col min="15371" max="15371" width="26.109375" style="8" customWidth="1"/>
    <col min="15372" max="15372" width="71.44140625" style="8" bestFit="1" customWidth="1"/>
    <col min="15373" max="15373" width="8.5546875" style="8" bestFit="1" customWidth="1"/>
    <col min="15374" max="15374" width="12" style="8" customWidth="1"/>
    <col min="15375" max="15375" width="11.44140625" style="8" customWidth="1"/>
    <col min="15376" max="15376" width="6.5546875" style="8" bestFit="1" customWidth="1"/>
    <col min="15377" max="15377" width="10.5546875" style="8" bestFit="1" customWidth="1"/>
    <col min="15378" max="15378" width="102" style="8" bestFit="1" customWidth="1"/>
    <col min="15379" max="15379" width="11" style="8" bestFit="1" customWidth="1"/>
    <col min="15380" max="15380" width="9.5546875" style="8" bestFit="1" customWidth="1"/>
    <col min="15381" max="15381" width="6.5546875" style="8" bestFit="1" customWidth="1"/>
    <col min="15382" max="15382" width="10.5546875" style="8" bestFit="1" customWidth="1"/>
    <col min="15383" max="15383" width="14.109375" style="8" customWidth="1"/>
    <col min="15384" max="15384" width="7.5546875" style="8" bestFit="1" customWidth="1"/>
    <col min="15385" max="15385" width="11.5546875" style="8" bestFit="1" customWidth="1"/>
    <col min="15386" max="15386" width="10.88671875" style="8" bestFit="1" customWidth="1"/>
    <col min="15387" max="15621" width="9.109375" style="8"/>
    <col min="15622" max="15622" width="7.5546875" style="8" bestFit="1" customWidth="1"/>
    <col min="15623" max="15623" width="25.5546875" style="8" bestFit="1" customWidth="1"/>
    <col min="15624" max="15624" width="12.88671875" style="8" bestFit="1" customWidth="1"/>
    <col min="15625" max="15625" width="26.88671875" style="8" customWidth="1"/>
    <col min="15626" max="15626" width="18.5546875" style="8" bestFit="1" customWidth="1"/>
    <col min="15627" max="15627" width="26.109375" style="8" customWidth="1"/>
    <col min="15628" max="15628" width="71.44140625" style="8" bestFit="1" customWidth="1"/>
    <col min="15629" max="15629" width="8.5546875" style="8" bestFit="1" customWidth="1"/>
    <col min="15630" max="15630" width="12" style="8" customWidth="1"/>
    <col min="15631" max="15631" width="11.44140625" style="8" customWidth="1"/>
    <col min="15632" max="15632" width="6.5546875" style="8" bestFit="1" customWidth="1"/>
    <col min="15633" max="15633" width="10.5546875" style="8" bestFit="1" customWidth="1"/>
    <col min="15634" max="15634" width="102" style="8" bestFit="1" customWidth="1"/>
    <col min="15635" max="15635" width="11" style="8" bestFit="1" customWidth="1"/>
    <col min="15636" max="15636" width="9.5546875" style="8" bestFit="1" customWidth="1"/>
    <col min="15637" max="15637" width="6.5546875" style="8" bestFit="1" customWidth="1"/>
    <col min="15638" max="15638" width="10.5546875" style="8" bestFit="1" customWidth="1"/>
    <col min="15639" max="15639" width="14.109375" style="8" customWidth="1"/>
    <col min="15640" max="15640" width="7.5546875" style="8" bestFit="1" customWidth="1"/>
    <col min="15641" max="15641" width="11.5546875" style="8" bestFit="1" customWidth="1"/>
    <col min="15642" max="15642" width="10.88671875" style="8" bestFit="1" customWidth="1"/>
    <col min="15643" max="15877" width="9.109375" style="8"/>
    <col min="15878" max="15878" width="7.5546875" style="8" bestFit="1" customWidth="1"/>
    <col min="15879" max="15879" width="25.5546875" style="8" bestFit="1" customWidth="1"/>
    <col min="15880" max="15880" width="12.88671875" style="8" bestFit="1" customWidth="1"/>
    <col min="15881" max="15881" width="26.88671875" style="8" customWidth="1"/>
    <col min="15882" max="15882" width="18.5546875" style="8" bestFit="1" customWidth="1"/>
    <col min="15883" max="15883" width="26.109375" style="8" customWidth="1"/>
    <col min="15884" max="15884" width="71.44140625" style="8" bestFit="1" customWidth="1"/>
    <col min="15885" max="15885" width="8.5546875" style="8" bestFit="1" customWidth="1"/>
    <col min="15886" max="15886" width="12" style="8" customWidth="1"/>
    <col min="15887" max="15887" width="11.44140625" style="8" customWidth="1"/>
    <col min="15888" max="15888" width="6.5546875" style="8" bestFit="1" customWidth="1"/>
    <col min="15889" max="15889" width="10.5546875" style="8" bestFit="1" customWidth="1"/>
    <col min="15890" max="15890" width="102" style="8" bestFit="1" customWidth="1"/>
    <col min="15891" max="15891" width="11" style="8" bestFit="1" customWidth="1"/>
    <col min="15892" max="15892" width="9.5546875" style="8" bestFit="1" customWidth="1"/>
    <col min="15893" max="15893" width="6.5546875" style="8" bestFit="1" customWidth="1"/>
    <col min="15894" max="15894" width="10.5546875" style="8" bestFit="1" customWidth="1"/>
    <col min="15895" max="15895" width="14.109375" style="8" customWidth="1"/>
    <col min="15896" max="15896" width="7.5546875" style="8" bestFit="1" customWidth="1"/>
    <col min="15897" max="15897" width="11.5546875" style="8" bestFit="1" customWidth="1"/>
    <col min="15898" max="15898" width="10.88671875" style="8" bestFit="1" customWidth="1"/>
    <col min="15899" max="16133" width="9.109375" style="8"/>
    <col min="16134" max="16134" width="7.5546875" style="8" bestFit="1" customWidth="1"/>
    <col min="16135" max="16135" width="25.5546875" style="8" bestFit="1" customWidth="1"/>
    <col min="16136" max="16136" width="12.88671875" style="8" bestFit="1" customWidth="1"/>
    <col min="16137" max="16137" width="26.88671875" style="8" customWidth="1"/>
    <col min="16138" max="16138" width="18.5546875" style="8" bestFit="1" customWidth="1"/>
    <col min="16139" max="16139" width="26.109375" style="8" customWidth="1"/>
    <col min="16140" max="16140" width="71.44140625" style="8" bestFit="1" customWidth="1"/>
    <col min="16141" max="16141" width="8.5546875" style="8" bestFit="1" customWidth="1"/>
    <col min="16142" max="16142" width="12" style="8" customWidth="1"/>
    <col min="16143" max="16143" width="11.44140625" style="8" customWidth="1"/>
    <col min="16144" max="16144" width="6.5546875" style="8" bestFit="1" customWidth="1"/>
    <col min="16145" max="16145" width="10.5546875" style="8" bestFit="1" customWidth="1"/>
    <col min="16146" max="16146" width="102" style="8" bestFit="1" customWidth="1"/>
    <col min="16147" max="16147" width="11" style="8" bestFit="1" customWidth="1"/>
    <col min="16148" max="16148" width="9.5546875" style="8" bestFit="1" customWidth="1"/>
    <col min="16149" max="16149" width="6.5546875" style="8" bestFit="1" customWidth="1"/>
    <col min="16150" max="16150" width="10.5546875" style="8" bestFit="1" customWidth="1"/>
    <col min="16151" max="16151" width="14.109375" style="8" customWidth="1"/>
    <col min="16152" max="16152" width="7.5546875" style="8" bestFit="1" customWidth="1"/>
    <col min="16153" max="16153" width="11.5546875" style="8" bestFit="1" customWidth="1"/>
    <col min="16154" max="16154" width="10.88671875" style="8" bestFit="1" customWidth="1"/>
    <col min="16155" max="16384" width="9.109375" style="8"/>
  </cols>
  <sheetData>
    <row r="1" spans="1:26" ht="144.75" customHeight="1" x14ac:dyDescent="0.3">
      <c r="B1" s="776" t="s">
        <v>845</v>
      </c>
      <c r="C1" s="777"/>
      <c r="D1" s="777"/>
      <c r="E1" s="777"/>
      <c r="F1" s="777"/>
      <c r="G1" s="777"/>
      <c r="H1" s="777"/>
      <c r="I1" s="777"/>
      <c r="J1" s="777"/>
      <c r="K1" s="777"/>
      <c r="L1" s="777"/>
      <c r="M1" s="777"/>
      <c r="N1" s="777"/>
      <c r="O1" s="777"/>
      <c r="P1" s="777"/>
      <c r="Q1" s="777"/>
      <c r="R1" s="777"/>
      <c r="S1" s="777"/>
      <c r="T1" s="777"/>
      <c r="U1" s="777"/>
      <c r="V1" s="777"/>
      <c r="W1" s="777"/>
      <c r="X1" s="777"/>
      <c r="Y1" s="777"/>
      <c r="Z1" s="777"/>
    </row>
    <row r="2" spans="1:26" s="7" customFormat="1" x14ac:dyDescent="0.3">
      <c r="B2" s="670" t="s">
        <v>12</v>
      </c>
      <c r="C2" s="674" t="s">
        <v>13</v>
      </c>
      <c r="D2" s="677" t="s">
        <v>14</v>
      </c>
      <c r="E2" s="672" t="s">
        <v>3</v>
      </c>
      <c r="F2" s="680" t="s">
        <v>15</v>
      </c>
      <c r="G2" s="687" t="s">
        <v>1</v>
      </c>
      <c r="H2" s="681" t="s">
        <v>16</v>
      </c>
      <c r="I2" s="669" t="s">
        <v>10</v>
      </c>
      <c r="J2" s="665" t="s">
        <v>4</v>
      </c>
      <c r="K2" s="665"/>
      <c r="L2" s="665"/>
      <c r="M2" s="665"/>
      <c r="N2" s="665" t="s">
        <v>18</v>
      </c>
      <c r="O2" s="666" t="s">
        <v>363</v>
      </c>
      <c r="P2" s="667"/>
      <c r="Q2" s="667"/>
      <c r="R2" s="668"/>
      <c r="S2" s="665" t="s">
        <v>5</v>
      </c>
      <c r="T2" s="665"/>
      <c r="U2" s="665"/>
      <c r="V2" s="665"/>
      <c r="W2" s="669" t="s">
        <v>20</v>
      </c>
      <c r="X2" s="665" t="s">
        <v>19</v>
      </c>
      <c r="Y2" s="665" t="s">
        <v>21</v>
      </c>
      <c r="Z2" s="669" t="s">
        <v>497</v>
      </c>
    </row>
    <row r="3" spans="1:26" s="7" customFormat="1" ht="65.25" customHeight="1" x14ac:dyDescent="0.3">
      <c r="B3" s="671"/>
      <c r="C3" s="675"/>
      <c r="D3" s="677"/>
      <c r="E3" s="672"/>
      <c r="F3" s="680"/>
      <c r="G3" s="687"/>
      <c r="H3" s="682"/>
      <c r="I3" s="665"/>
      <c r="J3" s="4" t="s">
        <v>2</v>
      </c>
      <c r="K3" s="4" t="s">
        <v>6</v>
      </c>
      <c r="L3" s="5" t="s">
        <v>7</v>
      </c>
      <c r="M3" s="4" t="s">
        <v>17</v>
      </c>
      <c r="N3" s="665"/>
      <c r="O3" s="4" t="s">
        <v>359</v>
      </c>
      <c r="P3" s="4" t="s">
        <v>360</v>
      </c>
      <c r="Q3" s="4" t="s">
        <v>361</v>
      </c>
      <c r="R3" s="4" t="s">
        <v>362</v>
      </c>
      <c r="S3" s="4" t="s">
        <v>2</v>
      </c>
      <c r="T3" s="4" t="s">
        <v>6</v>
      </c>
      <c r="U3" s="5" t="s">
        <v>7</v>
      </c>
      <c r="V3" s="4" t="s">
        <v>17</v>
      </c>
      <c r="W3" s="665"/>
      <c r="X3" s="665"/>
      <c r="Y3" s="665"/>
      <c r="Z3" s="669"/>
    </row>
    <row r="4" spans="1:26" s="7" customFormat="1" x14ac:dyDescent="0.3">
      <c r="A4" s="7" t="s">
        <v>336</v>
      </c>
      <c r="B4" s="671"/>
      <c r="C4" s="675"/>
      <c r="D4" s="677"/>
      <c r="E4" s="672"/>
      <c r="F4" s="680"/>
      <c r="G4" s="687"/>
      <c r="H4" s="683"/>
      <c r="I4" s="665"/>
      <c r="J4" s="170" t="s">
        <v>8</v>
      </c>
      <c r="K4" s="170" t="s">
        <v>51</v>
      </c>
      <c r="L4" s="170" t="s">
        <v>41</v>
      </c>
      <c r="M4" s="170" t="s">
        <v>9</v>
      </c>
      <c r="N4" s="665"/>
      <c r="O4" s="170"/>
      <c r="P4" s="170"/>
      <c r="Q4" s="170"/>
      <c r="R4" s="170"/>
      <c r="S4" s="170" t="s">
        <v>8</v>
      </c>
      <c r="T4" s="170" t="s">
        <v>51</v>
      </c>
      <c r="U4" s="170" t="s">
        <v>41</v>
      </c>
      <c r="V4" s="170" t="s">
        <v>9</v>
      </c>
      <c r="W4" s="665"/>
      <c r="X4" s="665"/>
      <c r="Y4" s="665"/>
      <c r="Z4" s="669"/>
    </row>
    <row r="5" spans="1:26" s="13" customFormat="1" ht="158.4" x14ac:dyDescent="0.3">
      <c r="A5" s="13">
        <v>1</v>
      </c>
      <c r="B5" s="28" t="str">
        <f>CONCATENATE("Cons-",A5)</f>
        <v>Cons-1</v>
      </c>
      <c r="C5" s="32" t="s">
        <v>786</v>
      </c>
      <c r="D5" s="35" t="s">
        <v>23</v>
      </c>
      <c r="E5" s="26" t="s">
        <v>788</v>
      </c>
      <c r="F5" s="37" t="s">
        <v>122</v>
      </c>
      <c r="G5" s="100" t="s">
        <v>787</v>
      </c>
      <c r="H5" s="42" t="s">
        <v>821</v>
      </c>
      <c r="I5" s="9" t="s">
        <v>25</v>
      </c>
      <c r="J5" s="10" t="s">
        <v>26</v>
      </c>
      <c r="K5" s="10" t="s">
        <v>31</v>
      </c>
      <c r="L5" s="12">
        <f t="shared" ref="L5:L16" si="0">IF(K5="Eliminated", 21, IF(OR(J5="-",K5="-"),"-", (IF(J5="Catastrophic",IF(K5="Frequent",1,IF(K5="Probable",2,IF(K5="Occasional",4,IF(K5="Remote",8,IF(K5="Improbable",12,"Error"))))),IF(J5="Critical",IF(K5="Frequent",3,IF(K5="Probable",5,IF(K5="Occasional",6,IF(K5="Remote",10,IF(K5="Improbable",15,"Error"))))), IF(J5="Marginal",IF(K5="Frequent",7,IF(K5="Probable",9,IF(K5="Occasional",11,IF(K5="Remote",14,IF(K5="Improbable",17,"Error"))))), IF(J5="Negligible",IF(K5="Frequent",13,IF(K5="Probable",16,IF(K5="Occasional",18,IF(K5="Remote",19,IF(K5="Improbable",20,"Error"))))),"Error")))))))</f>
        <v>6</v>
      </c>
      <c r="M5" s="10" t="str">
        <f t="shared" ref="M5:M16" si="1">IF(OR(L5="-",L5="Error"),"-",IF(L5&gt;20,"N/A",IF(L5&gt;17,"Low",IF(L5&gt;9, "Medium", IF(L5&gt;5, "Serious", "High")))))</f>
        <v>Serious</v>
      </c>
      <c r="N5" s="11" t="s">
        <v>823</v>
      </c>
      <c r="O5" s="11"/>
      <c r="P5" s="11"/>
      <c r="Q5" s="11" t="s">
        <v>364</v>
      </c>
      <c r="R5" s="11"/>
      <c r="S5" s="10" t="s">
        <v>11</v>
      </c>
      <c r="T5" s="10" t="s">
        <v>11</v>
      </c>
      <c r="U5" s="12" t="str">
        <f t="shared" ref="U5:U17" si="2">IF(T5="Eliminated", 21, IF(OR(S5="-",T5="-"),"-", (IF(S5="Catastrophic",IF(T5="Frequent",1,IF(T5="Probable",2,IF(T5="Occasional",4,IF(T5="Remote",8,IF(T5="Improbable",12,"Error"))))),IF(S5="Critical",IF(T5="Frequent",3,IF(T5="Probable",5,IF(T5="Occasional",6,IF(T5="Remote",10,IF(T5="Improbable",15,"Error"))))), IF(S5="Marginal",IF(T5="Frequent",7,IF(T5="Probable",9,IF(T5="Occasional",11,IF(T5="Remote",14,IF(T5="Improbable",17,"Error"))))), IF(S5="Negligible",IF(T5="Frequent",13,IF(T5="Probable",16,IF(T5="Occasional",18,IF(T5="Remote",19,IF(T5="Improbable",20,"Error"))))),"Error")))))))</f>
        <v>-</v>
      </c>
      <c r="V5" s="10" t="str">
        <f t="shared" ref="V5:V17" si="3">IF(OR(U5="-",U5="Error"),"-",IF(U5&gt;20,"N/A",IF(U5&gt;17,"Low",IF(U5&gt;9, "Medium", IF(U5&gt;5, "Serious", "High")))))</f>
        <v>-</v>
      </c>
      <c r="W5" s="9"/>
      <c r="X5" s="9"/>
      <c r="Y5" s="9"/>
      <c r="Z5" s="9"/>
    </row>
    <row r="6" spans="1:26" s="13" customFormat="1" ht="57.6" x14ac:dyDescent="0.3">
      <c r="A6" s="13">
        <v>2</v>
      </c>
      <c r="B6" s="28" t="str">
        <f t="shared" ref="B6:B17" si="4">CONCATENATE("Cons-",A6)</f>
        <v>Cons-2</v>
      </c>
      <c r="C6" s="32" t="s">
        <v>786</v>
      </c>
      <c r="D6" s="35" t="s">
        <v>23</v>
      </c>
      <c r="E6" s="26" t="s">
        <v>822</v>
      </c>
      <c r="F6" s="37" t="s">
        <v>122</v>
      </c>
      <c r="G6" s="100" t="s">
        <v>330</v>
      </c>
      <c r="H6" s="42" t="s">
        <v>789</v>
      </c>
      <c r="I6" s="9" t="s">
        <v>25</v>
      </c>
      <c r="J6" s="10" t="s">
        <v>35</v>
      </c>
      <c r="K6" s="10" t="s">
        <v>38</v>
      </c>
      <c r="L6" s="12">
        <f t="shared" si="0"/>
        <v>12</v>
      </c>
      <c r="M6" s="10" t="str">
        <f t="shared" si="1"/>
        <v>Medium</v>
      </c>
      <c r="N6" s="11" t="s">
        <v>841</v>
      </c>
      <c r="O6" s="11"/>
      <c r="P6" s="11"/>
      <c r="Q6" s="11" t="s">
        <v>364</v>
      </c>
      <c r="R6" s="11"/>
      <c r="S6" s="10" t="s">
        <v>11</v>
      </c>
      <c r="T6" s="10" t="s">
        <v>11</v>
      </c>
      <c r="U6" s="12" t="str">
        <f t="shared" si="2"/>
        <v>-</v>
      </c>
      <c r="V6" s="10" t="str">
        <f t="shared" si="3"/>
        <v>-</v>
      </c>
      <c r="W6" s="9"/>
      <c r="X6" s="9"/>
      <c r="Y6" s="9"/>
      <c r="Z6" s="9"/>
    </row>
    <row r="7" spans="1:26" s="13" customFormat="1" ht="72" x14ac:dyDescent="0.3">
      <c r="A7" s="13">
        <v>3</v>
      </c>
      <c r="B7" s="28" t="str">
        <f t="shared" si="4"/>
        <v>Cons-3</v>
      </c>
      <c r="C7" s="32" t="s">
        <v>786</v>
      </c>
      <c r="D7" s="35" t="s">
        <v>23</v>
      </c>
      <c r="E7" s="26" t="s">
        <v>790</v>
      </c>
      <c r="F7" s="37" t="s">
        <v>122</v>
      </c>
      <c r="G7" s="100" t="s">
        <v>826</v>
      </c>
      <c r="H7" s="42" t="s">
        <v>824</v>
      </c>
      <c r="I7" s="9" t="s">
        <v>25</v>
      </c>
      <c r="J7" s="10" t="s">
        <v>35</v>
      </c>
      <c r="K7" s="10" t="s">
        <v>38</v>
      </c>
      <c r="L7" s="12">
        <f t="shared" si="0"/>
        <v>12</v>
      </c>
      <c r="M7" s="10" t="str">
        <f t="shared" si="1"/>
        <v>Medium</v>
      </c>
      <c r="N7" s="11" t="s">
        <v>825</v>
      </c>
      <c r="O7" s="11"/>
      <c r="P7" s="11"/>
      <c r="Q7" s="11" t="s">
        <v>364</v>
      </c>
      <c r="R7" s="11"/>
      <c r="S7" s="10" t="s">
        <v>11</v>
      </c>
      <c r="T7" s="10" t="s">
        <v>11</v>
      </c>
      <c r="U7" s="12" t="str">
        <f t="shared" si="2"/>
        <v>-</v>
      </c>
      <c r="V7" s="10" t="str">
        <f t="shared" si="3"/>
        <v>-</v>
      </c>
      <c r="W7" s="9"/>
      <c r="X7" s="9"/>
      <c r="Y7" s="9"/>
      <c r="Z7" s="9"/>
    </row>
    <row r="8" spans="1:26" s="13" customFormat="1" x14ac:dyDescent="0.3">
      <c r="A8" s="13">
        <v>4</v>
      </c>
      <c r="B8" s="175" t="str">
        <f t="shared" si="4"/>
        <v>Cons-4</v>
      </c>
      <c r="C8" s="176" t="s">
        <v>786</v>
      </c>
      <c r="D8" s="177" t="s">
        <v>23</v>
      </c>
      <c r="E8" s="178" t="s">
        <v>790</v>
      </c>
      <c r="F8" s="179"/>
      <c r="G8" s="180" t="s">
        <v>791</v>
      </c>
      <c r="H8" s="181" t="s">
        <v>792</v>
      </c>
      <c r="I8" s="182" t="s">
        <v>25</v>
      </c>
      <c r="J8" s="183" t="s">
        <v>26</v>
      </c>
      <c r="K8" s="183" t="s">
        <v>31</v>
      </c>
      <c r="L8" s="184">
        <f t="shared" si="0"/>
        <v>6</v>
      </c>
      <c r="M8" s="183" t="str">
        <f t="shared" si="1"/>
        <v>Serious</v>
      </c>
      <c r="N8" s="185" t="s">
        <v>793</v>
      </c>
      <c r="O8" s="185"/>
      <c r="P8" s="20"/>
      <c r="Q8" s="20" t="s">
        <v>364</v>
      </c>
      <c r="R8" s="20"/>
      <c r="S8" s="10" t="s">
        <v>11</v>
      </c>
      <c r="T8" s="10" t="s">
        <v>11</v>
      </c>
      <c r="U8" s="12" t="str">
        <f t="shared" si="2"/>
        <v>-</v>
      </c>
      <c r="V8" s="10" t="str">
        <f t="shared" si="3"/>
        <v>-</v>
      </c>
      <c r="W8" s="9"/>
      <c r="X8" s="9"/>
      <c r="Y8" s="9"/>
      <c r="Z8" s="9"/>
    </row>
    <row r="9" spans="1:26" s="13" customFormat="1" x14ac:dyDescent="0.3">
      <c r="A9" s="13">
        <v>5</v>
      </c>
      <c r="B9" s="28" t="str">
        <f t="shared" si="4"/>
        <v>Cons-5</v>
      </c>
      <c r="C9" s="32" t="s">
        <v>786</v>
      </c>
      <c r="D9" s="35" t="s">
        <v>23</v>
      </c>
      <c r="E9" s="26" t="s">
        <v>788</v>
      </c>
      <c r="F9" s="37" t="s">
        <v>794</v>
      </c>
      <c r="G9" s="100" t="s">
        <v>795</v>
      </c>
      <c r="H9" s="41" t="s">
        <v>796</v>
      </c>
      <c r="I9" s="9" t="s">
        <v>25</v>
      </c>
      <c r="J9" s="10" t="s">
        <v>26</v>
      </c>
      <c r="K9" s="10" t="s">
        <v>42</v>
      </c>
      <c r="L9" s="12">
        <f t="shared" si="0"/>
        <v>5</v>
      </c>
      <c r="M9" s="10" t="str">
        <f t="shared" si="1"/>
        <v>High</v>
      </c>
      <c r="N9" s="11" t="s">
        <v>797</v>
      </c>
      <c r="O9" s="11"/>
      <c r="P9" s="11"/>
      <c r="Q9" s="11" t="s">
        <v>364</v>
      </c>
      <c r="R9" s="11"/>
      <c r="S9" s="10" t="s">
        <v>11</v>
      </c>
      <c r="T9" s="10" t="s">
        <v>11</v>
      </c>
      <c r="U9" s="12" t="str">
        <f t="shared" si="2"/>
        <v>-</v>
      </c>
      <c r="V9" s="10" t="str">
        <f t="shared" si="3"/>
        <v>-</v>
      </c>
      <c r="W9" s="9"/>
      <c r="X9" s="9"/>
      <c r="Y9" s="9"/>
      <c r="Z9" s="9"/>
    </row>
    <row r="10" spans="1:26" s="13" customFormat="1" ht="155.25" customHeight="1" x14ac:dyDescent="0.3">
      <c r="A10" s="13">
        <v>6</v>
      </c>
      <c r="B10" s="28" t="str">
        <f t="shared" si="4"/>
        <v>Cons-6</v>
      </c>
      <c r="C10" s="32" t="s">
        <v>786</v>
      </c>
      <c r="D10" s="35" t="s">
        <v>23</v>
      </c>
      <c r="E10" s="26" t="s">
        <v>788</v>
      </c>
      <c r="F10" s="37"/>
      <c r="G10" s="100" t="s">
        <v>828</v>
      </c>
      <c r="H10" s="42" t="s">
        <v>827</v>
      </c>
      <c r="I10" s="9" t="s">
        <v>25</v>
      </c>
      <c r="J10" s="10" t="s">
        <v>26</v>
      </c>
      <c r="K10" s="10" t="s">
        <v>31</v>
      </c>
      <c r="L10" s="12">
        <f t="shared" si="0"/>
        <v>6</v>
      </c>
      <c r="M10" s="10" t="str">
        <f t="shared" si="1"/>
        <v>Serious</v>
      </c>
      <c r="N10" s="11" t="s">
        <v>829</v>
      </c>
      <c r="O10" s="11"/>
      <c r="P10" s="11"/>
      <c r="Q10" s="11" t="s">
        <v>364</v>
      </c>
      <c r="R10" s="11"/>
      <c r="S10" s="10" t="s">
        <v>11</v>
      </c>
      <c r="T10" s="10" t="s">
        <v>11</v>
      </c>
      <c r="U10" s="12" t="str">
        <f t="shared" si="2"/>
        <v>-</v>
      </c>
      <c r="V10" s="10" t="str">
        <f t="shared" si="3"/>
        <v>-</v>
      </c>
      <c r="W10" s="9"/>
      <c r="X10" s="9"/>
      <c r="Y10" s="9"/>
      <c r="Z10" s="9"/>
    </row>
    <row r="11" spans="1:26" s="13" customFormat="1" ht="57.6" x14ac:dyDescent="0.3">
      <c r="A11" s="13">
        <v>7</v>
      </c>
      <c r="B11" s="28" t="str">
        <f t="shared" si="4"/>
        <v>Cons-7</v>
      </c>
      <c r="C11" s="32" t="s">
        <v>786</v>
      </c>
      <c r="D11" s="35" t="s">
        <v>23</v>
      </c>
      <c r="E11" s="26" t="s">
        <v>788</v>
      </c>
      <c r="F11" s="37" t="s">
        <v>798</v>
      </c>
      <c r="G11" s="100" t="s">
        <v>830</v>
      </c>
      <c r="H11" s="42" t="s">
        <v>831</v>
      </c>
      <c r="I11" s="9" t="s">
        <v>25</v>
      </c>
      <c r="J11" s="10" t="s">
        <v>35</v>
      </c>
      <c r="K11" s="10" t="s">
        <v>36</v>
      </c>
      <c r="L11" s="12">
        <f t="shared" si="0"/>
        <v>8</v>
      </c>
      <c r="M11" s="10" t="str">
        <f t="shared" si="1"/>
        <v>Serious</v>
      </c>
      <c r="N11" s="11" t="s">
        <v>832</v>
      </c>
      <c r="O11" s="11"/>
      <c r="P11" s="11"/>
      <c r="Q11" s="11" t="s">
        <v>364</v>
      </c>
      <c r="R11" s="11"/>
      <c r="S11" s="10"/>
      <c r="T11" s="10"/>
      <c r="U11" s="12"/>
      <c r="V11" s="10"/>
      <c r="W11" s="9"/>
      <c r="X11" s="9"/>
      <c r="Y11" s="9"/>
      <c r="Z11" s="9"/>
    </row>
    <row r="12" spans="1:26" s="13" customFormat="1" ht="57.6" x14ac:dyDescent="0.3">
      <c r="A12" s="13">
        <v>8</v>
      </c>
      <c r="B12" s="28" t="str">
        <f t="shared" si="4"/>
        <v>Cons-8</v>
      </c>
      <c r="C12" s="32" t="s">
        <v>786</v>
      </c>
      <c r="D12" s="35" t="s">
        <v>23</v>
      </c>
      <c r="E12" s="26" t="s">
        <v>788</v>
      </c>
      <c r="F12" s="37" t="s">
        <v>122</v>
      </c>
      <c r="G12" s="100" t="s">
        <v>834</v>
      </c>
      <c r="H12" s="42" t="s">
        <v>833</v>
      </c>
      <c r="I12" s="9" t="s">
        <v>25</v>
      </c>
      <c r="J12" s="10" t="s">
        <v>35</v>
      </c>
      <c r="K12" s="10" t="s">
        <v>36</v>
      </c>
      <c r="L12" s="12">
        <f t="shared" si="0"/>
        <v>8</v>
      </c>
      <c r="M12" s="10" t="str">
        <f t="shared" si="1"/>
        <v>Serious</v>
      </c>
      <c r="N12" s="11" t="s">
        <v>835</v>
      </c>
      <c r="O12" s="11"/>
      <c r="P12" s="11"/>
      <c r="Q12" s="11" t="s">
        <v>364</v>
      </c>
      <c r="R12" s="11"/>
      <c r="S12" s="10" t="s">
        <v>11</v>
      </c>
      <c r="T12" s="10" t="s">
        <v>11</v>
      </c>
      <c r="U12" s="12" t="str">
        <f t="shared" si="2"/>
        <v>-</v>
      </c>
      <c r="V12" s="10" t="str">
        <f t="shared" si="3"/>
        <v>-</v>
      </c>
      <c r="W12" s="9"/>
      <c r="X12" s="9"/>
      <c r="Y12" s="9"/>
      <c r="Z12" s="9"/>
    </row>
    <row r="13" spans="1:26" s="13" customFormat="1" ht="57.6" x14ac:dyDescent="0.3">
      <c r="A13" s="13">
        <v>9</v>
      </c>
      <c r="B13" s="28" t="str">
        <f t="shared" si="4"/>
        <v>Cons-9</v>
      </c>
      <c r="C13" s="32" t="s">
        <v>786</v>
      </c>
      <c r="D13" s="35" t="s">
        <v>23</v>
      </c>
      <c r="E13" s="26" t="s">
        <v>788</v>
      </c>
      <c r="F13" s="37" t="s">
        <v>122</v>
      </c>
      <c r="G13" s="100" t="s">
        <v>838</v>
      </c>
      <c r="H13" s="42" t="s">
        <v>836</v>
      </c>
      <c r="I13" s="9" t="s">
        <v>25</v>
      </c>
      <c r="J13" s="10" t="s">
        <v>26</v>
      </c>
      <c r="K13" s="10" t="s">
        <v>38</v>
      </c>
      <c r="L13" s="12">
        <f t="shared" si="0"/>
        <v>15</v>
      </c>
      <c r="M13" s="10" t="str">
        <f t="shared" si="1"/>
        <v>Medium</v>
      </c>
      <c r="N13" s="11" t="s">
        <v>837</v>
      </c>
      <c r="O13" s="9"/>
      <c r="P13" s="9"/>
      <c r="Q13" s="9" t="s">
        <v>364</v>
      </c>
      <c r="R13" s="9"/>
      <c r="S13" s="10" t="s">
        <v>11</v>
      </c>
      <c r="T13" s="10" t="s">
        <v>11</v>
      </c>
      <c r="U13" s="12" t="str">
        <f t="shared" si="2"/>
        <v>-</v>
      </c>
      <c r="V13" s="10" t="str">
        <f t="shared" si="3"/>
        <v>-</v>
      </c>
      <c r="W13" s="9"/>
      <c r="X13" s="9"/>
      <c r="Y13" s="9"/>
      <c r="Z13" s="9"/>
    </row>
    <row r="14" spans="1:26" s="13" customFormat="1" ht="57.6" x14ac:dyDescent="0.3">
      <c r="A14" s="13">
        <v>10</v>
      </c>
      <c r="B14" s="28" t="str">
        <f t="shared" si="4"/>
        <v>Cons-10</v>
      </c>
      <c r="C14" s="32" t="s">
        <v>786</v>
      </c>
      <c r="D14" s="35" t="s">
        <v>23</v>
      </c>
      <c r="E14" s="26" t="s">
        <v>788</v>
      </c>
      <c r="F14" s="37" t="s">
        <v>122</v>
      </c>
      <c r="G14" s="100" t="s">
        <v>839</v>
      </c>
      <c r="H14" s="42" t="s">
        <v>840</v>
      </c>
      <c r="I14" s="9" t="s">
        <v>25</v>
      </c>
      <c r="J14" s="10" t="s">
        <v>26</v>
      </c>
      <c r="K14" s="10" t="s">
        <v>42</v>
      </c>
      <c r="L14" s="12">
        <f t="shared" si="0"/>
        <v>5</v>
      </c>
      <c r="M14" s="10" t="str">
        <f t="shared" si="1"/>
        <v>High</v>
      </c>
      <c r="N14" s="11" t="s">
        <v>844</v>
      </c>
      <c r="O14" s="11"/>
      <c r="P14" s="11"/>
      <c r="Q14" s="11" t="s">
        <v>364</v>
      </c>
      <c r="R14" s="11"/>
      <c r="S14" s="10" t="s">
        <v>11</v>
      </c>
      <c r="T14" s="10" t="s">
        <v>11</v>
      </c>
      <c r="U14" s="12" t="str">
        <f t="shared" si="2"/>
        <v>-</v>
      </c>
      <c r="V14" s="10" t="str">
        <f t="shared" si="3"/>
        <v>-</v>
      </c>
      <c r="W14" s="9"/>
      <c r="X14" s="9"/>
      <c r="Y14" s="9"/>
      <c r="Z14" s="9"/>
    </row>
    <row r="15" spans="1:26" s="13" customFormat="1" ht="57.6" x14ac:dyDescent="0.3">
      <c r="A15" s="13">
        <v>11</v>
      </c>
      <c r="B15" s="175" t="str">
        <f t="shared" si="4"/>
        <v>Cons-11</v>
      </c>
      <c r="C15" s="176" t="s">
        <v>786</v>
      </c>
      <c r="D15" s="177" t="s">
        <v>23</v>
      </c>
      <c r="E15" s="178" t="s">
        <v>788</v>
      </c>
      <c r="F15" s="179" t="s">
        <v>122</v>
      </c>
      <c r="G15" s="180" t="s">
        <v>799</v>
      </c>
      <c r="H15" s="181" t="s">
        <v>800</v>
      </c>
      <c r="I15" s="182" t="s">
        <v>25</v>
      </c>
      <c r="J15" s="183" t="s">
        <v>35</v>
      </c>
      <c r="K15" s="183" t="s">
        <v>36</v>
      </c>
      <c r="L15" s="184">
        <f t="shared" si="0"/>
        <v>8</v>
      </c>
      <c r="M15" s="183" t="str">
        <f t="shared" si="1"/>
        <v>Serious</v>
      </c>
      <c r="N15" s="186" t="s">
        <v>843</v>
      </c>
      <c r="O15" s="185"/>
      <c r="P15" s="11"/>
      <c r="Q15" s="11"/>
      <c r="R15" s="11"/>
      <c r="S15" s="10" t="s">
        <v>11</v>
      </c>
      <c r="T15" s="10" t="s">
        <v>11</v>
      </c>
      <c r="U15" s="12" t="str">
        <f t="shared" si="2"/>
        <v>-</v>
      </c>
      <c r="V15" s="10" t="str">
        <f t="shared" si="3"/>
        <v>-</v>
      </c>
      <c r="W15" s="9"/>
      <c r="X15" s="9"/>
      <c r="Y15" s="9"/>
      <c r="Z15" s="9"/>
    </row>
    <row r="16" spans="1:26" s="13" customFormat="1" ht="100.8" x14ac:dyDescent="0.3">
      <c r="A16" s="13">
        <v>12</v>
      </c>
      <c r="B16" s="28" t="str">
        <f t="shared" si="4"/>
        <v>Cons-12</v>
      </c>
      <c r="C16" s="32" t="s">
        <v>786</v>
      </c>
      <c r="D16" s="35" t="s">
        <v>23</v>
      </c>
      <c r="E16" s="26" t="s">
        <v>788</v>
      </c>
      <c r="F16" s="37" t="s">
        <v>801</v>
      </c>
      <c r="G16" s="100" t="s">
        <v>802</v>
      </c>
      <c r="H16" s="41" t="s">
        <v>803</v>
      </c>
      <c r="I16" s="9" t="s">
        <v>25</v>
      </c>
      <c r="J16" s="10" t="s">
        <v>26</v>
      </c>
      <c r="K16" s="10" t="s">
        <v>36</v>
      </c>
      <c r="L16" s="12">
        <f t="shared" si="0"/>
        <v>10</v>
      </c>
      <c r="M16" s="10" t="str">
        <f t="shared" si="1"/>
        <v>Medium</v>
      </c>
      <c r="N16" s="11" t="s">
        <v>842</v>
      </c>
      <c r="O16" s="11"/>
      <c r="P16" s="11"/>
      <c r="Q16" s="11" t="s">
        <v>364</v>
      </c>
      <c r="R16" s="11"/>
      <c r="S16" s="10" t="s">
        <v>11</v>
      </c>
      <c r="T16" s="10" t="s">
        <v>11</v>
      </c>
      <c r="U16" s="12" t="str">
        <f t="shared" si="2"/>
        <v>-</v>
      </c>
      <c r="V16" s="10" t="str">
        <f t="shared" si="3"/>
        <v>-</v>
      </c>
      <c r="W16" s="9"/>
      <c r="X16" s="9"/>
      <c r="Y16" s="9"/>
      <c r="Z16" s="9"/>
    </row>
    <row r="17" spans="1:26" s="13" customFormat="1" x14ac:dyDescent="0.3">
      <c r="B17" s="28" t="str">
        <f t="shared" si="4"/>
        <v>Cons-</v>
      </c>
      <c r="C17" s="32"/>
      <c r="D17" s="35"/>
      <c r="E17" s="26"/>
      <c r="F17" s="37"/>
      <c r="G17" s="100"/>
      <c r="H17" s="41"/>
      <c r="I17" s="9"/>
      <c r="J17" s="10"/>
      <c r="K17" s="10"/>
      <c r="L17" s="12"/>
      <c r="M17" s="10"/>
      <c r="N17" s="11"/>
      <c r="O17" s="11"/>
      <c r="P17" s="11"/>
      <c r="Q17" s="11"/>
      <c r="R17" s="11"/>
      <c r="S17" s="10" t="s">
        <v>11</v>
      </c>
      <c r="T17" s="10" t="s">
        <v>11</v>
      </c>
      <c r="U17" s="12" t="str">
        <f t="shared" si="2"/>
        <v>-</v>
      </c>
      <c r="V17" s="10" t="str">
        <f t="shared" si="3"/>
        <v>-</v>
      </c>
      <c r="W17" s="9"/>
      <c r="X17" s="9"/>
      <c r="Y17" s="9"/>
      <c r="Z17" s="9"/>
    </row>
    <row r="18" spans="1:26" s="13" customFormat="1" x14ac:dyDescent="0.3">
      <c r="B18" s="28"/>
      <c r="C18" s="32"/>
      <c r="D18" s="35"/>
      <c r="E18" s="26"/>
      <c r="F18" s="37"/>
      <c r="G18" s="100"/>
      <c r="H18" s="41"/>
      <c r="I18" s="9"/>
      <c r="J18" s="10"/>
      <c r="K18" s="10"/>
      <c r="L18" s="12"/>
      <c r="M18" s="10"/>
      <c r="N18" s="11"/>
      <c r="O18" s="11"/>
      <c r="P18" s="11"/>
      <c r="Q18" s="11"/>
      <c r="R18" s="11"/>
      <c r="S18" s="10"/>
      <c r="T18" s="10"/>
      <c r="U18" s="12"/>
      <c r="V18" s="10"/>
      <c r="W18" s="9"/>
      <c r="X18" s="9"/>
      <c r="Y18" s="9"/>
      <c r="Z18" s="9"/>
    </row>
    <row r="19" spans="1:26" s="13" customFormat="1" x14ac:dyDescent="0.3">
      <c r="B19" s="28"/>
      <c r="C19" s="32"/>
      <c r="D19" s="35"/>
      <c r="E19" s="44"/>
      <c r="F19" s="37"/>
      <c r="G19" s="100"/>
      <c r="H19" s="41"/>
      <c r="I19" s="9"/>
      <c r="J19" s="10"/>
      <c r="K19" s="10"/>
      <c r="L19" s="12"/>
      <c r="M19" s="10"/>
      <c r="N19" s="11"/>
      <c r="O19" s="11"/>
      <c r="P19" s="11"/>
      <c r="Q19" s="11"/>
      <c r="R19" s="11"/>
      <c r="S19" s="10"/>
      <c r="T19" s="10"/>
      <c r="U19" s="12"/>
      <c r="V19" s="10"/>
      <c r="W19" s="9"/>
      <c r="X19" s="9"/>
      <c r="Y19" s="9"/>
      <c r="Z19" s="9"/>
    </row>
    <row r="20" spans="1:26" s="13" customFormat="1" x14ac:dyDescent="0.3">
      <c r="B20" s="28"/>
      <c r="C20" s="32"/>
      <c r="D20" s="35"/>
      <c r="E20" s="26"/>
      <c r="F20" s="37"/>
      <c r="G20" s="100"/>
      <c r="H20" s="42"/>
      <c r="I20" s="9"/>
      <c r="J20" s="10"/>
      <c r="K20" s="10"/>
      <c r="L20" s="12"/>
      <c r="M20" s="10"/>
      <c r="N20" s="11"/>
      <c r="O20" s="11"/>
      <c r="P20" s="11"/>
      <c r="Q20" s="11"/>
      <c r="R20" s="11"/>
      <c r="S20" s="10"/>
      <c r="T20" s="10"/>
      <c r="U20" s="12"/>
      <c r="V20" s="10"/>
      <c r="W20" s="9"/>
      <c r="X20" s="9"/>
      <c r="Y20" s="9"/>
      <c r="Z20" s="9"/>
    </row>
    <row r="21" spans="1:26" s="13" customFormat="1" x14ac:dyDescent="0.3">
      <c r="B21" s="28"/>
      <c r="C21" s="32"/>
      <c r="D21" s="35"/>
      <c r="E21" s="26"/>
      <c r="F21" s="37"/>
      <c r="G21" s="100"/>
      <c r="H21" s="41"/>
      <c r="I21" s="9"/>
      <c r="J21" s="10"/>
      <c r="K21" s="10"/>
      <c r="L21" s="12"/>
      <c r="M21" s="10"/>
      <c r="N21" s="11"/>
      <c r="O21" s="11"/>
      <c r="P21" s="11"/>
      <c r="Q21" s="11"/>
      <c r="R21" s="11"/>
      <c r="S21" s="10"/>
      <c r="T21" s="10"/>
      <c r="U21" s="12"/>
      <c r="V21" s="10"/>
      <c r="W21" s="9"/>
      <c r="X21" s="9"/>
      <c r="Y21" s="9"/>
      <c r="Z21" s="9"/>
    </row>
    <row r="22" spans="1:26" s="16" customFormat="1" x14ac:dyDescent="0.3">
      <c r="A22" s="13"/>
      <c r="B22" s="28"/>
      <c r="C22" s="32"/>
      <c r="D22" s="35"/>
      <c r="E22" s="26"/>
      <c r="F22" s="37"/>
      <c r="G22" s="100"/>
      <c r="H22" s="41"/>
      <c r="I22" s="9"/>
      <c r="J22" s="10"/>
      <c r="K22" s="10"/>
      <c r="L22" s="12"/>
      <c r="M22" s="10"/>
      <c r="N22" s="9"/>
      <c r="O22" s="9"/>
      <c r="P22" s="9"/>
      <c r="Q22" s="9"/>
      <c r="R22" s="9"/>
      <c r="S22" s="10"/>
      <c r="T22" s="10"/>
      <c r="U22" s="12"/>
      <c r="V22" s="10"/>
      <c r="W22" s="9"/>
      <c r="X22" s="9"/>
      <c r="Y22" s="9"/>
      <c r="Z22" s="9"/>
    </row>
  </sheetData>
  <customSheetViews>
    <customSheetView guid="{F303A4F1-407D-4D90-8001-6BD66E901407}" scale="90" topLeftCell="E13">
      <selection activeCell="B2" sqref="B2:B4"/>
      <pageMargins left="0.7" right="0.7" top="0.75" bottom="0.75" header="0.3" footer="0.3"/>
      <pageSetup orientation="portrait" r:id="rId1"/>
    </customSheetView>
    <customSheetView guid="{47023082-66C0-4F7B-8463-547DD0FD8156}" scale="90" topLeftCell="A9">
      <selection activeCell="B2" sqref="B2:B4"/>
      <pageMargins left="0.7" right="0.7" top="0.75" bottom="0.75" header="0.3" footer="0.3"/>
      <pageSetup orientation="portrait" r:id="rId2"/>
    </customSheetView>
  </customSheetViews>
  <mergeCells count="17">
    <mergeCell ref="C2:C4"/>
    <mergeCell ref="D2:D4"/>
    <mergeCell ref="E2:E4"/>
    <mergeCell ref="F2:F4"/>
    <mergeCell ref="B1:Z1"/>
    <mergeCell ref="W2:W4"/>
    <mergeCell ref="X2:X4"/>
    <mergeCell ref="Y2:Y4"/>
    <mergeCell ref="Z2:Z4"/>
    <mergeCell ref="H2:H4"/>
    <mergeCell ref="I2:I4"/>
    <mergeCell ref="J2:M2"/>
    <mergeCell ref="N2:N4"/>
    <mergeCell ref="O2:R2"/>
    <mergeCell ref="S2:V2"/>
    <mergeCell ref="G2:G4"/>
    <mergeCell ref="B2:B4"/>
  </mergeCells>
  <conditionalFormatting sqref="L5:L21">
    <cfRule type="iconSet" priority="13">
      <iconSet iconSet="5Rating" reverse="1">
        <cfvo type="percent" val="0"/>
        <cfvo type="num" val="6"/>
        <cfvo type="num" val="10"/>
        <cfvo type="num" val="18"/>
        <cfvo type="num" val="21"/>
      </iconSet>
    </cfRule>
    <cfRule type="iconSet" priority="14">
      <iconSet iconSet="5Rating">
        <cfvo type="percent" val="0"/>
        <cfvo type="num" val="1"/>
        <cfvo type="num" val="6"/>
        <cfvo type="num" val="10"/>
        <cfvo type="num" val="18"/>
      </iconSet>
    </cfRule>
    <cfRule type="iconSet" priority="15">
      <iconSet iconSet="4TrafficLights">
        <cfvo type="percent" val="0"/>
        <cfvo type="percent" val="25"/>
        <cfvo type="percent" val="50"/>
        <cfvo type="percent" val="75"/>
      </iconSet>
    </cfRule>
  </conditionalFormatting>
  <conditionalFormatting sqref="U5:U21">
    <cfRule type="iconSet" priority="10">
      <iconSet iconSet="5Rating" reverse="1">
        <cfvo type="percent" val="0"/>
        <cfvo type="num" val="6"/>
        <cfvo type="num" val="10"/>
        <cfvo type="num" val="18"/>
        <cfvo type="num" val="21"/>
      </iconSet>
    </cfRule>
    <cfRule type="iconSet" priority="11">
      <iconSet iconSet="5Rating">
        <cfvo type="percent" val="0"/>
        <cfvo type="num" val="1"/>
        <cfvo type="num" val="6"/>
        <cfvo type="num" val="10"/>
        <cfvo type="num" val="18"/>
      </iconSet>
    </cfRule>
    <cfRule type="iconSet" priority="12">
      <iconSet iconSet="4TrafficLights">
        <cfvo type="percent" val="0"/>
        <cfvo type="percent" val="25"/>
        <cfvo type="percent" val="50"/>
        <cfvo type="percent" val="75"/>
      </iconSet>
    </cfRule>
  </conditionalFormatting>
  <conditionalFormatting sqref="L22">
    <cfRule type="iconSet" priority="7">
      <iconSet iconSet="5Rating" reverse="1">
        <cfvo type="percent" val="0"/>
        <cfvo type="num" val="6"/>
        <cfvo type="num" val="10"/>
        <cfvo type="num" val="18"/>
        <cfvo type="num" val="21"/>
      </iconSet>
    </cfRule>
    <cfRule type="iconSet" priority="8">
      <iconSet iconSet="5Rating">
        <cfvo type="percent" val="0"/>
        <cfvo type="num" val="1"/>
        <cfvo type="num" val="6"/>
        <cfvo type="num" val="10"/>
        <cfvo type="num" val="18"/>
      </iconSet>
    </cfRule>
    <cfRule type="iconSet" priority="9">
      <iconSet iconSet="4TrafficLights">
        <cfvo type="percent" val="0"/>
        <cfvo type="percent" val="25"/>
        <cfvo type="percent" val="50"/>
        <cfvo type="percent" val="75"/>
      </iconSet>
    </cfRule>
  </conditionalFormatting>
  <conditionalFormatting sqref="U22">
    <cfRule type="iconSet" priority="4">
      <iconSet iconSet="5Rating" reverse="1">
        <cfvo type="percent" val="0"/>
        <cfvo type="num" val="6"/>
        <cfvo type="num" val="10"/>
        <cfvo type="num" val="18"/>
        <cfvo type="num" val="21"/>
      </iconSet>
    </cfRule>
    <cfRule type="iconSet" priority="5">
      <iconSet iconSet="5Rating">
        <cfvo type="percent" val="0"/>
        <cfvo type="num" val="1"/>
        <cfvo type="num" val="6"/>
        <cfvo type="num" val="10"/>
        <cfvo type="num" val="18"/>
      </iconSet>
    </cfRule>
    <cfRule type="iconSet" priority="6">
      <iconSet iconSet="4TrafficLights">
        <cfvo type="percent" val="0"/>
        <cfvo type="percent" val="25"/>
        <cfvo type="percent" val="50"/>
        <cfvo type="percent" val="75"/>
      </iconSet>
    </cfRule>
  </conditionalFormatting>
  <conditionalFormatting sqref="U22">
    <cfRule type="iconSet" priority="1">
      <iconSet iconSet="4Rating" reverse="1">
        <cfvo type="percent" val="0"/>
        <cfvo type="num" val="6"/>
        <cfvo type="num" val="10"/>
        <cfvo type="num" val="18"/>
      </iconSet>
    </cfRule>
    <cfRule type="iconSet" priority="2">
      <iconSet iconSet="5Rating">
        <cfvo type="percent" val="0"/>
        <cfvo type="num" val="1"/>
        <cfvo type="num" val="6"/>
        <cfvo type="num" val="10"/>
        <cfvo type="num" val="18"/>
      </iconSet>
    </cfRule>
    <cfRule type="iconSet" priority="3">
      <iconSet iconSet="4TrafficLights">
        <cfvo type="percent" val="0"/>
        <cfvo type="percent" val="25"/>
        <cfvo type="percent" val="50"/>
        <cfvo type="percent" val="75"/>
      </iconSet>
    </cfRule>
  </conditionalFormatting>
  <dataValidations count="2">
    <dataValidation type="list" allowBlank="1" showInputMessage="1" showErrorMessage="1" sqref="T65541:T65556 T5:T22 JP5:JP21 TL5:TL21 ADH5:ADH21 AND5:AND21 AWZ5:AWZ21 BGV5:BGV21 BQR5:BQR21 CAN5:CAN21 CKJ5:CKJ21 CUF5:CUF21 DEB5:DEB21 DNX5:DNX21 DXT5:DXT21 EHP5:EHP21 ERL5:ERL21 FBH5:FBH21 FLD5:FLD21 FUZ5:FUZ21 GEV5:GEV21 GOR5:GOR21 GYN5:GYN21 HIJ5:HIJ21 HSF5:HSF21 ICB5:ICB21 ILX5:ILX21 IVT5:IVT21 JFP5:JFP21 JPL5:JPL21 JZH5:JZH21 KJD5:KJD21 KSZ5:KSZ21 LCV5:LCV21 LMR5:LMR21 LWN5:LWN21 MGJ5:MGJ21 MQF5:MQF21 NAB5:NAB21 NJX5:NJX21 NTT5:NTT21 ODP5:ODP21 ONL5:ONL21 OXH5:OXH21 PHD5:PHD21 PQZ5:PQZ21 QAV5:QAV21 QKR5:QKR21 QUN5:QUN21 REJ5:REJ21 ROF5:ROF21 RYB5:RYB21 SHX5:SHX21 SRT5:SRT21 TBP5:TBP21 TLL5:TLL21 TVH5:TVH21 UFD5:UFD21 UOZ5:UOZ21 UYV5:UYV21 VIR5:VIR21 VSN5:VSN21 WCJ5:WCJ21 WMF5:WMF21 WWB5:WWB21 JK5:JK21 TG5:TG21 ADC5:ADC21 AMY5:AMY21 AWU5:AWU21 BGQ5:BGQ21 BQM5:BQM21 CAI5:CAI21 CKE5:CKE21 CUA5:CUA21 DDW5:DDW21 DNS5:DNS21 DXO5:DXO21 EHK5:EHK21 ERG5:ERG21 FBC5:FBC21 FKY5:FKY21 FUU5:FUU21 GEQ5:GEQ21 GOM5:GOM21 GYI5:GYI21 HIE5:HIE21 HSA5:HSA21 IBW5:IBW21 ILS5:ILS21 IVO5:IVO21 JFK5:JFK21 JPG5:JPG21 JZC5:JZC21 KIY5:KIY21 KSU5:KSU21 LCQ5:LCQ21 LMM5:LMM21 LWI5:LWI21 MGE5:MGE21 MQA5:MQA21 MZW5:MZW21 NJS5:NJS21 NTO5:NTO21 ODK5:ODK21 ONG5:ONG21 OXC5:OXC21 PGY5:PGY21 PQU5:PQU21 QAQ5:QAQ21 QKM5:QKM21 QUI5:QUI21 REE5:REE21 ROA5:ROA21 RXW5:RXW21 SHS5:SHS21 SRO5:SRO21 TBK5:TBK21 TLG5:TLG21 TVC5:TVC21 UEY5:UEY21 UOU5:UOU21 UYQ5:UYQ21 VIM5:VIM21 VSI5:VSI21 WCE5:WCE21 WMA5:WMA21 WVW5:WVW21 K5:K22 WMA983045:WMA983060 WCE983045:WCE983060 VSI983045:VSI983060 VIM983045:VIM983060 UYQ983045:UYQ983060 UOU983045:UOU983060 UEY983045:UEY983060 TVC983045:TVC983060 TLG983045:TLG983060 TBK983045:TBK983060 SRO983045:SRO983060 SHS983045:SHS983060 RXW983045:RXW983060 ROA983045:ROA983060 REE983045:REE983060 QUI983045:QUI983060 QKM983045:QKM983060 QAQ983045:QAQ983060 PQU983045:PQU983060 PGY983045:PGY983060 OXC983045:OXC983060 ONG983045:ONG983060 ODK983045:ODK983060 NTO983045:NTO983060 NJS983045:NJS983060 MZW983045:MZW983060 MQA983045:MQA983060 MGE983045:MGE983060 LWI983045:LWI983060 LMM983045:LMM983060 LCQ983045:LCQ983060 KSU983045:KSU983060 KIY983045:KIY983060 JZC983045:JZC983060 JPG983045:JPG983060 JFK983045:JFK983060 IVO983045:IVO983060 ILS983045:ILS983060 IBW983045:IBW983060 HSA983045:HSA983060 HIE983045:HIE983060 GYI983045:GYI983060 GOM983045:GOM983060 GEQ983045:GEQ983060 FUU983045:FUU983060 FKY983045:FKY983060 FBC983045:FBC983060 ERG983045:ERG983060 EHK983045:EHK983060 DXO983045:DXO983060 DNS983045:DNS983060 DDW983045:DDW983060 CUA983045:CUA983060 CKE983045:CKE983060 CAI983045:CAI983060 BQM983045:BQM983060 BGQ983045:BGQ983060 AWU983045:AWU983060 AMY983045:AMY983060 ADC983045:ADC983060 TG983045:TG983060 JK983045:JK983060 K983045:K983060 WVW917509:WVW917524 WMA917509:WMA917524 WCE917509:WCE917524 VSI917509:VSI917524 VIM917509:VIM917524 UYQ917509:UYQ917524 UOU917509:UOU917524 UEY917509:UEY917524 TVC917509:TVC917524 TLG917509:TLG917524 TBK917509:TBK917524 SRO917509:SRO917524 SHS917509:SHS917524 RXW917509:RXW917524 ROA917509:ROA917524 REE917509:REE917524 QUI917509:QUI917524 QKM917509:QKM917524 QAQ917509:QAQ917524 PQU917509:PQU917524 PGY917509:PGY917524 OXC917509:OXC917524 ONG917509:ONG917524 ODK917509:ODK917524 NTO917509:NTO917524 NJS917509:NJS917524 MZW917509:MZW917524 MQA917509:MQA917524 MGE917509:MGE917524 LWI917509:LWI917524 LMM917509:LMM917524 LCQ917509:LCQ917524 KSU917509:KSU917524 KIY917509:KIY917524 JZC917509:JZC917524 JPG917509:JPG917524 JFK917509:JFK917524 IVO917509:IVO917524 ILS917509:ILS917524 IBW917509:IBW917524 HSA917509:HSA917524 HIE917509:HIE917524 GYI917509:GYI917524 GOM917509:GOM917524 GEQ917509:GEQ917524 FUU917509:FUU917524 FKY917509:FKY917524 FBC917509:FBC917524 ERG917509:ERG917524 EHK917509:EHK917524 DXO917509:DXO917524 DNS917509:DNS917524 DDW917509:DDW917524 CUA917509:CUA917524 CKE917509:CKE917524 CAI917509:CAI917524 BQM917509:BQM917524 BGQ917509:BGQ917524 AWU917509:AWU917524 AMY917509:AMY917524 ADC917509:ADC917524 TG917509:TG917524 JK917509:JK917524 K917509:K917524 WVW851973:WVW851988 WMA851973:WMA851988 WCE851973:WCE851988 VSI851973:VSI851988 VIM851973:VIM851988 UYQ851973:UYQ851988 UOU851973:UOU851988 UEY851973:UEY851988 TVC851973:TVC851988 TLG851973:TLG851988 TBK851973:TBK851988 SRO851973:SRO851988 SHS851973:SHS851988 RXW851973:RXW851988 ROA851973:ROA851988 REE851973:REE851988 QUI851973:QUI851988 QKM851973:QKM851988 QAQ851973:QAQ851988 PQU851973:PQU851988 PGY851973:PGY851988 OXC851973:OXC851988 ONG851973:ONG851988 ODK851973:ODK851988 NTO851973:NTO851988 NJS851973:NJS851988 MZW851973:MZW851988 MQA851973:MQA851988 MGE851973:MGE851988 LWI851973:LWI851988 LMM851973:LMM851988 LCQ851973:LCQ851988 KSU851973:KSU851988 KIY851973:KIY851988 JZC851973:JZC851988 JPG851973:JPG851988 JFK851973:JFK851988 IVO851973:IVO851988 ILS851973:ILS851988 IBW851973:IBW851988 HSA851973:HSA851988 HIE851973:HIE851988 GYI851973:GYI851988 GOM851973:GOM851988 GEQ851973:GEQ851988 FUU851973:FUU851988 FKY851973:FKY851988 FBC851973:FBC851988 ERG851973:ERG851988 EHK851973:EHK851988 DXO851973:DXO851988 DNS851973:DNS851988 DDW851973:DDW851988 CUA851973:CUA851988 CKE851973:CKE851988 CAI851973:CAI851988 BQM851973:BQM851988 BGQ851973:BGQ851988 AWU851973:AWU851988 AMY851973:AMY851988 ADC851973:ADC851988 TG851973:TG851988 JK851973:JK851988 K851973:K851988 WVW786437:WVW786452 WMA786437:WMA786452 WCE786437:WCE786452 VSI786437:VSI786452 VIM786437:VIM786452 UYQ786437:UYQ786452 UOU786437:UOU786452 UEY786437:UEY786452 TVC786437:TVC786452 TLG786437:TLG786452 TBK786437:TBK786452 SRO786437:SRO786452 SHS786437:SHS786452 RXW786437:RXW786452 ROA786437:ROA786452 REE786437:REE786452 QUI786437:QUI786452 QKM786437:QKM786452 QAQ786437:QAQ786452 PQU786437:PQU786452 PGY786437:PGY786452 OXC786437:OXC786452 ONG786437:ONG786452 ODK786437:ODK786452 NTO786437:NTO786452 NJS786437:NJS786452 MZW786437:MZW786452 MQA786437:MQA786452 MGE786437:MGE786452 LWI786437:LWI786452 LMM786437:LMM786452 LCQ786437:LCQ786452 KSU786437:KSU786452 KIY786437:KIY786452 JZC786437:JZC786452 JPG786437:JPG786452 JFK786437:JFK786452 IVO786437:IVO786452 ILS786437:ILS786452 IBW786437:IBW786452 HSA786437:HSA786452 HIE786437:HIE786452 GYI786437:GYI786452 GOM786437:GOM786452 GEQ786437:GEQ786452 FUU786437:FUU786452 FKY786437:FKY786452 FBC786437:FBC786452 ERG786437:ERG786452 EHK786437:EHK786452 DXO786437:DXO786452 DNS786437:DNS786452 DDW786437:DDW786452 CUA786437:CUA786452 CKE786437:CKE786452 CAI786437:CAI786452 BQM786437:BQM786452 BGQ786437:BGQ786452 AWU786437:AWU786452 AMY786437:AMY786452 ADC786437:ADC786452 TG786437:TG786452 JK786437:JK786452 K786437:K786452 WVW720901:WVW720916 WMA720901:WMA720916 WCE720901:WCE720916 VSI720901:VSI720916 VIM720901:VIM720916 UYQ720901:UYQ720916 UOU720901:UOU720916 UEY720901:UEY720916 TVC720901:TVC720916 TLG720901:TLG720916 TBK720901:TBK720916 SRO720901:SRO720916 SHS720901:SHS720916 RXW720901:RXW720916 ROA720901:ROA720916 REE720901:REE720916 QUI720901:QUI720916 QKM720901:QKM720916 QAQ720901:QAQ720916 PQU720901:PQU720916 PGY720901:PGY720916 OXC720901:OXC720916 ONG720901:ONG720916 ODK720901:ODK720916 NTO720901:NTO720916 NJS720901:NJS720916 MZW720901:MZW720916 MQA720901:MQA720916 MGE720901:MGE720916 LWI720901:LWI720916 LMM720901:LMM720916 LCQ720901:LCQ720916 KSU720901:KSU720916 KIY720901:KIY720916 JZC720901:JZC720916 JPG720901:JPG720916 JFK720901:JFK720916 IVO720901:IVO720916 ILS720901:ILS720916 IBW720901:IBW720916 HSA720901:HSA720916 HIE720901:HIE720916 GYI720901:GYI720916 GOM720901:GOM720916 GEQ720901:GEQ720916 FUU720901:FUU720916 FKY720901:FKY720916 FBC720901:FBC720916 ERG720901:ERG720916 EHK720901:EHK720916 DXO720901:DXO720916 DNS720901:DNS720916 DDW720901:DDW720916 CUA720901:CUA720916 CKE720901:CKE720916 CAI720901:CAI720916 BQM720901:BQM720916 BGQ720901:BGQ720916 AWU720901:AWU720916 AMY720901:AMY720916 ADC720901:ADC720916 TG720901:TG720916 JK720901:JK720916 K720901:K720916 WVW655365:WVW655380 WMA655365:WMA655380 WCE655365:WCE655380 VSI655365:VSI655380 VIM655365:VIM655380 UYQ655365:UYQ655380 UOU655365:UOU655380 UEY655365:UEY655380 TVC655365:TVC655380 TLG655365:TLG655380 TBK655365:TBK655380 SRO655365:SRO655380 SHS655365:SHS655380 RXW655365:RXW655380 ROA655365:ROA655380 REE655365:REE655380 QUI655365:QUI655380 QKM655365:QKM655380 QAQ655365:QAQ655380 PQU655365:PQU655380 PGY655365:PGY655380 OXC655365:OXC655380 ONG655365:ONG655380 ODK655365:ODK655380 NTO655365:NTO655380 NJS655365:NJS655380 MZW655365:MZW655380 MQA655365:MQA655380 MGE655365:MGE655380 LWI655365:LWI655380 LMM655365:LMM655380 LCQ655365:LCQ655380 KSU655365:KSU655380 KIY655365:KIY655380 JZC655365:JZC655380 JPG655365:JPG655380 JFK655365:JFK655380 IVO655365:IVO655380 ILS655365:ILS655380 IBW655365:IBW655380 HSA655365:HSA655380 HIE655365:HIE655380 GYI655365:GYI655380 GOM655365:GOM655380 GEQ655365:GEQ655380 FUU655365:FUU655380 FKY655365:FKY655380 FBC655365:FBC655380 ERG655365:ERG655380 EHK655365:EHK655380 DXO655365:DXO655380 DNS655365:DNS655380 DDW655365:DDW655380 CUA655365:CUA655380 CKE655365:CKE655380 CAI655365:CAI655380 BQM655365:BQM655380 BGQ655365:BGQ655380 AWU655365:AWU655380 AMY655365:AMY655380 ADC655365:ADC655380 TG655365:TG655380 JK655365:JK655380 K655365:K655380 WVW589829:WVW589844 WMA589829:WMA589844 WCE589829:WCE589844 VSI589829:VSI589844 VIM589829:VIM589844 UYQ589829:UYQ589844 UOU589829:UOU589844 UEY589829:UEY589844 TVC589829:TVC589844 TLG589829:TLG589844 TBK589829:TBK589844 SRO589829:SRO589844 SHS589829:SHS589844 RXW589829:RXW589844 ROA589829:ROA589844 REE589829:REE589844 QUI589829:QUI589844 QKM589829:QKM589844 QAQ589829:QAQ589844 PQU589829:PQU589844 PGY589829:PGY589844 OXC589829:OXC589844 ONG589829:ONG589844 ODK589829:ODK589844 NTO589829:NTO589844 NJS589829:NJS589844 MZW589829:MZW589844 MQA589829:MQA589844 MGE589829:MGE589844 LWI589829:LWI589844 LMM589829:LMM589844 LCQ589829:LCQ589844 KSU589829:KSU589844 KIY589829:KIY589844 JZC589829:JZC589844 JPG589829:JPG589844 JFK589829:JFK589844 IVO589829:IVO589844 ILS589829:ILS589844 IBW589829:IBW589844 HSA589829:HSA589844 HIE589829:HIE589844 GYI589829:GYI589844 GOM589829:GOM589844 GEQ589829:GEQ589844 FUU589829:FUU589844 FKY589829:FKY589844 FBC589829:FBC589844 ERG589829:ERG589844 EHK589829:EHK589844 DXO589829:DXO589844 DNS589829:DNS589844 DDW589829:DDW589844 CUA589829:CUA589844 CKE589829:CKE589844 CAI589829:CAI589844 BQM589829:BQM589844 BGQ589829:BGQ589844 AWU589829:AWU589844 AMY589829:AMY589844 ADC589829:ADC589844 TG589829:TG589844 JK589829:JK589844 K589829:K589844 WVW524293:WVW524308 WMA524293:WMA524308 WCE524293:WCE524308 VSI524293:VSI524308 VIM524293:VIM524308 UYQ524293:UYQ524308 UOU524293:UOU524308 UEY524293:UEY524308 TVC524293:TVC524308 TLG524293:TLG524308 TBK524293:TBK524308 SRO524293:SRO524308 SHS524293:SHS524308 RXW524293:RXW524308 ROA524293:ROA524308 REE524293:REE524308 QUI524293:QUI524308 QKM524293:QKM524308 QAQ524293:QAQ524308 PQU524293:PQU524308 PGY524293:PGY524308 OXC524293:OXC524308 ONG524293:ONG524308 ODK524293:ODK524308 NTO524293:NTO524308 NJS524293:NJS524308 MZW524293:MZW524308 MQA524293:MQA524308 MGE524293:MGE524308 LWI524293:LWI524308 LMM524293:LMM524308 LCQ524293:LCQ524308 KSU524293:KSU524308 KIY524293:KIY524308 JZC524293:JZC524308 JPG524293:JPG524308 JFK524293:JFK524308 IVO524293:IVO524308 ILS524293:ILS524308 IBW524293:IBW524308 HSA524293:HSA524308 HIE524293:HIE524308 GYI524293:GYI524308 GOM524293:GOM524308 GEQ524293:GEQ524308 FUU524293:FUU524308 FKY524293:FKY524308 FBC524293:FBC524308 ERG524293:ERG524308 EHK524293:EHK524308 DXO524293:DXO524308 DNS524293:DNS524308 DDW524293:DDW524308 CUA524293:CUA524308 CKE524293:CKE524308 CAI524293:CAI524308 BQM524293:BQM524308 BGQ524293:BGQ524308 AWU524293:AWU524308 AMY524293:AMY524308 ADC524293:ADC524308 TG524293:TG524308 JK524293:JK524308 K524293:K524308 WVW458757:WVW458772 WMA458757:WMA458772 WCE458757:WCE458772 VSI458757:VSI458772 VIM458757:VIM458772 UYQ458757:UYQ458772 UOU458757:UOU458772 UEY458757:UEY458772 TVC458757:TVC458772 TLG458757:TLG458772 TBK458757:TBK458772 SRO458757:SRO458772 SHS458757:SHS458772 RXW458757:RXW458772 ROA458757:ROA458772 REE458757:REE458772 QUI458757:QUI458772 QKM458757:QKM458772 QAQ458757:QAQ458772 PQU458757:PQU458772 PGY458757:PGY458772 OXC458757:OXC458772 ONG458757:ONG458772 ODK458757:ODK458772 NTO458757:NTO458772 NJS458757:NJS458772 MZW458757:MZW458772 MQA458757:MQA458772 MGE458757:MGE458772 LWI458757:LWI458772 LMM458757:LMM458772 LCQ458757:LCQ458772 KSU458757:KSU458772 KIY458757:KIY458772 JZC458757:JZC458772 JPG458757:JPG458772 JFK458757:JFK458772 IVO458757:IVO458772 ILS458757:ILS458772 IBW458757:IBW458772 HSA458757:HSA458772 HIE458757:HIE458772 GYI458757:GYI458772 GOM458757:GOM458772 GEQ458757:GEQ458772 FUU458757:FUU458772 FKY458757:FKY458772 FBC458757:FBC458772 ERG458757:ERG458772 EHK458757:EHK458772 DXO458757:DXO458772 DNS458757:DNS458772 DDW458757:DDW458772 CUA458757:CUA458772 CKE458757:CKE458772 CAI458757:CAI458772 BQM458757:BQM458772 BGQ458757:BGQ458772 AWU458757:AWU458772 AMY458757:AMY458772 ADC458757:ADC458772 TG458757:TG458772 JK458757:JK458772 K458757:K458772 WVW393221:WVW393236 WMA393221:WMA393236 WCE393221:WCE393236 VSI393221:VSI393236 VIM393221:VIM393236 UYQ393221:UYQ393236 UOU393221:UOU393236 UEY393221:UEY393236 TVC393221:TVC393236 TLG393221:TLG393236 TBK393221:TBK393236 SRO393221:SRO393236 SHS393221:SHS393236 RXW393221:RXW393236 ROA393221:ROA393236 REE393221:REE393236 QUI393221:QUI393236 QKM393221:QKM393236 QAQ393221:QAQ393236 PQU393221:PQU393236 PGY393221:PGY393236 OXC393221:OXC393236 ONG393221:ONG393236 ODK393221:ODK393236 NTO393221:NTO393236 NJS393221:NJS393236 MZW393221:MZW393236 MQA393221:MQA393236 MGE393221:MGE393236 LWI393221:LWI393236 LMM393221:LMM393236 LCQ393221:LCQ393236 KSU393221:KSU393236 KIY393221:KIY393236 JZC393221:JZC393236 JPG393221:JPG393236 JFK393221:JFK393236 IVO393221:IVO393236 ILS393221:ILS393236 IBW393221:IBW393236 HSA393221:HSA393236 HIE393221:HIE393236 GYI393221:GYI393236 GOM393221:GOM393236 GEQ393221:GEQ393236 FUU393221:FUU393236 FKY393221:FKY393236 FBC393221:FBC393236 ERG393221:ERG393236 EHK393221:EHK393236 DXO393221:DXO393236 DNS393221:DNS393236 DDW393221:DDW393236 CUA393221:CUA393236 CKE393221:CKE393236 CAI393221:CAI393236 BQM393221:BQM393236 BGQ393221:BGQ393236 AWU393221:AWU393236 AMY393221:AMY393236 ADC393221:ADC393236 TG393221:TG393236 JK393221:JK393236 K393221:K393236 WVW327685:WVW327700 WMA327685:WMA327700 WCE327685:WCE327700 VSI327685:VSI327700 VIM327685:VIM327700 UYQ327685:UYQ327700 UOU327685:UOU327700 UEY327685:UEY327700 TVC327685:TVC327700 TLG327685:TLG327700 TBK327685:TBK327700 SRO327685:SRO327700 SHS327685:SHS327700 RXW327685:RXW327700 ROA327685:ROA327700 REE327685:REE327700 QUI327685:QUI327700 QKM327685:QKM327700 QAQ327685:QAQ327700 PQU327685:PQU327700 PGY327685:PGY327700 OXC327685:OXC327700 ONG327685:ONG327700 ODK327685:ODK327700 NTO327685:NTO327700 NJS327685:NJS327700 MZW327685:MZW327700 MQA327685:MQA327700 MGE327685:MGE327700 LWI327685:LWI327700 LMM327685:LMM327700 LCQ327685:LCQ327700 KSU327685:KSU327700 KIY327685:KIY327700 JZC327685:JZC327700 JPG327685:JPG327700 JFK327685:JFK327700 IVO327685:IVO327700 ILS327685:ILS327700 IBW327685:IBW327700 HSA327685:HSA327700 HIE327685:HIE327700 GYI327685:GYI327700 GOM327685:GOM327700 GEQ327685:GEQ327700 FUU327685:FUU327700 FKY327685:FKY327700 FBC327685:FBC327700 ERG327685:ERG327700 EHK327685:EHK327700 DXO327685:DXO327700 DNS327685:DNS327700 DDW327685:DDW327700 CUA327685:CUA327700 CKE327685:CKE327700 CAI327685:CAI327700 BQM327685:BQM327700 BGQ327685:BGQ327700 AWU327685:AWU327700 AMY327685:AMY327700 ADC327685:ADC327700 TG327685:TG327700 JK327685:JK327700 K327685:K327700 WVW262149:WVW262164 WMA262149:WMA262164 WCE262149:WCE262164 VSI262149:VSI262164 VIM262149:VIM262164 UYQ262149:UYQ262164 UOU262149:UOU262164 UEY262149:UEY262164 TVC262149:TVC262164 TLG262149:TLG262164 TBK262149:TBK262164 SRO262149:SRO262164 SHS262149:SHS262164 RXW262149:RXW262164 ROA262149:ROA262164 REE262149:REE262164 QUI262149:QUI262164 QKM262149:QKM262164 QAQ262149:QAQ262164 PQU262149:PQU262164 PGY262149:PGY262164 OXC262149:OXC262164 ONG262149:ONG262164 ODK262149:ODK262164 NTO262149:NTO262164 NJS262149:NJS262164 MZW262149:MZW262164 MQA262149:MQA262164 MGE262149:MGE262164 LWI262149:LWI262164 LMM262149:LMM262164 LCQ262149:LCQ262164 KSU262149:KSU262164 KIY262149:KIY262164 JZC262149:JZC262164 JPG262149:JPG262164 JFK262149:JFK262164 IVO262149:IVO262164 ILS262149:ILS262164 IBW262149:IBW262164 HSA262149:HSA262164 HIE262149:HIE262164 GYI262149:GYI262164 GOM262149:GOM262164 GEQ262149:GEQ262164 FUU262149:FUU262164 FKY262149:FKY262164 FBC262149:FBC262164 ERG262149:ERG262164 EHK262149:EHK262164 DXO262149:DXO262164 DNS262149:DNS262164 DDW262149:DDW262164 CUA262149:CUA262164 CKE262149:CKE262164 CAI262149:CAI262164 BQM262149:BQM262164 BGQ262149:BGQ262164 AWU262149:AWU262164 AMY262149:AMY262164 ADC262149:ADC262164 TG262149:TG262164 JK262149:JK262164 K262149:K262164 WVW196613:WVW196628 WMA196613:WMA196628 WCE196613:WCE196628 VSI196613:VSI196628 VIM196613:VIM196628 UYQ196613:UYQ196628 UOU196613:UOU196628 UEY196613:UEY196628 TVC196613:TVC196628 TLG196613:TLG196628 TBK196613:TBK196628 SRO196613:SRO196628 SHS196613:SHS196628 RXW196613:RXW196628 ROA196613:ROA196628 REE196613:REE196628 QUI196613:QUI196628 QKM196613:QKM196628 QAQ196613:QAQ196628 PQU196613:PQU196628 PGY196613:PGY196628 OXC196613:OXC196628 ONG196613:ONG196628 ODK196613:ODK196628 NTO196613:NTO196628 NJS196613:NJS196628 MZW196613:MZW196628 MQA196613:MQA196628 MGE196613:MGE196628 LWI196613:LWI196628 LMM196613:LMM196628 LCQ196613:LCQ196628 KSU196613:KSU196628 KIY196613:KIY196628 JZC196613:JZC196628 JPG196613:JPG196628 JFK196613:JFK196628 IVO196613:IVO196628 ILS196613:ILS196628 IBW196613:IBW196628 HSA196613:HSA196628 HIE196613:HIE196628 GYI196613:GYI196628 GOM196613:GOM196628 GEQ196613:GEQ196628 FUU196613:FUU196628 FKY196613:FKY196628 FBC196613:FBC196628 ERG196613:ERG196628 EHK196613:EHK196628 DXO196613:DXO196628 DNS196613:DNS196628 DDW196613:DDW196628 CUA196613:CUA196628 CKE196613:CKE196628 CAI196613:CAI196628 BQM196613:BQM196628 BGQ196613:BGQ196628 AWU196613:AWU196628 AMY196613:AMY196628 ADC196613:ADC196628 TG196613:TG196628 JK196613:JK196628 K196613:K196628 WVW131077:WVW131092 WMA131077:WMA131092 WCE131077:WCE131092 VSI131077:VSI131092 VIM131077:VIM131092 UYQ131077:UYQ131092 UOU131077:UOU131092 UEY131077:UEY131092 TVC131077:TVC131092 TLG131077:TLG131092 TBK131077:TBK131092 SRO131077:SRO131092 SHS131077:SHS131092 RXW131077:RXW131092 ROA131077:ROA131092 REE131077:REE131092 QUI131077:QUI131092 QKM131077:QKM131092 QAQ131077:QAQ131092 PQU131077:PQU131092 PGY131077:PGY131092 OXC131077:OXC131092 ONG131077:ONG131092 ODK131077:ODK131092 NTO131077:NTO131092 NJS131077:NJS131092 MZW131077:MZW131092 MQA131077:MQA131092 MGE131077:MGE131092 LWI131077:LWI131092 LMM131077:LMM131092 LCQ131077:LCQ131092 KSU131077:KSU131092 KIY131077:KIY131092 JZC131077:JZC131092 JPG131077:JPG131092 JFK131077:JFK131092 IVO131077:IVO131092 ILS131077:ILS131092 IBW131077:IBW131092 HSA131077:HSA131092 HIE131077:HIE131092 GYI131077:GYI131092 GOM131077:GOM131092 GEQ131077:GEQ131092 FUU131077:FUU131092 FKY131077:FKY131092 FBC131077:FBC131092 ERG131077:ERG131092 EHK131077:EHK131092 DXO131077:DXO131092 DNS131077:DNS131092 DDW131077:DDW131092 CUA131077:CUA131092 CKE131077:CKE131092 CAI131077:CAI131092 BQM131077:BQM131092 BGQ131077:BGQ131092 AWU131077:AWU131092 AMY131077:AMY131092 ADC131077:ADC131092 TG131077:TG131092 JK131077:JK131092 K131077:K131092 WVW65541:WVW65556 WMA65541:WMA65556 WCE65541:WCE65556 VSI65541:VSI65556 VIM65541:VIM65556 UYQ65541:UYQ65556 UOU65541:UOU65556 UEY65541:UEY65556 TVC65541:TVC65556 TLG65541:TLG65556 TBK65541:TBK65556 SRO65541:SRO65556 SHS65541:SHS65556 RXW65541:RXW65556 ROA65541:ROA65556 REE65541:REE65556 QUI65541:QUI65556 QKM65541:QKM65556 QAQ65541:QAQ65556 PQU65541:PQU65556 PGY65541:PGY65556 OXC65541:OXC65556 ONG65541:ONG65556 ODK65541:ODK65556 NTO65541:NTO65556 NJS65541:NJS65556 MZW65541:MZW65556 MQA65541:MQA65556 MGE65541:MGE65556 LWI65541:LWI65556 LMM65541:LMM65556 LCQ65541:LCQ65556 KSU65541:KSU65556 KIY65541:KIY65556 JZC65541:JZC65556 JPG65541:JPG65556 JFK65541:JFK65556 IVO65541:IVO65556 ILS65541:ILS65556 IBW65541:IBW65556 HSA65541:HSA65556 HIE65541:HIE65556 GYI65541:GYI65556 GOM65541:GOM65556 GEQ65541:GEQ65556 FUU65541:FUU65556 FKY65541:FKY65556 FBC65541:FBC65556 ERG65541:ERG65556 EHK65541:EHK65556 DXO65541:DXO65556 DNS65541:DNS65556 DDW65541:DDW65556 CUA65541:CUA65556 CKE65541:CKE65556 CAI65541:CAI65556 BQM65541:BQM65556 BGQ65541:BGQ65556 AWU65541:AWU65556 AMY65541:AMY65556 ADC65541:ADC65556 TG65541:TG65556 JK65541:JK65556 K65541:K65556 WVW983045:WVW983060 WWB983045:WWB983060 WMF983045:WMF983060 WCJ983045:WCJ983060 VSN983045:VSN983060 VIR983045:VIR983060 UYV983045:UYV983060 UOZ983045:UOZ983060 UFD983045:UFD983060 TVH983045:TVH983060 TLL983045:TLL983060 TBP983045:TBP983060 SRT983045:SRT983060 SHX983045:SHX983060 RYB983045:RYB983060 ROF983045:ROF983060 REJ983045:REJ983060 QUN983045:QUN983060 QKR983045:QKR983060 QAV983045:QAV983060 PQZ983045:PQZ983060 PHD983045:PHD983060 OXH983045:OXH983060 ONL983045:ONL983060 ODP983045:ODP983060 NTT983045:NTT983060 NJX983045:NJX983060 NAB983045:NAB983060 MQF983045:MQF983060 MGJ983045:MGJ983060 LWN983045:LWN983060 LMR983045:LMR983060 LCV983045:LCV983060 KSZ983045:KSZ983060 KJD983045:KJD983060 JZH983045:JZH983060 JPL983045:JPL983060 JFP983045:JFP983060 IVT983045:IVT983060 ILX983045:ILX983060 ICB983045:ICB983060 HSF983045:HSF983060 HIJ983045:HIJ983060 GYN983045:GYN983060 GOR983045:GOR983060 GEV983045:GEV983060 FUZ983045:FUZ983060 FLD983045:FLD983060 FBH983045:FBH983060 ERL983045:ERL983060 EHP983045:EHP983060 DXT983045:DXT983060 DNX983045:DNX983060 DEB983045:DEB983060 CUF983045:CUF983060 CKJ983045:CKJ983060 CAN983045:CAN983060 BQR983045:BQR983060 BGV983045:BGV983060 AWZ983045:AWZ983060 AND983045:AND983060 ADH983045:ADH983060 TL983045:TL983060 JP983045:JP983060 T983045:T983060 WWB917509:WWB917524 WMF917509:WMF917524 WCJ917509:WCJ917524 VSN917509:VSN917524 VIR917509:VIR917524 UYV917509:UYV917524 UOZ917509:UOZ917524 UFD917509:UFD917524 TVH917509:TVH917524 TLL917509:TLL917524 TBP917509:TBP917524 SRT917509:SRT917524 SHX917509:SHX917524 RYB917509:RYB917524 ROF917509:ROF917524 REJ917509:REJ917524 QUN917509:QUN917524 QKR917509:QKR917524 QAV917509:QAV917524 PQZ917509:PQZ917524 PHD917509:PHD917524 OXH917509:OXH917524 ONL917509:ONL917524 ODP917509:ODP917524 NTT917509:NTT917524 NJX917509:NJX917524 NAB917509:NAB917524 MQF917509:MQF917524 MGJ917509:MGJ917524 LWN917509:LWN917524 LMR917509:LMR917524 LCV917509:LCV917524 KSZ917509:KSZ917524 KJD917509:KJD917524 JZH917509:JZH917524 JPL917509:JPL917524 JFP917509:JFP917524 IVT917509:IVT917524 ILX917509:ILX917524 ICB917509:ICB917524 HSF917509:HSF917524 HIJ917509:HIJ917524 GYN917509:GYN917524 GOR917509:GOR917524 GEV917509:GEV917524 FUZ917509:FUZ917524 FLD917509:FLD917524 FBH917509:FBH917524 ERL917509:ERL917524 EHP917509:EHP917524 DXT917509:DXT917524 DNX917509:DNX917524 DEB917509:DEB917524 CUF917509:CUF917524 CKJ917509:CKJ917524 CAN917509:CAN917524 BQR917509:BQR917524 BGV917509:BGV917524 AWZ917509:AWZ917524 AND917509:AND917524 ADH917509:ADH917524 TL917509:TL917524 JP917509:JP917524 T917509:T917524 WWB851973:WWB851988 WMF851973:WMF851988 WCJ851973:WCJ851988 VSN851973:VSN851988 VIR851973:VIR851988 UYV851973:UYV851988 UOZ851973:UOZ851988 UFD851973:UFD851988 TVH851973:TVH851988 TLL851973:TLL851988 TBP851973:TBP851988 SRT851973:SRT851988 SHX851973:SHX851988 RYB851973:RYB851988 ROF851973:ROF851988 REJ851973:REJ851988 QUN851973:QUN851988 QKR851973:QKR851988 QAV851973:QAV851988 PQZ851973:PQZ851988 PHD851973:PHD851988 OXH851973:OXH851988 ONL851973:ONL851988 ODP851973:ODP851988 NTT851973:NTT851988 NJX851973:NJX851988 NAB851973:NAB851988 MQF851973:MQF851988 MGJ851973:MGJ851988 LWN851973:LWN851988 LMR851973:LMR851988 LCV851973:LCV851988 KSZ851973:KSZ851988 KJD851973:KJD851988 JZH851973:JZH851988 JPL851973:JPL851988 JFP851973:JFP851988 IVT851973:IVT851988 ILX851973:ILX851988 ICB851973:ICB851988 HSF851973:HSF851988 HIJ851973:HIJ851988 GYN851973:GYN851988 GOR851973:GOR851988 GEV851973:GEV851988 FUZ851973:FUZ851988 FLD851973:FLD851988 FBH851973:FBH851988 ERL851973:ERL851988 EHP851973:EHP851988 DXT851973:DXT851988 DNX851973:DNX851988 DEB851973:DEB851988 CUF851973:CUF851988 CKJ851973:CKJ851988 CAN851973:CAN851988 BQR851973:BQR851988 BGV851973:BGV851988 AWZ851973:AWZ851988 AND851973:AND851988 ADH851973:ADH851988 TL851973:TL851988 JP851973:JP851988 T851973:T851988 WWB786437:WWB786452 WMF786437:WMF786452 WCJ786437:WCJ786452 VSN786437:VSN786452 VIR786437:VIR786452 UYV786437:UYV786452 UOZ786437:UOZ786452 UFD786437:UFD786452 TVH786437:TVH786452 TLL786437:TLL786452 TBP786437:TBP786452 SRT786437:SRT786452 SHX786437:SHX786452 RYB786437:RYB786452 ROF786437:ROF786452 REJ786437:REJ786452 QUN786437:QUN786452 QKR786437:QKR786452 QAV786437:QAV786452 PQZ786437:PQZ786452 PHD786437:PHD786452 OXH786437:OXH786452 ONL786437:ONL786452 ODP786437:ODP786452 NTT786437:NTT786452 NJX786437:NJX786452 NAB786437:NAB786452 MQF786437:MQF786452 MGJ786437:MGJ786452 LWN786437:LWN786452 LMR786437:LMR786452 LCV786437:LCV786452 KSZ786437:KSZ786452 KJD786437:KJD786452 JZH786437:JZH786452 JPL786437:JPL786452 JFP786437:JFP786452 IVT786437:IVT786452 ILX786437:ILX786452 ICB786437:ICB786452 HSF786437:HSF786452 HIJ786437:HIJ786452 GYN786437:GYN786452 GOR786437:GOR786452 GEV786437:GEV786452 FUZ786437:FUZ786452 FLD786437:FLD786452 FBH786437:FBH786452 ERL786437:ERL786452 EHP786437:EHP786452 DXT786437:DXT786452 DNX786437:DNX786452 DEB786437:DEB786452 CUF786437:CUF786452 CKJ786437:CKJ786452 CAN786437:CAN786452 BQR786437:BQR786452 BGV786437:BGV786452 AWZ786437:AWZ786452 AND786437:AND786452 ADH786437:ADH786452 TL786437:TL786452 JP786437:JP786452 T786437:T786452 WWB720901:WWB720916 WMF720901:WMF720916 WCJ720901:WCJ720916 VSN720901:VSN720916 VIR720901:VIR720916 UYV720901:UYV720916 UOZ720901:UOZ720916 UFD720901:UFD720916 TVH720901:TVH720916 TLL720901:TLL720916 TBP720901:TBP720916 SRT720901:SRT720916 SHX720901:SHX720916 RYB720901:RYB720916 ROF720901:ROF720916 REJ720901:REJ720916 QUN720901:QUN720916 QKR720901:QKR720916 QAV720901:QAV720916 PQZ720901:PQZ720916 PHD720901:PHD720916 OXH720901:OXH720916 ONL720901:ONL720916 ODP720901:ODP720916 NTT720901:NTT720916 NJX720901:NJX720916 NAB720901:NAB720916 MQF720901:MQF720916 MGJ720901:MGJ720916 LWN720901:LWN720916 LMR720901:LMR720916 LCV720901:LCV720916 KSZ720901:KSZ720916 KJD720901:KJD720916 JZH720901:JZH720916 JPL720901:JPL720916 JFP720901:JFP720916 IVT720901:IVT720916 ILX720901:ILX720916 ICB720901:ICB720916 HSF720901:HSF720916 HIJ720901:HIJ720916 GYN720901:GYN720916 GOR720901:GOR720916 GEV720901:GEV720916 FUZ720901:FUZ720916 FLD720901:FLD720916 FBH720901:FBH720916 ERL720901:ERL720916 EHP720901:EHP720916 DXT720901:DXT720916 DNX720901:DNX720916 DEB720901:DEB720916 CUF720901:CUF720916 CKJ720901:CKJ720916 CAN720901:CAN720916 BQR720901:BQR720916 BGV720901:BGV720916 AWZ720901:AWZ720916 AND720901:AND720916 ADH720901:ADH720916 TL720901:TL720916 JP720901:JP720916 T720901:T720916 WWB655365:WWB655380 WMF655365:WMF655380 WCJ655365:WCJ655380 VSN655365:VSN655380 VIR655365:VIR655380 UYV655365:UYV655380 UOZ655365:UOZ655380 UFD655365:UFD655380 TVH655365:TVH655380 TLL655365:TLL655380 TBP655365:TBP655380 SRT655365:SRT655380 SHX655365:SHX655380 RYB655365:RYB655380 ROF655365:ROF655380 REJ655365:REJ655380 QUN655365:QUN655380 QKR655365:QKR655380 QAV655365:QAV655380 PQZ655365:PQZ655380 PHD655365:PHD655380 OXH655365:OXH655380 ONL655365:ONL655380 ODP655365:ODP655380 NTT655365:NTT655380 NJX655365:NJX655380 NAB655365:NAB655380 MQF655365:MQF655380 MGJ655365:MGJ655380 LWN655365:LWN655380 LMR655365:LMR655380 LCV655365:LCV655380 KSZ655365:KSZ655380 KJD655365:KJD655380 JZH655365:JZH655380 JPL655365:JPL655380 JFP655365:JFP655380 IVT655365:IVT655380 ILX655365:ILX655380 ICB655365:ICB655380 HSF655365:HSF655380 HIJ655365:HIJ655380 GYN655365:GYN655380 GOR655365:GOR655380 GEV655365:GEV655380 FUZ655365:FUZ655380 FLD655365:FLD655380 FBH655365:FBH655380 ERL655365:ERL655380 EHP655365:EHP655380 DXT655365:DXT655380 DNX655365:DNX655380 DEB655365:DEB655380 CUF655365:CUF655380 CKJ655365:CKJ655380 CAN655365:CAN655380 BQR655365:BQR655380 BGV655365:BGV655380 AWZ655365:AWZ655380 AND655365:AND655380 ADH655365:ADH655380 TL655365:TL655380 JP655365:JP655380 T655365:T655380 WWB589829:WWB589844 WMF589829:WMF589844 WCJ589829:WCJ589844 VSN589829:VSN589844 VIR589829:VIR589844 UYV589829:UYV589844 UOZ589829:UOZ589844 UFD589829:UFD589844 TVH589829:TVH589844 TLL589829:TLL589844 TBP589829:TBP589844 SRT589829:SRT589844 SHX589829:SHX589844 RYB589829:RYB589844 ROF589829:ROF589844 REJ589829:REJ589844 QUN589829:QUN589844 QKR589829:QKR589844 QAV589829:QAV589844 PQZ589829:PQZ589844 PHD589829:PHD589844 OXH589829:OXH589844 ONL589829:ONL589844 ODP589829:ODP589844 NTT589829:NTT589844 NJX589829:NJX589844 NAB589829:NAB589844 MQF589829:MQF589844 MGJ589829:MGJ589844 LWN589829:LWN589844 LMR589829:LMR589844 LCV589829:LCV589844 KSZ589829:KSZ589844 KJD589829:KJD589844 JZH589829:JZH589844 JPL589829:JPL589844 JFP589829:JFP589844 IVT589829:IVT589844 ILX589829:ILX589844 ICB589829:ICB589844 HSF589829:HSF589844 HIJ589829:HIJ589844 GYN589829:GYN589844 GOR589829:GOR589844 GEV589829:GEV589844 FUZ589829:FUZ589844 FLD589829:FLD589844 FBH589829:FBH589844 ERL589829:ERL589844 EHP589829:EHP589844 DXT589829:DXT589844 DNX589829:DNX589844 DEB589829:DEB589844 CUF589829:CUF589844 CKJ589829:CKJ589844 CAN589829:CAN589844 BQR589829:BQR589844 BGV589829:BGV589844 AWZ589829:AWZ589844 AND589829:AND589844 ADH589829:ADH589844 TL589829:TL589844 JP589829:JP589844 T589829:T589844 WWB524293:WWB524308 WMF524293:WMF524308 WCJ524293:WCJ524308 VSN524293:VSN524308 VIR524293:VIR524308 UYV524293:UYV524308 UOZ524293:UOZ524308 UFD524293:UFD524308 TVH524293:TVH524308 TLL524293:TLL524308 TBP524293:TBP524308 SRT524293:SRT524308 SHX524293:SHX524308 RYB524293:RYB524308 ROF524293:ROF524308 REJ524293:REJ524308 QUN524293:QUN524308 QKR524293:QKR524308 QAV524293:QAV524308 PQZ524293:PQZ524308 PHD524293:PHD524308 OXH524293:OXH524308 ONL524293:ONL524308 ODP524293:ODP524308 NTT524293:NTT524308 NJX524293:NJX524308 NAB524293:NAB524308 MQF524293:MQF524308 MGJ524293:MGJ524308 LWN524293:LWN524308 LMR524293:LMR524308 LCV524293:LCV524308 KSZ524293:KSZ524308 KJD524293:KJD524308 JZH524293:JZH524308 JPL524293:JPL524308 JFP524293:JFP524308 IVT524293:IVT524308 ILX524293:ILX524308 ICB524293:ICB524308 HSF524293:HSF524308 HIJ524293:HIJ524308 GYN524293:GYN524308 GOR524293:GOR524308 GEV524293:GEV524308 FUZ524293:FUZ524308 FLD524293:FLD524308 FBH524293:FBH524308 ERL524293:ERL524308 EHP524293:EHP524308 DXT524293:DXT524308 DNX524293:DNX524308 DEB524293:DEB524308 CUF524293:CUF524308 CKJ524293:CKJ524308 CAN524293:CAN524308 BQR524293:BQR524308 BGV524293:BGV524308 AWZ524293:AWZ524308 AND524293:AND524308 ADH524293:ADH524308 TL524293:TL524308 JP524293:JP524308 T524293:T524308 WWB458757:WWB458772 WMF458757:WMF458772 WCJ458757:WCJ458772 VSN458757:VSN458772 VIR458757:VIR458772 UYV458757:UYV458772 UOZ458757:UOZ458772 UFD458757:UFD458772 TVH458757:TVH458772 TLL458757:TLL458772 TBP458757:TBP458772 SRT458757:SRT458772 SHX458757:SHX458772 RYB458757:RYB458772 ROF458757:ROF458772 REJ458757:REJ458772 QUN458757:QUN458772 QKR458757:QKR458772 QAV458757:QAV458772 PQZ458757:PQZ458772 PHD458757:PHD458772 OXH458757:OXH458772 ONL458757:ONL458772 ODP458757:ODP458772 NTT458757:NTT458772 NJX458757:NJX458772 NAB458757:NAB458772 MQF458757:MQF458772 MGJ458757:MGJ458772 LWN458757:LWN458772 LMR458757:LMR458772 LCV458757:LCV458772 KSZ458757:KSZ458772 KJD458757:KJD458772 JZH458757:JZH458772 JPL458757:JPL458772 JFP458757:JFP458772 IVT458757:IVT458772 ILX458757:ILX458772 ICB458757:ICB458772 HSF458757:HSF458772 HIJ458757:HIJ458772 GYN458757:GYN458772 GOR458757:GOR458772 GEV458757:GEV458772 FUZ458757:FUZ458772 FLD458757:FLD458772 FBH458757:FBH458772 ERL458757:ERL458772 EHP458757:EHP458772 DXT458757:DXT458772 DNX458757:DNX458772 DEB458757:DEB458772 CUF458757:CUF458772 CKJ458757:CKJ458772 CAN458757:CAN458772 BQR458757:BQR458772 BGV458757:BGV458772 AWZ458757:AWZ458772 AND458757:AND458772 ADH458757:ADH458772 TL458757:TL458772 JP458757:JP458772 T458757:T458772 WWB393221:WWB393236 WMF393221:WMF393236 WCJ393221:WCJ393236 VSN393221:VSN393236 VIR393221:VIR393236 UYV393221:UYV393236 UOZ393221:UOZ393236 UFD393221:UFD393236 TVH393221:TVH393236 TLL393221:TLL393236 TBP393221:TBP393236 SRT393221:SRT393236 SHX393221:SHX393236 RYB393221:RYB393236 ROF393221:ROF393236 REJ393221:REJ393236 QUN393221:QUN393236 QKR393221:QKR393236 QAV393221:QAV393236 PQZ393221:PQZ393236 PHD393221:PHD393236 OXH393221:OXH393236 ONL393221:ONL393236 ODP393221:ODP393236 NTT393221:NTT393236 NJX393221:NJX393236 NAB393221:NAB393236 MQF393221:MQF393236 MGJ393221:MGJ393236 LWN393221:LWN393236 LMR393221:LMR393236 LCV393221:LCV393236 KSZ393221:KSZ393236 KJD393221:KJD393236 JZH393221:JZH393236 JPL393221:JPL393236 JFP393221:JFP393236 IVT393221:IVT393236 ILX393221:ILX393236 ICB393221:ICB393236 HSF393221:HSF393236 HIJ393221:HIJ393236 GYN393221:GYN393236 GOR393221:GOR393236 GEV393221:GEV393236 FUZ393221:FUZ393236 FLD393221:FLD393236 FBH393221:FBH393236 ERL393221:ERL393236 EHP393221:EHP393236 DXT393221:DXT393236 DNX393221:DNX393236 DEB393221:DEB393236 CUF393221:CUF393236 CKJ393221:CKJ393236 CAN393221:CAN393236 BQR393221:BQR393236 BGV393221:BGV393236 AWZ393221:AWZ393236 AND393221:AND393236 ADH393221:ADH393236 TL393221:TL393236 JP393221:JP393236 T393221:T393236 WWB327685:WWB327700 WMF327685:WMF327700 WCJ327685:WCJ327700 VSN327685:VSN327700 VIR327685:VIR327700 UYV327685:UYV327700 UOZ327685:UOZ327700 UFD327685:UFD327700 TVH327685:TVH327700 TLL327685:TLL327700 TBP327685:TBP327700 SRT327685:SRT327700 SHX327685:SHX327700 RYB327685:RYB327700 ROF327685:ROF327700 REJ327685:REJ327700 QUN327685:QUN327700 QKR327685:QKR327700 QAV327685:QAV327700 PQZ327685:PQZ327700 PHD327685:PHD327700 OXH327685:OXH327700 ONL327685:ONL327700 ODP327685:ODP327700 NTT327685:NTT327700 NJX327685:NJX327700 NAB327685:NAB327700 MQF327685:MQF327700 MGJ327685:MGJ327700 LWN327685:LWN327700 LMR327685:LMR327700 LCV327685:LCV327700 KSZ327685:KSZ327700 KJD327685:KJD327700 JZH327685:JZH327700 JPL327685:JPL327700 JFP327685:JFP327700 IVT327685:IVT327700 ILX327685:ILX327700 ICB327685:ICB327700 HSF327685:HSF327700 HIJ327685:HIJ327700 GYN327685:GYN327700 GOR327685:GOR327700 GEV327685:GEV327700 FUZ327685:FUZ327700 FLD327685:FLD327700 FBH327685:FBH327700 ERL327685:ERL327700 EHP327685:EHP327700 DXT327685:DXT327700 DNX327685:DNX327700 DEB327685:DEB327700 CUF327685:CUF327700 CKJ327685:CKJ327700 CAN327685:CAN327700 BQR327685:BQR327700 BGV327685:BGV327700 AWZ327685:AWZ327700 AND327685:AND327700 ADH327685:ADH327700 TL327685:TL327700 JP327685:JP327700 T327685:T327700 WWB262149:WWB262164 WMF262149:WMF262164 WCJ262149:WCJ262164 VSN262149:VSN262164 VIR262149:VIR262164 UYV262149:UYV262164 UOZ262149:UOZ262164 UFD262149:UFD262164 TVH262149:TVH262164 TLL262149:TLL262164 TBP262149:TBP262164 SRT262149:SRT262164 SHX262149:SHX262164 RYB262149:RYB262164 ROF262149:ROF262164 REJ262149:REJ262164 QUN262149:QUN262164 QKR262149:QKR262164 QAV262149:QAV262164 PQZ262149:PQZ262164 PHD262149:PHD262164 OXH262149:OXH262164 ONL262149:ONL262164 ODP262149:ODP262164 NTT262149:NTT262164 NJX262149:NJX262164 NAB262149:NAB262164 MQF262149:MQF262164 MGJ262149:MGJ262164 LWN262149:LWN262164 LMR262149:LMR262164 LCV262149:LCV262164 KSZ262149:KSZ262164 KJD262149:KJD262164 JZH262149:JZH262164 JPL262149:JPL262164 JFP262149:JFP262164 IVT262149:IVT262164 ILX262149:ILX262164 ICB262149:ICB262164 HSF262149:HSF262164 HIJ262149:HIJ262164 GYN262149:GYN262164 GOR262149:GOR262164 GEV262149:GEV262164 FUZ262149:FUZ262164 FLD262149:FLD262164 FBH262149:FBH262164 ERL262149:ERL262164 EHP262149:EHP262164 DXT262149:DXT262164 DNX262149:DNX262164 DEB262149:DEB262164 CUF262149:CUF262164 CKJ262149:CKJ262164 CAN262149:CAN262164 BQR262149:BQR262164 BGV262149:BGV262164 AWZ262149:AWZ262164 AND262149:AND262164 ADH262149:ADH262164 TL262149:TL262164 JP262149:JP262164 T262149:T262164 WWB196613:WWB196628 WMF196613:WMF196628 WCJ196613:WCJ196628 VSN196613:VSN196628 VIR196613:VIR196628 UYV196613:UYV196628 UOZ196613:UOZ196628 UFD196613:UFD196628 TVH196613:TVH196628 TLL196613:TLL196628 TBP196613:TBP196628 SRT196613:SRT196628 SHX196613:SHX196628 RYB196613:RYB196628 ROF196613:ROF196628 REJ196613:REJ196628 QUN196613:QUN196628 QKR196613:QKR196628 QAV196613:QAV196628 PQZ196613:PQZ196628 PHD196613:PHD196628 OXH196613:OXH196628 ONL196613:ONL196628 ODP196613:ODP196628 NTT196613:NTT196628 NJX196613:NJX196628 NAB196613:NAB196628 MQF196613:MQF196628 MGJ196613:MGJ196628 LWN196613:LWN196628 LMR196613:LMR196628 LCV196613:LCV196628 KSZ196613:KSZ196628 KJD196613:KJD196628 JZH196613:JZH196628 JPL196613:JPL196628 JFP196613:JFP196628 IVT196613:IVT196628 ILX196613:ILX196628 ICB196613:ICB196628 HSF196613:HSF196628 HIJ196613:HIJ196628 GYN196613:GYN196628 GOR196613:GOR196628 GEV196613:GEV196628 FUZ196613:FUZ196628 FLD196613:FLD196628 FBH196613:FBH196628 ERL196613:ERL196628 EHP196613:EHP196628 DXT196613:DXT196628 DNX196613:DNX196628 DEB196613:DEB196628 CUF196613:CUF196628 CKJ196613:CKJ196628 CAN196613:CAN196628 BQR196613:BQR196628 BGV196613:BGV196628 AWZ196613:AWZ196628 AND196613:AND196628 ADH196613:ADH196628 TL196613:TL196628 JP196613:JP196628 T196613:T196628 WWB131077:WWB131092 WMF131077:WMF131092 WCJ131077:WCJ131092 VSN131077:VSN131092 VIR131077:VIR131092 UYV131077:UYV131092 UOZ131077:UOZ131092 UFD131077:UFD131092 TVH131077:TVH131092 TLL131077:TLL131092 TBP131077:TBP131092 SRT131077:SRT131092 SHX131077:SHX131092 RYB131077:RYB131092 ROF131077:ROF131092 REJ131077:REJ131092 QUN131077:QUN131092 QKR131077:QKR131092 QAV131077:QAV131092 PQZ131077:PQZ131092 PHD131077:PHD131092 OXH131077:OXH131092 ONL131077:ONL131092 ODP131077:ODP131092 NTT131077:NTT131092 NJX131077:NJX131092 NAB131077:NAB131092 MQF131077:MQF131092 MGJ131077:MGJ131092 LWN131077:LWN131092 LMR131077:LMR131092 LCV131077:LCV131092 KSZ131077:KSZ131092 KJD131077:KJD131092 JZH131077:JZH131092 JPL131077:JPL131092 JFP131077:JFP131092 IVT131077:IVT131092 ILX131077:ILX131092 ICB131077:ICB131092 HSF131077:HSF131092 HIJ131077:HIJ131092 GYN131077:GYN131092 GOR131077:GOR131092 GEV131077:GEV131092 FUZ131077:FUZ131092 FLD131077:FLD131092 FBH131077:FBH131092 ERL131077:ERL131092 EHP131077:EHP131092 DXT131077:DXT131092 DNX131077:DNX131092 DEB131077:DEB131092 CUF131077:CUF131092 CKJ131077:CKJ131092 CAN131077:CAN131092 BQR131077:BQR131092 BGV131077:BGV131092 AWZ131077:AWZ131092 AND131077:AND131092 ADH131077:ADH131092 TL131077:TL131092 JP131077:JP131092 T131077:T131092 WWB65541:WWB65556 WMF65541:WMF65556 WCJ65541:WCJ65556 VSN65541:VSN65556 VIR65541:VIR65556 UYV65541:UYV65556 UOZ65541:UOZ65556 UFD65541:UFD65556 TVH65541:TVH65556 TLL65541:TLL65556 TBP65541:TBP65556 SRT65541:SRT65556 SHX65541:SHX65556 RYB65541:RYB65556 ROF65541:ROF65556 REJ65541:REJ65556 QUN65541:QUN65556 QKR65541:QKR65556 QAV65541:QAV65556 PQZ65541:PQZ65556 PHD65541:PHD65556 OXH65541:OXH65556 ONL65541:ONL65556 ODP65541:ODP65556 NTT65541:NTT65556 NJX65541:NJX65556 NAB65541:NAB65556 MQF65541:MQF65556 MGJ65541:MGJ65556 LWN65541:LWN65556 LMR65541:LMR65556 LCV65541:LCV65556 KSZ65541:KSZ65556 KJD65541:KJD65556 JZH65541:JZH65556 JPL65541:JPL65556 JFP65541:JFP65556 IVT65541:IVT65556 ILX65541:ILX65556 ICB65541:ICB65556 HSF65541:HSF65556 HIJ65541:HIJ65556 GYN65541:GYN65556 GOR65541:GOR65556 GEV65541:GEV65556 FUZ65541:FUZ65556 FLD65541:FLD65556 FBH65541:FBH65556 ERL65541:ERL65556 EHP65541:EHP65556 DXT65541:DXT65556 DNX65541:DNX65556 DEB65541:DEB65556 CUF65541:CUF65556 CKJ65541:CKJ65556 CAN65541:CAN65556 BQR65541:BQR65556 BGV65541:BGV65556 AWZ65541:AWZ65556 AND65541:AND65556 ADH65541:ADH65556 TL65541:TL65556 JP65541:JP65556">
      <formula1>"Frequent, Probable, Occasional, Remote, Improbable, Eliminated, -"</formula1>
    </dataValidation>
    <dataValidation type="list" showInputMessage="1" showErrorMessage="1" sqref="S65541:S65556 S5:S22 JO5:JO21 TK5:TK21 ADG5:ADG21 ANC5:ANC21 AWY5:AWY21 BGU5:BGU21 BQQ5:BQQ21 CAM5:CAM21 CKI5:CKI21 CUE5:CUE21 DEA5:DEA21 DNW5:DNW21 DXS5:DXS21 EHO5:EHO21 ERK5:ERK21 FBG5:FBG21 FLC5:FLC21 FUY5:FUY21 GEU5:GEU21 GOQ5:GOQ21 GYM5:GYM21 HII5:HII21 HSE5:HSE21 ICA5:ICA21 ILW5:ILW21 IVS5:IVS21 JFO5:JFO21 JPK5:JPK21 JZG5:JZG21 KJC5:KJC21 KSY5:KSY21 LCU5:LCU21 LMQ5:LMQ21 LWM5:LWM21 MGI5:MGI21 MQE5:MQE21 NAA5:NAA21 NJW5:NJW21 NTS5:NTS21 ODO5:ODO21 ONK5:ONK21 OXG5:OXG21 PHC5:PHC21 PQY5:PQY21 QAU5:QAU21 QKQ5:QKQ21 QUM5:QUM21 REI5:REI21 ROE5:ROE21 RYA5:RYA21 SHW5:SHW21 SRS5:SRS21 TBO5:TBO21 TLK5:TLK21 TVG5:TVG21 UFC5:UFC21 UOY5:UOY21 UYU5:UYU21 VIQ5:VIQ21 VSM5:VSM21 WCI5:WCI21 WME5:WME21 WWA5:WWA21 JJ5:JJ21 TF5:TF21 ADB5:ADB21 AMX5:AMX21 AWT5:AWT21 BGP5:BGP21 BQL5:BQL21 CAH5:CAH21 CKD5:CKD21 CTZ5:CTZ21 DDV5:DDV21 DNR5:DNR21 DXN5:DXN21 EHJ5:EHJ21 ERF5:ERF21 FBB5:FBB21 FKX5:FKX21 FUT5:FUT21 GEP5:GEP21 GOL5:GOL21 GYH5:GYH21 HID5:HID21 HRZ5:HRZ21 IBV5:IBV21 ILR5:ILR21 IVN5:IVN21 JFJ5:JFJ21 JPF5:JPF21 JZB5:JZB21 KIX5:KIX21 KST5:KST21 LCP5:LCP21 LML5:LML21 LWH5:LWH21 MGD5:MGD21 MPZ5:MPZ21 MZV5:MZV21 NJR5:NJR21 NTN5:NTN21 ODJ5:ODJ21 ONF5:ONF21 OXB5:OXB21 PGX5:PGX21 PQT5:PQT21 QAP5:QAP21 QKL5:QKL21 QUH5:QUH21 RED5:RED21 RNZ5:RNZ21 RXV5:RXV21 SHR5:SHR21 SRN5:SRN21 TBJ5:TBJ21 TLF5:TLF21 TVB5:TVB21 UEX5:UEX21 UOT5:UOT21 UYP5:UYP21 VIL5:VIL21 VSH5:VSH21 WCD5:WCD21 WLZ5:WLZ21 WVV5:WVV21 J5:J22 WLZ983045:WLZ983060 WCD983045:WCD983060 VSH983045:VSH983060 VIL983045:VIL983060 UYP983045:UYP983060 UOT983045:UOT983060 UEX983045:UEX983060 TVB983045:TVB983060 TLF983045:TLF983060 TBJ983045:TBJ983060 SRN983045:SRN983060 SHR983045:SHR983060 RXV983045:RXV983060 RNZ983045:RNZ983060 RED983045:RED983060 QUH983045:QUH983060 QKL983045:QKL983060 QAP983045:QAP983060 PQT983045:PQT983060 PGX983045:PGX983060 OXB983045:OXB983060 ONF983045:ONF983060 ODJ983045:ODJ983060 NTN983045:NTN983060 NJR983045:NJR983060 MZV983045:MZV983060 MPZ983045:MPZ983060 MGD983045:MGD983060 LWH983045:LWH983060 LML983045:LML983060 LCP983045:LCP983060 KST983045:KST983060 KIX983045:KIX983060 JZB983045:JZB983060 JPF983045:JPF983060 JFJ983045:JFJ983060 IVN983045:IVN983060 ILR983045:ILR983060 IBV983045:IBV983060 HRZ983045:HRZ983060 HID983045:HID983060 GYH983045:GYH983060 GOL983045:GOL983060 GEP983045:GEP983060 FUT983045:FUT983060 FKX983045:FKX983060 FBB983045:FBB983060 ERF983045:ERF983060 EHJ983045:EHJ983060 DXN983045:DXN983060 DNR983045:DNR983060 DDV983045:DDV983060 CTZ983045:CTZ983060 CKD983045:CKD983060 CAH983045:CAH983060 BQL983045:BQL983060 BGP983045:BGP983060 AWT983045:AWT983060 AMX983045:AMX983060 ADB983045:ADB983060 TF983045:TF983060 JJ983045:JJ983060 J983045:J983060 WVV917509:WVV917524 WLZ917509:WLZ917524 WCD917509:WCD917524 VSH917509:VSH917524 VIL917509:VIL917524 UYP917509:UYP917524 UOT917509:UOT917524 UEX917509:UEX917524 TVB917509:TVB917524 TLF917509:TLF917524 TBJ917509:TBJ917524 SRN917509:SRN917524 SHR917509:SHR917524 RXV917509:RXV917524 RNZ917509:RNZ917524 RED917509:RED917524 QUH917509:QUH917524 QKL917509:QKL917524 QAP917509:QAP917524 PQT917509:PQT917524 PGX917509:PGX917524 OXB917509:OXB917524 ONF917509:ONF917524 ODJ917509:ODJ917524 NTN917509:NTN917524 NJR917509:NJR917524 MZV917509:MZV917524 MPZ917509:MPZ917524 MGD917509:MGD917524 LWH917509:LWH917524 LML917509:LML917524 LCP917509:LCP917524 KST917509:KST917524 KIX917509:KIX917524 JZB917509:JZB917524 JPF917509:JPF917524 JFJ917509:JFJ917524 IVN917509:IVN917524 ILR917509:ILR917524 IBV917509:IBV917524 HRZ917509:HRZ917524 HID917509:HID917524 GYH917509:GYH917524 GOL917509:GOL917524 GEP917509:GEP917524 FUT917509:FUT917524 FKX917509:FKX917524 FBB917509:FBB917524 ERF917509:ERF917524 EHJ917509:EHJ917524 DXN917509:DXN917524 DNR917509:DNR917524 DDV917509:DDV917524 CTZ917509:CTZ917524 CKD917509:CKD917524 CAH917509:CAH917524 BQL917509:BQL917524 BGP917509:BGP917524 AWT917509:AWT917524 AMX917509:AMX917524 ADB917509:ADB917524 TF917509:TF917524 JJ917509:JJ917524 J917509:J917524 WVV851973:WVV851988 WLZ851973:WLZ851988 WCD851973:WCD851988 VSH851973:VSH851988 VIL851973:VIL851988 UYP851973:UYP851988 UOT851973:UOT851988 UEX851973:UEX851988 TVB851973:TVB851988 TLF851973:TLF851988 TBJ851973:TBJ851988 SRN851973:SRN851988 SHR851973:SHR851988 RXV851973:RXV851988 RNZ851973:RNZ851988 RED851973:RED851988 QUH851973:QUH851988 QKL851973:QKL851988 QAP851973:QAP851988 PQT851973:PQT851988 PGX851973:PGX851988 OXB851973:OXB851988 ONF851973:ONF851988 ODJ851973:ODJ851988 NTN851973:NTN851988 NJR851973:NJR851988 MZV851973:MZV851988 MPZ851973:MPZ851988 MGD851973:MGD851988 LWH851973:LWH851988 LML851973:LML851988 LCP851973:LCP851988 KST851973:KST851988 KIX851973:KIX851988 JZB851973:JZB851988 JPF851973:JPF851988 JFJ851973:JFJ851988 IVN851973:IVN851988 ILR851973:ILR851988 IBV851973:IBV851988 HRZ851973:HRZ851988 HID851973:HID851988 GYH851973:GYH851988 GOL851973:GOL851988 GEP851973:GEP851988 FUT851973:FUT851988 FKX851973:FKX851988 FBB851973:FBB851988 ERF851973:ERF851988 EHJ851973:EHJ851988 DXN851973:DXN851988 DNR851973:DNR851988 DDV851973:DDV851988 CTZ851973:CTZ851988 CKD851973:CKD851988 CAH851973:CAH851988 BQL851973:BQL851988 BGP851973:BGP851988 AWT851973:AWT851988 AMX851973:AMX851988 ADB851973:ADB851988 TF851973:TF851988 JJ851973:JJ851988 J851973:J851988 WVV786437:WVV786452 WLZ786437:WLZ786452 WCD786437:WCD786452 VSH786437:VSH786452 VIL786437:VIL786452 UYP786437:UYP786452 UOT786437:UOT786452 UEX786437:UEX786452 TVB786437:TVB786452 TLF786437:TLF786452 TBJ786437:TBJ786452 SRN786437:SRN786452 SHR786437:SHR786452 RXV786437:RXV786452 RNZ786437:RNZ786452 RED786437:RED786452 QUH786437:QUH786452 QKL786437:QKL786452 QAP786437:QAP786452 PQT786437:PQT786452 PGX786437:PGX786452 OXB786437:OXB786452 ONF786437:ONF786452 ODJ786437:ODJ786452 NTN786437:NTN786452 NJR786437:NJR786452 MZV786437:MZV786452 MPZ786437:MPZ786452 MGD786437:MGD786452 LWH786437:LWH786452 LML786437:LML786452 LCP786437:LCP786452 KST786437:KST786452 KIX786437:KIX786452 JZB786437:JZB786452 JPF786437:JPF786452 JFJ786437:JFJ786452 IVN786437:IVN786452 ILR786437:ILR786452 IBV786437:IBV786452 HRZ786437:HRZ786452 HID786437:HID786452 GYH786437:GYH786452 GOL786437:GOL786452 GEP786437:GEP786452 FUT786437:FUT786452 FKX786437:FKX786452 FBB786437:FBB786452 ERF786437:ERF786452 EHJ786437:EHJ786452 DXN786437:DXN786452 DNR786437:DNR786452 DDV786437:DDV786452 CTZ786437:CTZ786452 CKD786437:CKD786452 CAH786437:CAH786452 BQL786437:BQL786452 BGP786437:BGP786452 AWT786437:AWT786452 AMX786437:AMX786452 ADB786437:ADB786452 TF786437:TF786452 JJ786437:JJ786452 J786437:J786452 WVV720901:WVV720916 WLZ720901:WLZ720916 WCD720901:WCD720916 VSH720901:VSH720916 VIL720901:VIL720916 UYP720901:UYP720916 UOT720901:UOT720916 UEX720901:UEX720916 TVB720901:TVB720916 TLF720901:TLF720916 TBJ720901:TBJ720916 SRN720901:SRN720916 SHR720901:SHR720916 RXV720901:RXV720916 RNZ720901:RNZ720916 RED720901:RED720916 QUH720901:QUH720916 QKL720901:QKL720916 QAP720901:QAP720916 PQT720901:PQT720916 PGX720901:PGX720916 OXB720901:OXB720916 ONF720901:ONF720916 ODJ720901:ODJ720916 NTN720901:NTN720916 NJR720901:NJR720916 MZV720901:MZV720916 MPZ720901:MPZ720916 MGD720901:MGD720916 LWH720901:LWH720916 LML720901:LML720916 LCP720901:LCP720916 KST720901:KST720916 KIX720901:KIX720916 JZB720901:JZB720916 JPF720901:JPF720916 JFJ720901:JFJ720916 IVN720901:IVN720916 ILR720901:ILR720916 IBV720901:IBV720916 HRZ720901:HRZ720916 HID720901:HID720916 GYH720901:GYH720916 GOL720901:GOL720916 GEP720901:GEP720916 FUT720901:FUT720916 FKX720901:FKX720916 FBB720901:FBB720916 ERF720901:ERF720916 EHJ720901:EHJ720916 DXN720901:DXN720916 DNR720901:DNR720916 DDV720901:DDV720916 CTZ720901:CTZ720916 CKD720901:CKD720916 CAH720901:CAH720916 BQL720901:BQL720916 BGP720901:BGP720916 AWT720901:AWT720916 AMX720901:AMX720916 ADB720901:ADB720916 TF720901:TF720916 JJ720901:JJ720916 J720901:J720916 WVV655365:WVV655380 WLZ655365:WLZ655380 WCD655365:WCD655380 VSH655365:VSH655380 VIL655365:VIL655380 UYP655365:UYP655380 UOT655365:UOT655380 UEX655365:UEX655380 TVB655365:TVB655380 TLF655365:TLF655380 TBJ655365:TBJ655380 SRN655365:SRN655380 SHR655365:SHR655380 RXV655365:RXV655380 RNZ655365:RNZ655380 RED655365:RED655380 QUH655365:QUH655380 QKL655365:QKL655380 QAP655365:QAP655380 PQT655365:PQT655380 PGX655365:PGX655380 OXB655365:OXB655380 ONF655365:ONF655380 ODJ655365:ODJ655380 NTN655365:NTN655380 NJR655365:NJR655380 MZV655365:MZV655380 MPZ655365:MPZ655380 MGD655365:MGD655380 LWH655365:LWH655380 LML655365:LML655380 LCP655365:LCP655380 KST655365:KST655380 KIX655365:KIX655380 JZB655365:JZB655380 JPF655365:JPF655380 JFJ655365:JFJ655380 IVN655365:IVN655380 ILR655365:ILR655380 IBV655365:IBV655380 HRZ655365:HRZ655380 HID655365:HID655380 GYH655365:GYH655380 GOL655365:GOL655380 GEP655365:GEP655380 FUT655365:FUT655380 FKX655365:FKX655380 FBB655365:FBB655380 ERF655365:ERF655380 EHJ655365:EHJ655380 DXN655365:DXN655380 DNR655365:DNR655380 DDV655365:DDV655380 CTZ655365:CTZ655380 CKD655365:CKD655380 CAH655365:CAH655380 BQL655365:BQL655380 BGP655365:BGP655380 AWT655365:AWT655380 AMX655365:AMX655380 ADB655365:ADB655380 TF655365:TF655380 JJ655365:JJ655380 J655365:J655380 WVV589829:WVV589844 WLZ589829:WLZ589844 WCD589829:WCD589844 VSH589829:VSH589844 VIL589829:VIL589844 UYP589829:UYP589844 UOT589829:UOT589844 UEX589829:UEX589844 TVB589829:TVB589844 TLF589829:TLF589844 TBJ589829:TBJ589844 SRN589829:SRN589844 SHR589829:SHR589844 RXV589829:RXV589844 RNZ589829:RNZ589844 RED589829:RED589844 QUH589829:QUH589844 QKL589829:QKL589844 QAP589829:QAP589844 PQT589829:PQT589844 PGX589829:PGX589844 OXB589829:OXB589844 ONF589829:ONF589844 ODJ589829:ODJ589844 NTN589829:NTN589844 NJR589829:NJR589844 MZV589829:MZV589844 MPZ589829:MPZ589844 MGD589829:MGD589844 LWH589829:LWH589844 LML589829:LML589844 LCP589829:LCP589844 KST589829:KST589844 KIX589829:KIX589844 JZB589829:JZB589844 JPF589829:JPF589844 JFJ589829:JFJ589844 IVN589829:IVN589844 ILR589829:ILR589844 IBV589829:IBV589844 HRZ589829:HRZ589844 HID589829:HID589844 GYH589829:GYH589844 GOL589829:GOL589844 GEP589829:GEP589844 FUT589829:FUT589844 FKX589829:FKX589844 FBB589829:FBB589844 ERF589829:ERF589844 EHJ589829:EHJ589844 DXN589829:DXN589844 DNR589829:DNR589844 DDV589829:DDV589844 CTZ589829:CTZ589844 CKD589829:CKD589844 CAH589829:CAH589844 BQL589829:BQL589844 BGP589829:BGP589844 AWT589829:AWT589844 AMX589829:AMX589844 ADB589829:ADB589844 TF589829:TF589844 JJ589829:JJ589844 J589829:J589844 WVV524293:WVV524308 WLZ524293:WLZ524308 WCD524293:WCD524308 VSH524293:VSH524308 VIL524293:VIL524308 UYP524293:UYP524308 UOT524293:UOT524308 UEX524293:UEX524308 TVB524293:TVB524308 TLF524293:TLF524308 TBJ524293:TBJ524308 SRN524293:SRN524308 SHR524293:SHR524308 RXV524293:RXV524308 RNZ524293:RNZ524308 RED524293:RED524308 QUH524293:QUH524308 QKL524293:QKL524308 QAP524293:QAP524308 PQT524293:PQT524308 PGX524293:PGX524308 OXB524293:OXB524308 ONF524293:ONF524308 ODJ524293:ODJ524308 NTN524293:NTN524308 NJR524293:NJR524308 MZV524293:MZV524308 MPZ524293:MPZ524308 MGD524293:MGD524308 LWH524293:LWH524308 LML524293:LML524308 LCP524293:LCP524308 KST524293:KST524308 KIX524293:KIX524308 JZB524293:JZB524308 JPF524293:JPF524308 JFJ524293:JFJ524308 IVN524293:IVN524308 ILR524293:ILR524308 IBV524293:IBV524308 HRZ524293:HRZ524308 HID524293:HID524308 GYH524293:GYH524308 GOL524293:GOL524308 GEP524293:GEP524308 FUT524293:FUT524308 FKX524293:FKX524308 FBB524293:FBB524308 ERF524293:ERF524308 EHJ524293:EHJ524308 DXN524293:DXN524308 DNR524293:DNR524308 DDV524293:DDV524308 CTZ524293:CTZ524308 CKD524293:CKD524308 CAH524293:CAH524308 BQL524293:BQL524308 BGP524293:BGP524308 AWT524293:AWT524308 AMX524293:AMX524308 ADB524293:ADB524308 TF524293:TF524308 JJ524293:JJ524308 J524293:J524308 WVV458757:WVV458772 WLZ458757:WLZ458772 WCD458757:WCD458772 VSH458757:VSH458772 VIL458757:VIL458772 UYP458757:UYP458772 UOT458757:UOT458772 UEX458757:UEX458772 TVB458757:TVB458772 TLF458757:TLF458772 TBJ458757:TBJ458772 SRN458757:SRN458772 SHR458757:SHR458772 RXV458757:RXV458772 RNZ458757:RNZ458772 RED458757:RED458772 QUH458757:QUH458772 QKL458757:QKL458772 QAP458757:QAP458772 PQT458757:PQT458772 PGX458757:PGX458772 OXB458757:OXB458772 ONF458757:ONF458772 ODJ458757:ODJ458772 NTN458757:NTN458772 NJR458757:NJR458772 MZV458757:MZV458772 MPZ458757:MPZ458772 MGD458757:MGD458772 LWH458757:LWH458772 LML458757:LML458772 LCP458757:LCP458772 KST458757:KST458772 KIX458757:KIX458772 JZB458757:JZB458772 JPF458757:JPF458772 JFJ458757:JFJ458772 IVN458757:IVN458772 ILR458757:ILR458772 IBV458757:IBV458772 HRZ458757:HRZ458772 HID458757:HID458772 GYH458757:GYH458772 GOL458757:GOL458772 GEP458757:GEP458772 FUT458757:FUT458772 FKX458757:FKX458772 FBB458757:FBB458772 ERF458757:ERF458772 EHJ458757:EHJ458772 DXN458757:DXN458772 DNR458757:DNR458772 DDV458757:DDV458772 CTZ458757:CTZ458772 CKD458757:CKD458772 CAH458757:CAH458772 BQL458757:BQL458772 BGP458757:BGP458772 AWT458757:AWT458772 AMX458757:AMX458772 ADB458757:ADB458772 TF458757:TF458772 JJ458757:JJ458772 J458757:J458772 WVV393221:WVV393236 WLZ393221:WLZ393236 WCD393221:WCD393236 VSH393221:VSH393236 VIL393221:VIL393236 UYP393221:UYP393236 UOT393221:UOT393236 UEX393221:UEX393236 TVB393221:TVB393236 TLF393221:TLF393236 TBJ393221:TBJ393236 SRN393221:SRN393236 SHR393221:SHR393236 RXV393221:RXV393236 RNZ393221:RNZ393236 RED393221:RED393236 QUH393221:QUH393236 QKL393221:QKL393236 QAP393221:QAP393236 PQT393221:PQT393236 PGX393221:PGX393236 OXB393221:OXB393236 ONF393221:ONF393236 ODJ393221:ODJ393236 NTN393221:NTN393236 NJR393221:NJR393236 MZV393221:MZV393236 MPZ393221:MPZ393236 MGD393221:MGD393236 LWH393221:LWH393236 LML393221:LML393236 LCP393221:LCP393236 KST393221:KST393236 KIX393221:KIX393236 JZB393221:JZB393236 JPF393221:JPF393236 JFJ393221:JFJ393236 IVN393221:IVN393236 ILR393221:ILR393236 IBV393221:IBV393236 HRZ393221:HRZ393236 HID393221:HID393236 GYH393221:GYH393236 GOL393221:GOL393236 GEP393221:GEP393236 FUT393221:FUT393236 FKX393221:FKX393236 FBB393221:FBB393236 ERF393221:ERF393236 EHJ393221:EHJ393236 DXN393221:DXN393236 DNR393221:DNR393236 DDV393221:DDV393236 CTZ393221:CTZ393236 CKD393221:CKD393236 CAH393221:CAH393236 BQL393221:BQL393236 BGP393221:BGP393236 AWT393221:AWT393236 AMX393221:AMX393236 ADB393221:ADB393236 TF393221:TF393236 JJ393221:JJ393236 J393221:J393236 WVV327685:WVV327700 WLZ327685:WLZ327700 WCD327685:WCD327700 VSH327685:VSH327700 VIL327685:VIL327700 UYP327685:UYP327700 UOT327685:UOT327700 UEX327685:UEX327700 TVB327685:TVB327700 TLF327685:TLF327700 TBJ327685:TBJ327700 SRN327685:SRN327700 SHR327685:SHR327700 RXV327685:RXV327700 RNZ327685:RNZ327700 RED327685:RED327700 QUH327685:QUH327700 QKL327685:QKL327700 QAP327685:QAP327700 PQT327685:PQT327700 PGX327685:PGX327700 OXB327685:OXB327700 ONF327685:ONF327700 ODJ327685:ODJ327700 NTN327685:NTN327700 NJR327685:NJR327700 MZV327685:MZV327700 MPZ327685:MPZ327700 MGD327685:MGD327700 LWH327685:LWH327700 LML327685:LML327700 LCP327685:LCP327700 KST327685:KST327700 KIX327685:KIX327700 JZB327685:JZB327700 JPF327685:JPF327700 JFJ327685:JFJ327700 IVN327685:IVN327700 ILR327685:ILR327700 IBV327685:IBV327700 HRZ327685:HRZ327700 HID327685:HID327700 GYH327685:GYH327700 GOL327685:GOL327700 GEP327685:GEP327700 FUT327685:FUT327700 FKX327685:FKX327700 FBB327685:FBB327700 ERF327685:ERF327700 EHJ327685:EHJ327700 DXN327685:DXN327700 DNR327685:DNR327700 DDV327685:DDV327700 CTZ327685:CTZ327700 CKD327685:CKD327700 CAH327685:CAH327700 BQL327685:BQL327700 BGP327685:BGP327700 AWT327685:AWT327700 AMX327685:AMX327700 ADB327685:ADB327700 TF327685:TF327700 JJ327685:JJ327700 J327685:J327700 WVV262149:WVV262164 WLZ262149:WLZ262164 WCD262149:WCD262164 VSH262149:VSH262164 VIL262149:VIL262164 UYP262149:UYP262164 UOT262149:UOT262164 UEX262149:UEX262164 TVB262149:TVB262164 TLF262149:TLF262164 TBJ262149:TBJ262164 SRN262149:SRN262164 SHR262149:SHR262164 RXV262149:RXV262164 RNZ262149:RNZ262164 RED262149:RED262164 QUH262149:QUH262164 QKL262149:QKL262164 QAP262149:QAP262164 PQT262149:PQT262164 PGX262149:PGX262164 OXB262149:OXB262164 ONF262149:ONF262164 ODJ262149:ODJ262164 NTN262149:NTN262164 NJR262149:NJR262164 MZV262149:MZV262164 MPZ262149:MPZ262164 MGD262149:MGD262164 LWH262149:LWH262164 LML262149:LML262164 LCP262149:LCP262164 KST262149:KST262164 KIX262149:KIX262164 JZB262149:JZB262164 JPF262149:JPF262164 JFJ262149:JFJ262164 IVN262149:IVN262164 ILR262149:ILR262164 IBV262149:IBV262164 HRZ262149:HRZ262164 HID262149:HID262164 GYH262149:GYH262164 GOL262149:GOL262164 GEP262149:GEP262164 FUT262149:FUT262164 FKX262149:FKX262164 FBB262149:FBB262164 ERF262149:ERF262164 EHJ262149:EHJ262164 DXN262149:DXN262164 DNR262149:DNR262164 DDV262149:DDV262164 CTZ262149:CTZ262164 CKD262149:CKD262164 CAH262149:CAH262164 BQL262149:BQL262164 BGP262149:BGP262164 AWT262149:AWT262164 AMX262149:AMX262164 ADB262149:ADB262164 TF262149:TF262164 JJ262149:JJ262164 J262149:J262164 WVV196613:WVV196628 WLZ196613:WLZ196628 WCD196613:WCD196628 VSH196613:VSH196628 VIL196613:VIL196628 UYP196613:UYP196628 UOT196613:UOT196628 UEX196613:UEX196628 TVB196613:TVB196628 TLF196613:TLF196628 TBJ196613:TBJ196628 SRN196613:SRN196628 SHR196613:SHR196628 RXV196613:RXV196628 RNZ196613:RNZ196628 RED196613:RED196628 QUH196613:QUH196628 QKL196613:QKL196628 QAP196613:QAP196628 PQT196613:PQT196628 PGX196613:PGX196628 OXB196613:OXB196628 ONF196613:ONF196628 ODJ196613:ODJ196628 NTN196613:NTN196628 NJR196613:NJR196628 MZV196613:MZV196628 MPZ196613:MPZ196628 MGD196613:MGD196628 LWH196613:LWH196628 LML196613:LML196628 LCP196613:LCP196628 KST196613:KST196628 KIX196613:KIX196628 JZB196613:JZB196628 JPF196613:JPF196628 JFJ196613:JFJ196628 IVN196613:IVN196628 ILR196613:ILR196628 IBV196613:IBV196628 HRZ196613:HRZ196628 HID196613:HID196628 GYH196613:GYH196628 GOL196613:GOL196628 GEP196613:GEP196628 FUT196613:FUT196628 FKX196613:FKX196628 FBB196613:FBB196628 ERF196613:ERF196628 EHJ196613:EHJ196628 DXN196613:DXN196628 DNR196613:DNR196628 DDV196613:DDV196628 CTZ196613:CTZ196628 CKD196613:CKD196628 CAH196613:CAH196628 BQL196613:BQL196628 BGP196613:BGP196628 AWT196613:AWT196628 AMX196613:AMX196628 ADB196613:ADB196628 TF196613:TF196628 JJ196613:JJ196628 J196613:J196628 WVV131077:WVV131092 WLZ131077:WLZ131092 WCD131077:WCD131092 VSH131077:VSH131092 VIL131077:VIL131092 UYP131077:UYP131092 UOT131077:UOT131092 UEX131077:UEX131092 TVB131077:TVB131092 TLF131077:TLF131092 TBJ131077:TBJ131092 SRN131077:SRN131092 SHR131077:SHR131092 RXV131077:RXV131092 RNZ131077:RNZ131092 RED131077:RED131092 QUH131077:QUH131092 QKL131077:QKL131092 QAP131077:QAP131092 PQT131077:PQT131092 PGX131077:PGX131092 OXB131077:OXB131092 ONF131077:ONF131092 ODJ131077:ODJ131092 NTN131077:NTN131092 NJR131077:NJR131092 MZV131077:MZV131092 MPZ131077:MPZ131092 MGD131077:MGD131092 LWH131077:LWH131092 LML131077:LML131092 LCP131077:LCP131092 KST131077:KST131092 KIX131077:KIX131092 JZB131077:JZB131092 JPF131077:JPF131092 JFJ131077:JFJ131092 IVN131077:IVN131092 ILR131077:ILR131092 IBV131077:IBV131092 HRZ131077:HRZ131092 HID131077:HID131092 GYH131077:GYH131092 GOL131077:GOL131092 GEP131077:GEP131092 FUT131077:FUT131092 FKX131077:FKX131092 FBB131077:FBB131092 ERF131077:ERF131092 EHJ131077:EHJ131092 DXN131077:DXN131092 DNR131077:DNR131092 DDV131077:DDV131092 CTZ131077:CTZ131092 CKD131077:CKD131092 CAH131077:CAH131092 BQL131077:BQL131092 BGP131077:BGP131092 AWT131077:AWT131092 AMX131077:AMX131092 ADB131077:ADB131092 TF131077:TF131092 JJ131077:JJ131092 J131077:J131092 WVV65541:WVV65556 WLZ65541:WLZ65556 WCD65541:WCD65556 VSH65541:VSH65556 VIL65541:VIL65556 UYP65541:UYP65556 UOT65541:UOT65556 UEX65541:UEX65556 TVB65541:TVB65556 TLF65541:TLF65556 TBJ65541:TBJ65556 SRN65541:SRN65556 SHR65541:SHR65556 RXV65541:RXV65556 RNZ65541:RNZ65556 RED65541:RED65556 QUH65541:QUH65556 QKL65541:QKL65556 QAP65541:QAP65556 PQT65541:PQT65556 PGX65541:PGX65556 OXB65541:OXB65556 ONF65541:ONF65556 ODJ65541:ODJ65556 NTN65541:NTN65556 NJR65541:NJR65556 MZV65541:MZV65556 MPZ65541:MPZ65556 MGD65541:MGD65556 LWH65541:LWH65556 LML65541:LML65556 LCP65541:LCP65556 KST65541:KST65556 KIX65541:KIX65556 JZB65541:JZB65556 JPF65541:JPF65556 JFJ65541:JFJ65556 IVN65541:IVN65556 ILR65541:ILR65556 IBV65541:IBV65556 HRZ65541:HRZ65556 HID65541:HID65556 GYH65541:GYH65556 GOL65541:GOL65556 GEP65541:GEP65556 FUT65541:FUT65556 FKX65541:FKX65556 FBB65541:FBB65556 ERF65541:ERF65556 EHJ65541:EHJ65556 DXN65541:DXN65556 DNR65541:DNR65556 DDV65541:DDV65556 CTZ65541:CTZ65556 CKD65541:CKD65556 CAH65541:CAH65556 BQL65541:BQL65556 BGP65541:BGP65556 AWT65541:AWT65556 AMX65541:AMX65556 ADB65541:ADB65556 TF65541:TF65556 JJ65541:JJ65556 J65541:J65556 WVV983045:WVV983060 WWA983045:WWA983060 WME983045:WME983060 WCI983045:WCI983060 VSM983045:VSM983060 VIQ983045:VIQ983060 UYU983045:UYU983060 UOY983045:UOY983060 UFC983045:UFC983060 TVG983045:TVG983060 TLK983045:TLK983060 TBO983045:TBO983060 SRS983045:SRS983060 SHW983045:SHW983060 RYA983045:RYA983060 ROE983045:ROE983060 REI983045:REI983060 QUM983045:QUM983060 QKQ983045:QKQ983060 QAU983045:QAU983060 PQY983045:PQY983060 PHC983045:PHC983060 OXG983045:OXG983060 ONK983045:ONK983060 ODO983045:ODO983060 NTS983045:NTS983060 NJW983045:NJW983060 NAA983045:NAA983060 MQE983045:MQE983060 MGI983045:MGI983060 LWM983045:LWM983060 LMQ983045:LMQ983060 LCU983045:LCU983060 KSY983045:KSY983060 KJC983045:KJC983060 JZG983045:JZG983060 JPK983045:JPK983060 JFO983045:JFO983060 IVS983045:IVS983060 ILW983045:ILW983060 ICA983045:ICA983060 HSE983045:HSE983060 HII983045:HII983060 GYM983045:GYM983060 GOQ983045:GOQ983060 GEU983045:GEU983060 FUY983045:FUY983060 FLC983045:FLC983060 FBG983045:FBG983060 ERK983045:ERK983060 EHO983045:EHO983060 DXS983045:DXS983060 DNW983045:DNW983060 DEA983045:DEA983060 CUE983045:CUE983060 CKI983045:CKI983060 CAM983045:CAM983060 BQQ983045:BQQ983060 BGU983045:BGU983060 AWY983045:AWY983060 ANC983045:ANC983060 ADG983045:ADG983060 TK983045:TK983060 JO983045:JO983060 S983045:S983060 WWA917509:WWA917524 WME917509:WME917524 WCI917509:WCI917524 VSM917509:VSM917524 VIQ917509:VIQ917524 UYU917509:UYU917524 UOY917509:UOY917524 UFC917509:UFC917524 TVG917509:TVG917524 TLK917509:TLK917524 TBO917509:TBO917524 SRS917509:SRS917524 SHW917509:SHW917524 RYA917509:RYA917524 ROE917509:ROE917524 REI917509:REI917524 QUM917509:QUM917524 QKQ917509:QKQ917524 QAU917509:QAU917524 PQY917509:PQY917524 PHC917509:PHC917524 OXG917509:OXG917524 ONK917509:ONK917524 ODO917509:ODO917524 NTS917509:NTS917524 NJW917509:NJW917524 NAA917509:NAA917524 MQE917509:MQE917524 MGI917509:MGI917524 LWM917509:LWM917524 LMQ917509:LMQ917524 LCU917509:LCU917524 KSY917509:KSY917524 KJC917509:KJC917524 JZG917509:JZG917524 JPK917509:JPK917524 JFO917509:JFO917524 IVS917509:IVS917524 ILW917509:ILW917524 ICA917509:ICA917524 HSE917509:HSE917524 HII917509:HII917524 GYM917509:GYM917524 GOQ917509:GOQ917524 GEU917509:GEU917524 FUY917509:FUY917524 FLC917509:FLC917524 FBG917509:FBG917524 ERK917509:ERK917524 EHO917509:EHO917524 DXS917509:DXS917524 DNW917509:DNW917524 DEA917509:DEA917524 CUE917509:CUE917524 CKI917509:CKI917524 CAM917509:CAM917524 BQQ917509:BQQ917524 BGU917509:BGU917524 AWY917509:AWY917524 ANC917509:ANC917524 ADG917509:ADG917524 TK917509:TK917524 JO917509:JO917524 S917509:S917524 WWA851973:WWA851988 WME851973:WME851988 WCI851973:WCI851988 VSM851973:VSM851988 VIQ851973:VIQ851988 UYU851973:UYU851988 UOY851973:UOY851988 UFC851973:UFC851988 TVG851973:TVG851988 TLK851973:TLK851988 TBO851973:TBO851988 SRS851973:SRS851988 SHW851973:SHW851988 RYA851973:RYA851988 ROE851973:ROE851988 REI851973:REI851988 QUM851973:QUM851988 QKQ851973:QKQ851988 QAU851973:QAU851988 PQY851973:PQY851988 PHC851973:PHC851988 OXG851973:OXG851988 ONK851973:ONK851988 ODO851973:ODO851988 NTS851973:NTS851988 NJW851973:NJW851988 NAA851973:NAA851988 MQE851973:MQE851988 MGI851973:MGI851988 LWM851973:LWM851988 LMQ851973:LMQ851988 LCU851973:LCU851988 KSY851973:KSY851988 KJC851973:KJC851988 JZG851973:JZG851988 JPK851973:JPK851988 JFO851973:JFO851988 IVS851973:IVS851988 ILW851973:ILW851988 ICA851973:ICA851988 HSE851973:HSE851988 HII851973:HII851988 GYM851973:GYM851988 GOQ851973:GOQ851988 GEU851973:GEU851988 FUY851973:FUY851988 FLC851973:FLC851988 FBG851973:FBG851988 ERK851973:ERK851988 EHO851973:EHO851988 DXS851973:DXS851988 DNW851973:DNW851988 DEA851973:DEA851988 CUE851973:CUE851988 CKI851973:CKI851988 CAM851973:CAM851988 BQQ851973:BQQ851988 BGU851973:BGU851988 AWY851973:AWY851988 ANC851973:ANC851988 ADG851973:ADG851988 TK851973:TK851988 JO851973:JO851988 S851973:S851988 WWA786437:WWA786452 WME786437:WME786452 WCI786437:WCI786452 VSM786437:VSM786452 VIQ786437:VIQ786452 UYU786437:UYU786452 UOY786437:UOY786452 UFC786437:UFC786452 TVG786437:TVG786452 TLK786437:TLK786452 TBO786437:TBO786452 SRS786437:SRS786452 SHW786437:SHW786452 RYA786437:RYA786452 ROE786437:ROE786452 REI786437:REI786452 QUM786437:QUM786452 QKQ786437:QKQ786452 QAU786437:QAU786452 PQY786437:PQY786452 PHC786437:PHC786452 OXG786437:OXG786452 ONK786437:ONK786452 ODO786437:ODO786452 NTS786437:NTS786452 NJW786437:NJW786452 NAA786437:NAA786452 MQE786437:MQE786452 MGI786437:MGI786452 LWM786437:LWM786452 LMQ786437:LMQ786452 LCU786437:LCU786452 KSY786437:KSY786452 KJC786437:KJC786452 JZG786437:JZG786452 JPK786437:JPK786452 JFO786437:JFO786452 IVS786437:IVS786452 ILW786437:ILW786452 ICA786437:ICA786452 HSE786437:HSE786452 HII786437:HII786452 GYM786437:GYM786452 GOQ786437:GOQ786452 GEU786437:GEU786452 FUY786437:FUY786452 FLC786437:FLC786452 FBG786437:FBG786452 ERK786437:ERK786452 EHO786437:EHO786452 DXS786437:DXS786452 DNW786437:DNW786452 DEA786437:DEA786452 CUE786437:CUE786452 CKI786437:CKI786452 CAM786437:CAM786452 BQQ786437:BQQ786452 BGU786437:BGU786452 AWY786437:AWY786452 ANC786437:ANC786452 ADG786437:ADG786452 TK786437:TK786452 JO786437:JO786452 S786437:S786452 WWA720901:WWA720916 WME720901:WME720916 WCI720901:WCI720916 VSM720901:VSM720916 VIQ720901:VIQ720916 UYU720901:UYU720916 UOY720901:UOY720916 UFC720901:UFC720916 TVG720901:TVG720916 TLK720901:TLK720916 TBO720901:TBO720916 SRS720901:SRS720916 SHW720901:SHW720916 RYA720901:RYA720916 ROE720901:ROE720916 REI720901:REI720916 QUM720901:QUM720916 QKQ720901:QKQ720916 QAU720901:QAU720916 PQY720901:PQY720916 PHC720901:PHC720916 OXG720901:OXG720916 ONK720901:ONK720916 ODO720901:ODO720916 NTS720901:NTS720916 NJW720901:NJW720916 NAA720901:NAA720916 MQE720901:MQE720916 MGI720901:MGI720916 LWM720901:LWM720916 LMQ720901:LMQ720916 LCU720901:LCU720916 KSY720901:KSY720916 KJC720901:KJC720916 JZG720901:JZG720916 JPK720901:JPK720916 JFO720901:JFO720916 IVS720901:IVS720916 ILW720901:ILW720916 ICA720901:ICA720916 HSE720901:HSE720916 HII720901:HII720916 GYM720901:GYM720916 GOQ720901:GOQ720916 GEU720901:GEU720916 FUY720901:FUY720916 FLC720901:FLC720916 FBG720901:FBG720916 ERK720901:ERK720916 EHO720901:EHO720916 DXS720901:DXS720916 DNW720901:DNW720916 DEA720901:DEA720916 CUE720901:CUE720916 CKI720901:CKI720916 CAM720901:CAM720916 BQQ720901:BQQ720916 BGU720901:BGU720916 AWY720901:AWY720916 ANC720901:ANC720916 ADG720901:ADG720916 TK720901:TK720916 JO720901:JO720916 S720901:S720916 WWA655365:WWA655380 WME655365:WME655380 WCI655365:WCI655380 VSM655365:VSM655380 VIQ655365:VIQ655380 UYU655365:UYU655380 UOY655365:UOY655380 UFC655365:UFC655380 TVG655365:TVG655380 TLK655365:TLK655380 TBO655365:TBO655380 SRS655365:SRS655380 SHW655365:SHW655380 RYA655365:RYA655380 ROE655365:ROE655380 REI655365:REI655380 QUM655365:QUM655380 QKQ655365:QKQ655380 QAU655365:QAU655380 PQY655365:PQY655380 PHC655365:PHC655380 OXG655365:OXG655380 ONK655365:ONK655380 ODO655365:ODO655380 NTS655365:NTS655380 NJW655365:NJW655380 NAA655365:NAA655380 MQE655365:MQE655380 MGI655365:MGI655380 LWM655365:LWM655380 LMQ655365:LMQ655380 LCU655365:LCU655380 KSY655365:KSY655380 KJC655365:KJC655380 JZG655365:JZG655380 JPK655365:JPK655380 JFO655365:JFO655380 IVS655365:IVS655380 ILW655365:ILW655380 ICA655365:ICA655380 HSE655365:HSE655380 HII655365:HII655380 GYM655365:GYM655380 GOQ655365:GOQ655380 GEU655365:GEU655380 FUY655365:FUY655380 FLC655365:FLC655380 FBG655365:FBG655380 ERK655365:ERK655380 EHO655365:EHO655380 DXS655365:DXS655380 DNW655365:DNW655380 DEA655365:DEA655380 CUE655365:CUE655380 CKI655365:CKI655380 CAM655365:CAM655380 BQQ655365:BQQ655380 BGU655365:BGU655380 AWY655365:AWY655380 ANC655365:ANC655380 ADG655365:ADG655380 TK655365:TK655380 JO655365:JO655380 S655365:S655380 WWA589829:WWA589844 WME589829:WME589844 WCI589829:WCI589844 VSM589829:VSM589844 VIQ589829:VIQ589844 UYU589829:UYU589844 UOY589829:UOY589844 UFC589829:UFC589844 TVG589829:TVG589844 TLK589829:TLK589844 TBO589829:TBO589844 SRS589829:SRS589844 SHW589829:SHW589844 RYA589829:RYA589844 ROE589829:ROE589844 REI589829:REI589844 QUM589829:QUM589844 QKQ589829:QKQ589844 QAU589829:QAU589844 PQY589829:PQY589844 PHC589829:PHC589844 OXG589829:OXG589844 ONK589829:ONK589844 ODO589829:ODO589844 NTS589829:NTS589844 NJW589829:NJW589844 NAA589829:NAA589844 MQE589829:MQE589844 MGI589829:MGI589844 LWM589829:LWM589844 LMQ589829:LMQ589844 LCU589829:LCU589844 KSY589829:KSY589844 KJC589829:KJC589844 JZG589829:JZG589844 JPK589829:JPK589844 JFO589829:JFO589844 IVS589829:IVS589844 ILW589829:ILW589844 ICA589829:ICA589844 HSE589829:HSE589844 HII589829:HII589844 GYM589829:GYM589844 GOQ589829:GOQ589844 GEU589829:GEU589844 FUY589829:FUY589844 FLC589829:FLC589844 FBG589829:FBG589844 ERK589829:ERK589844 EHO589829:EHO589844 DXS589829:DXS589844 DNW589829:DNW589844 DEA589829:DEA589844 CUE589829:CUE589844 CKI589829:CKI589844 CAM589829:CAM589844 BQQ589829:BQQ589844 BGU589829:BGU589844 AWY589829:AWY589844 ANC589829:ANC589844 ADG589829:ADG589844 TK589829:TK589844 JO589829:JO589844 S589829:S589844 WWA524293:WWA524308 WME524293:WME524308 WCI524293:WCI524308 VSM524293:VSM524308 VIQ524293:VIQ524308 UYU524293:UYU524308 UOY524293:UOY524308 UFC524293:UFC524308 TVG524293:TVG524308 TLK524293:TLK524308 TBO524293:TBO524308 SRS524293:SRS524308 SHW524293:SHW524308 RYA524293:RYA524308 ROE524293:ROE524308 REI524293:REI524308 QUM524293:QUM524308 QKQ524293:QKQ524308 QAU524293:QAU524308 PQY524293:PQY524308 PHC524293:PHC524308 OXG524293:OXG524308 ONK524293:ONK524308 ODO524293:ODO524308 NTS524293:NTS524308 NJW524293:NJW524308 NAA524293:NAA524308 MQE524293:MQE524308 MGI524293:MGI524308 LWM524293:LWM524308 LMQ524293:LMQ524308 LCU524293:LCU524308 KSY524293:KSY524308 KJC524293:KJC524308 JZG524293:JZG524308 JPK524293:JPK524308 JFO524293:JFO524308 IVS524293:IVS524308 ILW524293:ILW524308 ICA524293:ICA524308 HSE524293:HSE524308 HII524293:HII524308 GYM524293:GYM524308 GOQ524293:GOQ524308 GEU524293:GEU524308 FUY524293:FUY524308 FLC524293:FLC524308 FBG524293:FBG524308 ERK524293:ERK524308 EHO524293:EHO524308 DXS524293:DXS524308 DNW524293:DNW524308 DEA524293:DEA524308 CUE524293:CUE524308 CKI524293:CKI524308 CAM524293:CAM524308 BQQ524293:BQQ524308 BGU524293:BGU524308 AWY524293:AWY524308 ANC524293:ANC524308 ADG524293:ADG524308 TK524293:TK524308 JO524293:JO524308 S524293:S524308 WWA458757:WWA458772 WME458757:WME458772 WCI458757:WCI458772 VSM458757:VSM458772 VIQ458757:VIQ458772 UYU458757:UYU458772 UOY458757:UOY458772 UFC458757:UFC458772 TVG458757:TVG458772 TLK458757:TLK458772 TBO458757:TBO458772 SRS458757:SRS458772 SHW458757:SHW458772 RYA458757:RYA458772 ROE458757:ROE458772 REI458757:REI458772 QUM458757:QUM458772 QKQ458757:QKQ458772 QAU458757:QAU458772 PQY458757:PQY458772 PHC458757:PHC458772 OXG458757:OXG458772 ONK458757:ONK458772 ODO458757:ODO458772 NTS458757:NTS458772 NJW458757:NJW458772 NAA458757:NAA458772 MQE458757:MQE458772 MGI458757:MGI458772 LWM458757:LWM458772 LMQ458757:LMQ458772 LCU458757:LCU458772 KSY458757:KSY458772 KJC458757:KJC458772 JZG458757:JZG458772 JPK458757:JPK458772 JFO458757:JFO458772 IVS458757:IVS458772 ILW458757:ILW458772 ICA458757:ICA458772 HSE458757:HSE458772 HII458757:HII458772 GYM458757:GYM458772 GOQ458757:GOQ458772 GEU458757:GEU458772 FUY458757:FUY458772 FLC458757:FLC458772 FBG458757:FBG458772 ERK458757:ERK458772 EHO458757:EHO458772 DXS458757:DXS458772 DNW458757:DNW458772 DEA458757:DEA458772 CUE458757:CUE458772 CKI458757:CKI458772 CAM458757:CAM458772 BQQ458757:BQQ458772 BGU458757:BGU458772 AWY458757:AWY458772 ANC458757:ANC458772 ADG458757:ADG458772 TK458757:TK458772 JO458757:JO458772 S458757:S458772 WWA393221:WWA393236 WME393221:WME393236 WCI393221:WCI393236 VSM393221:VSM393236 VIQ393221:VIQ393236 UYU393221:UYU393236 UOY393221:UOY393236 UFC393221:UFC393236 TVG393221:TVG393236 TLK393221:TLK393236 TBO393221:TBO393236 SRS393221:SRS393236 SHW393221:SHW393236 RYA393221:RYA393236 ROE393221:ROE393236 REI393221:REI393236 QUM393221:QUM393236 QKQ393221:QKQ393236 QAU393221:QAU393236 PQY393221:PQY393236 PHC393221:PHC393236 OXG393221:OXG393236 ONK393221:ONK393236 ODO393221:ODO393236 NTS393221:NTS393236 NJW393221:NJW393236 NAA393221:NAA393236 MQE393221:MQE393236 MGI393221:MGI393236 LWM393221:LWM393236 LMQ393221:LMQ393236 LCU393221:LCU393236 KSY393221:KSY393236 KJC393221:KJC393236 JZG393221:JZG393236 JPK393221:JPK393236 JFO393221:JFO393236 IVS393221:IVS393236 ILW393221:ILW393236 ICA393221:ICA393236 HSE393221:HSE393236 HII393221:HII393236 GYM393221:GYM393236 GOQ393221:GOQ393236 GEU393221:GEU393236 FUY393221:FUY393236 FLC393221:FLC393236 FBG393221:FBG393236 ERK393221:ERK393236 EHO393221:EHO393236 DXS393221:DXS393236 DNW393221:DNW393236 DEA393221:DEA393236 CUE393221:CUE393236 CKI393221:CKI393236 CAM393221:CAM393236 BQQ393221:BQQ393236 BGU393221:BGU393236 AWY393221:AWY393236 ANC393221:ANC393236 ADG393221:ADG393236 TK393221:TK393236 JO393221:JO393236 S393221:S393236 WWA327685:WWA327700 WME327685:WME327700 WCI327685:WCI327700 VSM327685:VSM327700 VIQ327685:VIQ327700 UYU327685:UYU327700 UOY327685:UOY327700 UFC327685:UFC327700 TVG327685:TVG327700 TLK327685:TLK327700 TBO327685:TBO327700 SRS327685:SRS327700 SHW327685:SHW327700 RYA327685:RYA327700 ROE327685:ROE327700 REI327685:REI327700 QUM327685:QUM327700 QKQ327685:QKQ327700 QAU327685:QAU327700 PQY327685:PQY327700 PHC327685:PHC327700 OXG327685:OXG327700 ONK327685:ONK327700 ODO327685:ODO327700 NTS327685:NTS327700 NJW327685:NJW327700 NAA327685:NAA327700 MQE327685:MQE327700 MGI327685:MGI327700 LWM327685:LWM327700 LMQ327685:LMQ327700 LCU327685:LCU327700 KSY327685:KSY327700 KJC327685:KJC327700 JZG327685:JZG327700 JPK327685:JPK327700 JFO327685:JFO327700 IVS327685:IVS327700 ILW327685:ILW327700 ICA327685:ICA327700 HSE327685:HSE327700 HII327685:HII327700 GYM327685:GYM327700 GOQ327685:GOQ327700 GEU327685:GEU327700 FUY327685:FUY327700 FLC327685:FLC327700 FBG327685:FBG327700 ERK327685:ERK327700 EHO327685:EHO327700 DXS327685:DXS327700 DNW327685:DNW327700 DEA327685:DEA327700 CUE327685:CUE327700 CKI327685:CKI327700 CAM327685:CAM327700 BQQ327685:BQQ327700 BGU327685:BGU327700 AWY327685:AWY327700 ANC327685:ANC327700 ADG327685:ADG327700 TK327685:TK327700 JO327685:JO327700 S327685:S327700 WWA262149:WWA262164 WME262149:WME262164 WCI262149:WCI262164 VSM262149:VSM262164 VIQ262149:VIQ262164 UYU262149:UYU262164 UOY262149:UOY262164 UFC262149:UFC262164 TVG262149:TVG262164 TLK262149:TLK262164 TBO262149:TBO262164 SRS262149:SRS262164 SHW262149:SHW262164 RYA262149:RYA262164 ROE262149:ROE262164 REI262149:REI262164 QUM262149:QUM262164 QKQ262149:QKQ262164 QAU262149:QAU262164 PQY262149:PQY262164 PHC262149:PHC262164 OXG262149:OXG262164 ONK262149:ONK262164 ODO262149:ODO262164 NTS262149:NTS262164 NJW262149:NJW262164 NAA262149:NAA262164 MQE262149:MQE262164 MGI262149:MGI262164 LWM262149:LWM262164 LMQ262149:LMQ262164 LCU262149:LCU262164 KSY262149:KSY262164 KJC262149:KJC262164 JZG262149:JZG262164 JPK262149:JPK262164 JFO262149:JFO262164 IVS262149:IVS262164 ILW262149:ILW262164 ICA262149:ICA262164 HSE262149:HSE262164 HII262149:HII262164 GYM262149:GYM262164 GOQ262149:GOQ262164 GEU262149:GEU262164 FUY262149:FUY262164 FLC262149:FLC262164 FBG262149:FBG262164 ERK262149:ERK262164 EHO262149:EHO262164 DXS262149:DXS262164 DNW262149:DNW262164 DEA262149:DEA262164 CUE262149:CUE262164 CKI262149:CKI262164 CAM262149:CAM262164 BQQ262149:BQQ262164 BGU262149:BGU262164 AWY262149:AWY262164 ANC262149:ANC262164 ADG262149:ADG262164 TK262149:TK262164 JO262149:JO262164 S262149:S262164 WWA196613:WWA196628 WME196613:WME196628 WCI196613:WCI196628 VSM196613:VSM196628 VIQ196613:VIQ196628 UYU196613:UYU196628 UOY196613:UOY196628 UFC196613:UFC196628 TVG196613:TVG196628 TLK196613:TLK196628 TBO196613:TBO196628 SRS196613:SRS196628 SHW196613:SHW196628 RYA196613:RYA196628 ROE196613:ROE196628 REI196613:REI196628 QUM196613:QUM196628 QKQ196613:QKQ196628 QAU196613:QAU196628 PQY196613:PQY196628 PHC196613:PHC196628 OXG196613:OXG196628 ONK196613:ONK196628 ODO196613:ODO196628 NTS196613:NTS196628 NJW196613:NJW196628 NAA196613:NAA196628 MQE196613:MQE196628 MGI196613:MGI196628 LWM196613:LWM196628 LMQ196613:LMQ196628 LCU196613:LCU196628 KSY196613:KSY196628 KJC196613:KJC196628 JZG196613:JZG196628 JPK196613:JPK196628 JFO196613:JFO196628 IVS196613:IVS196628 ILW196613:ILW196628 ICA196613:ICA196628 HSE196613:HSE196628 HII196613:HII196628 GYM196613:GYM196628 GOQ196613:GOQ196628 GEU196613:GEU196628 FUY196613:FUY196628 FLC196613:FLC196628 FBG196613:FBG196628 ERK196613:ERK196628 EHO196613:EHO196628 DXS196613:DXS196628 DNW196613:DNW196628 DEA196613:DEA196628 CUE196613:CUE196628 CKI196613:CKI196628 CAM196613:CAM196628 BQQ196613:BQQ196628 BGU196613:BGU196628 AWY196613:AWY196628 ANC196613:ANC196628 ADG196613:ADG196628 TK196613:TK196628 JO196613:JO196628 S196613:S196628 WWA131077:WWA131092 WME131077:WME131092 WCI131077:WCI131092 VSM131077:VSM131092 VIQ131077:VIQ131092 UYU131077:UYU131092 UOY131077:UOY131092 UFC131077:UFC131092 TVG131077:TVG131092 TLK131077:TLK131092 TBO131077:TBO131092 SRS131077:SRS131092 SHW131077:SHW131092 RYA131077:RYA131092 ROE131077:ROE131092 REI131077:REI131092 QUM131077:QUM131092 QKQ131077:QKQ131092 QAU131077:QAU131092 PQY131077:PQY131092 PHC131077:PHC131092 OXG131077:OXG131092 ONK131077:ONK131092 ODO131077:ODO131092 NTS131077:NTS131092 NJW131077:NJW131092 NAA131077:NAA131092 MQE131077:MQE131092 MGI131077:MGI131092 LWM131077:LWM131092 LMQ131077:LMQ131092 LCU131077:LCU131092 KSY131077:KSY131092 KJC131077:KJC131092 JZG131077:JZG131092 JPK131077:JPK131092 JFO131077:JFO131092 IVS131077:IVS131092 ILW131077:ILW131092 ICA131077:ICA131092 HSE131077:HSE131092 HII131077:HII131092 GYM131077:GYM131092 GOQ131077:GOQ131092 GEU131077:GEU131092 FUY131077:FUY131092 FLC131077:FLC131092 FBG131077:FBG131092 ERK131077:ERK131092 EHO131077:EHO131092 DXS131077:DXS131092 DNW131077:DNW131092 DEA131077:DEA131092 CUE131077:CUE131092 CKI131077:CKI131092 CAM131077:CAM131092 BQQ131077:BQQ131092 BGU131077:BGU131092 AWY131077:AWY131092 ANC131077:ANC131092 ADG131077:ADG131092 TK131077:TK131092 JO131077:JO131092 S131077:S131092 WWA65541:WWA65556 WME65541:WME65556 WCI65541:WCI65556 VSM65541:VSM65556 VIQ65541:VIQ65556 UYU65541:UYU65556 UOY65541:UOY65556 UFC65541:UFC65556 TVG65541:TVG65556 TLK65541:TLK65556 TBO65541:TBO65556 SRS65541:SRS65556 SHW65541:SHW65556 RYA65541:RYA65556 ROE65541:ROE65556 REI65541:REI65556 QUM65541:QUM65556 QKQ65541:QKQ65556 QAU65541:QAU65556 PQY65541:PQY65556 PHC65541:PHC65556 OXG65541:OXG65556 ONK65541:ONK65556 ODO65541:ODO65556 NTS65541:NTS65556 NJW65541:NJW65556 NAA65541:NAA65556 MQE65541:MQE65556 MGI65541:MGI65556 LWM65541:LWM65556 LMQ65541:LMQ65556 LCU65541:LCU65556 KSY65541:KSY65556 KJC65541:KJC65556 JZG65541:JZG65556 JPK65541:JPK65556 JFO65541:JFO65556 IVS65541:IVS65556 ILW65541:ILW65556 ICA65541:ICA65556 HSE65541:HSE65556 HII65541:HII65556 GYM65541:GYM65556 GOQ65541:GOQ65556 GEU65541:GEU65556 FUY65541:FUY65556 FLC65541:FLC65556 FBG65541:FBG65556 ERK65541:ERK65556 EHO65541:EHO65556 DXS65541:DXS65556 DNW65541:DNW65556 DEA65541:DEA65556 CUE65541:CUE65556 CKI65541:CKI65556 CAM65541:CAM65556 BQQ65541:BQQ65556 BGU65541:BGU65556 AWY65541:AWY65556 ANC65541:ANC65556 ADG65541:ADG65556 TK65541:TK65556 JO65541:JO65556">
      <formula1>"Catastrophic, Critical, Marginal, Negligible, -"</formula1>
    </dataValidation>
  </dataValidation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0"/>
  <sheetViews>
    <sheetView workbookViewId="0">
      <selection activeCell="B13" sqref="B13"/>
    </sheetView>
  </sheetViews>
  <sheetFormatPr defaultRowHeight="14.4" x14ac:dyDescent="0.3"/>
  <cols>
    <col min="1" max="1" width="24.44140625" customWidth="1"/>
    <col min="2" max="2" width="16.44140625" customWidth="1"/>
    <col min="3" max="4" width="11.44140625" customWidth="1"/>
    <col min="5" max="5" width="7.5546875" customWidth="1"/>
    <col min="6" max="6" width="11.44140625" bestFit="1" customWidth="1"/>
  </cols>
  <sheetData>
    <row r="3" spans="1:3" x14ac:dyDescent="0.3">
      <c r="A3" s="123" t="s">
        <v>368</v>
      </c>
      <c r="B3" s="123" t="s">
        <v>367</v>
      </c>
    </row>
    <row r="4" spans="1:3" x14ac:dyDescent="0.3">
      <c r="A4" s="123" t="s">
        <v>365</v>
      </c>
      <c r="B4" t="s">
        <v>194</v>
      </c>
      <c r="C4" t="s">
        <v>366</v>
      </c>
    </row>
    <row r="5" spans="1:3" x14ac:dyDescent="0.3">
      <c r="A5" s="124" t="s">
        <v>703</v>
      </c>
      <c r="B5" s="125">
        <v>4</v>
      </c>
      <c r="C5" s="125">
        <v>4</v>
      </c>
    </row>
    <row r="6" spans="1:3" x14ac:dyDescent="0.3">
      <c r="A6" s="136" t="s">
        <v>512</v>
      </c>
      <c r="B6" s="125">
        <v>2</v>
      </c>
      <c r="C6" s="125">
        <v>2</v>
      </c>
    </row>
    <row r="7" spans="1:3" x14ac:dyDescent="0.3">
      <c r="A7" s="136" t="s">
        <v>483</v>
      </c>
      <c r="B7" s="125">
        <v>1</v>
      </c>
      <c r="C7" s="125">
        <v>1</v>
      </c>
    </row>
    <row r="8" spans="1:3" x14ac:dyDescent="0.3">
      <c r="A8" s="136" t="s">
        <v>707</v>
      </c>
      <c r="B8" s="125">
        <v>1</v>
      </c>
      <c r="C8" s="125">
        <v>1</v>
      </c>
    </row>
    <row r="9" spans="1:3" x14ac:dyDescent="0.3">
      <c r="A9" s="124" t="s">
        <v>356</v>
      </c>
      <c r="B9" s="125">
        <v>1</v>
      </c>
      <c r="C9" s="125">
        <v>1</v>
      </c>
    </row>
    <row r="10" spans="1:3" x14ac:dyDescent="0.3">
      <c r="A10" s="136" t="s">
        <v>512</v>
      </c>
      <c r="B10" s="125">
        <v>1</v>
      </c>
      <c r="C10" s="125">
        <v>1</v>
      </c>
    </row>
    <row r="11" spans="1:3" x14ac:dyDescent="0.3">
      <c r="A11" s="124" t="s">
        <v>171</v>
      </c>
      <c r="B11" s="125">
        <v>7</v>
      </c>
      <c r="C11" s="125">
        <v>7</v>
      </c>
    </row>
    <row r="12" spans="1:3" x14ac:dyDescent="0.3">
      <c r="A12" s="136" t="s">
        <v>512</v>
      </c>
      <c r="B12" s="125">
        <v>6</v>
      </c>
      <c r="C12" s="125">
        <v>6</v>
      </c>
    </row>
    <row r="13" spans="1:3" x14ac:dyDescent="0.3">
      <c r="A13" s="136" t="s">
        <v>484</v>
      </c>
      <c r="B13" s="125">
        <v>1</v>
      </c>
      <c r="C13" s="125">
        <v>1</v>
      </c>
    </row>
    <row r="14" spans="1:3" x14ac:dyDescent="0.3">
      <c r="A14" s="124" t="s">
        <v>192</v>
      </c>
      <c r="B14" s="125">
        <v>1</v>
      </c>
      <c r="C14" s="125">
        <v>1</v>
      </c>
    </row>
    <row r="15" spans="1:3" x14ac:dyDescent="0.3">
      <c r="A15" s="136" t="s">
        <v>483</v>
      </c>
      <c r="B15" s="125">
        <v>1</v>
      </c>
      <c r="C15" s="125">
        <v>1</v>
      </c>
    </row>
    <row r="16" spans="1:3" x14ac:dyDescent="0.3">
      <c r="A16" s="124" t="s">
        <v>199</v>
      </c>
      <c r="B16" s="125">
        <v>1</v>
      </c>
      <c r="C16" s="125">
        <v>1</v>
      </c>
    </row>
    <row r="17" spans="1:3" x14ac:dyDescent="0.3">
      <c r="A17" s="136" t="s">
        <v>493</v>
      </c>
      <c r="B17" s="125">
        <v>1</v>
      </c>
      <c r="C17" s="125">
        <v>1</v>
      </c>
    </row>
    <row r="18" spans="1:3" x14ac:dyDescent="0.3">
      <c r="A18" s="124" t="s">
        <v>221</v>
      </c>
      <c r="B18" s="125">
        <v>4</v>
      </c>
      <c r="C18" s="125">
        <v>4</v>
      </c>
    </row>
    <row r="19" spans="1:3" x14ac:dyDescent="0.3">
      <c r="A19" s="136" t="s">
        <v>476</v>
      </c>
      <c r="B19" s="125">
        <v>1</v>
      </c>
      <c r="C19" s="125">
        <v>1</v>
      </c>
    </row>
    <row r="20" spans="1:3" x14ac:dyDescent="0.3">
      <c r="A20" s="136" t="s">
        <v>475</v>
      </c>
      <c r="B20" s="125">
        <v>1</v>
      </c>
      <c r="C20" s="125">
        <v>1</v>
      </c>
    </row>
    <row r="21" spans="1:3" x14ac:dyDescent="0.3">
      <c r="A21" s="136" t="s">
        <v>477</v>
      </c>
      <c r="B21" s="125">
        <v>1</v>
      </c>
      <c r="C21" s="125">
        <v>1</v>
      </c>
    </row>
    <row r="22" spans="1:3" x14ac:dyDescent="0.3">
      <c r="A22" s="136" t="s">
        <v>480</v>
      </c>
      <c r="B22" s="125">
        <v>1</v>
      </c>
      <c r="C22" s="125">
        <v>1</v>
      </c>
    </row>
    <row r="23" spans="1:3" x14ac:dyDescent="0.3">
      <c r="A23" s="124" t="s">
        <v>116</v>
      </c>
      <c r="B23" s="125">
        <v>3</v>
      </c>
      <c r="C23" s="125">
        <v>3</v>
      </c>
    </row>
    <row r="24" spans="1:3" x14ac:dyDescent="0.3">
      <c r="A24" s="136" t="s">
        <v>496</v>
      </c>
      <c r="B24" s="125">
        <v>1</v>
      </c>
      <c r="C24" s="125">
        <v>1</v>
      </c>
    </row>
    <row r="25" spans="1:3" x14ac:dyDescent="0.3">
      <c r="A25" s="136" t="s">
        <v>495</v>
      </c>
      <c r="B25" s="125">
        <v>1</v>
      </c>
      <c r="C25" s="125">
        <v>1</v>
      </c>
    </row>
    <row r="26" spans="1:3" x14ac:dyDescent="0.3">
      <c r="A26" s="136" t="s">
        <v>486</v>
      </c>
      <c r="B26" s="125">
        <v>1</v>
      </c>
      <c r="C26" s="125">
        <v>1</v>
      </c>
    </row>
    <row r="27" spans="1:3" x14ac:dyDescent="0.3">
      <c r="A27" s="124" t="s">
        <v>238</v>
      </c>
      <c r="B27" s="125">
        <v>6</v>
      </c>
      <c r="C27" s="125">
        <v>6</v>
      </c>
    </row>
    <row r="28" spans="1:3" x14ac:dyDescent="0.3">
      <c r="A28" s="136" t="s">
        <v>512</v>
      </c>
      <c r="B28" s="125">
        <v>5</v>
      </c>
      <c r="C28" s="125">
        <v>5</v>
      </c>
    </row>
    <row r="29" spans="1:3" x14ac:dyDescent="0.3">
      <c r="A29" s="136" t="s">
        <v>477</v>
      </c>
      <c r="B29" s="125">
        <v>1</v>
      </c>
      <c r="C29" s="125">
        <v>1</v>
      </c>
    </row>
    <row r="30" spans="1:3" x14ac:dyDescent="0.3">
      <c r="A30" s="124" t="s">
        <v>366</v>
      </c>
      <c r="B30" s="125">
        <v>27</v>
      </c>
      <c r="C30" s="125">
        <v>27</v>
      </c>
    </row>
  </sheetData>
  <customSheetViews>
    <customSheetView guid="{F303A4F1-407D-4D90-8001-6BD66E901407}">
      <selection activeCell="B13" sqref="B13"/>
      <pageMargins left="0.7" right="0.7" top="0.75" bottom="0.75" header="0.3" footer="0.3"/>
    </customSheetView>
    <customSheetView guid="{47023082-66C0-4F7B-8463-547DD0FD8156}">
      <selection activeCell="B13" sqref="B13"/>
      <pageMargins left="0.7" right="0.7" top="0.75" bottom="0.75" header="0.3" footer="0.3"/>
    </customSheetView>
    <customSheetView guid="{C038A17F-6E16-40FA-94C4-C33FA9628714}">
      <selection activeCell="B13" sqref="B13"/>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topLeftCell="A5" workbookViewId="0">
      <selection activeCell="A12" sqref="A12:A18"/>
    </sheetView>
  </sheetViews>
  <sheetFormatPr defaultRowHeight="14.4" x14ac:dyDescent="0.3"/>
  <cols>
    <col min="1" max="1" width="130.5546875" bestFit="1" customWidth="1"/>
    <col min="2" max="2" width="19" customWidth="1"/>
  </cols>
  <sheetData>
    <row r="1" spans="1:2" x14ac:dyDescent="0.3">
      <c r="A1" s="123" t="s">
        <v>7</v>
      </c>
      <c r="B1" t="s">
        <v>194</v>
      </c>
    </row>
    <row r="3" spans="1:2" x14ac:dyDescent="0.3">
      <c r="A3" s="123" t="s">
        <v>365</v>
      </c>
      <c r="B3" t="s">
        <v>368</v>
      </c>
    </row>
    <row r="4" spans="1:2" x14ac:dyDescent="0.3">
      <c r="A4" s="124" t="s">
        <v>703</v>
      </c>
      <c r="B4" s="125">
        <v>4</v>
      </c>
    </row>
    <row r="5" spans="1:2" x14ac:dyDescent="0.3">
      <c r="A5" s="136" t="s">
        <v>524</v>
      </c>
      <c r="B5" s="125">
        <v>1</v>
      </c>
    </row>
    <row r="6" spans="1:2" x14ac:dyDescent="0.3">
      <c r="A6" s="136" t="s">
        <v>693</v>
      </c>
      <c r="B6" s="125">
        <v>1</v>
      </c>
    </row>
    <row r="7" spans="1:2" x14ac:dyDescent="0.3">
      <c r="A7" s="136" t="s">
        <v>688</v>
      </c>
      <c r="B7" s="125">
        <v>1</v>
      </c>
    </row>
    <row r="8" spans="1:2" x14ac:dyDescent="0.3">
      <c r="A8" s="136" t="s">
        <v>708</v>
      </c>
      <c r="B8" s="125">
        <v>1</v>
      </c>
    </row>
    <row r="9" spans="1:2" x14ac:dyDescent="0.3">
      <c r="A9" s="124" t="s">
        <v>356</v>
      </c>
      <c r="B9" s="125">
        <v>1</v>
      </c>
    </row>
    <row r="10" spans="1:2" x14ac:dyDescent="0.3">
      <c r="A10" s="136" t="s">
        <v>258</v>
      </c>
      <c r="B10" s="125">
        <v>1</v>
      </c>
    </row>
    <row r="11" spans="1:2" x14ac:dyDescent="0.3">
      <c r="A11" s="124" t="s">
        <v>171</v>
      </c>
      <c r="B11" s="125">
        <v>7</v>
      </c>
    </row>
    <row r="12" spans="1:2" x14ac:dyDescent="0.3">
      <c r="A12" s="136" t="s">
        <v>616</v>
      </c>
      <c r="B12" s="125">
        <v>1</v>
      </c>
    </row>
    <row r="13" spans="1:2" x14ac:dyDescent="0.3">
      <c r="A13" s="136" t="s">
        <v>620</v>
      </c>
      <c r="B13" s="125">
        <v>1</v>
      </c>
    </row>
    <row r="14" spans="1:2" x14ac:dyDescent="0.3">
      <c r="A14" s="136" t="s">
        <v>613</v>
      </c>
      <c r="B14" s="125">
        <v>1</v>
      </c>
    </row>
    <row r="15" spans="1:2" x14ac:dyDescent="0.3">
      <c r="A15" s="136" t="s">
        <v>619</v>
      </c>
      <c r="B15" s="125">
        <v>1</v>
      </c>
    </row>
    <row r="16" spans="1:2" x14ac:dyDescent="0.3">
      <c r="A16" s="136" t="s">
        <v>618</v>
      </c>
      <c r="B16" s="125">
        <v>1</v>
      </c>
    </row>
    <row r="17" spans="1:2" x14ac:dyDescent="0.3">
      <c r="A17" s="136" t="s">
        <v>617</v>
      </c>
      <c r="B17" s="125">
        <v>1</v>
      </c>
    </row>
    <row r="18" spans="1:2" x14ac:dyDescent="0.3">
      <c r="A18" s="136" t="s">
        <v>604</v>
      </c>
      <c r="B18" s="125">
        <v>1</v>
      </c>
    </row>
    <row r="19" spans="1:2" x14ac:dyDescent="0.3">
      <c r="A19" s="124" t="s">
        <v>192</v>
      </c>
      <c r="B19" s="125">
        <v>1</v>
      </c>
    </row>
    <row r="20" spans="1:2" x14ac:dyDescent="0.3">
      <c r="A20" s="136" t="s">
        <v>524</v>
      </c>
      <c r="B20" s="125">
        <v>1</v>
      </c>
    </row>
    <row r="21" spans="1:2" x14ac:dyDescent="0.3">
      <c r="A21" s="124" t="s">
        <v>199</v>
      </c>
      <c r="B21" s="125">
        <v>1</v>
      </c>
    </row>
    <row r="22" spans="1:2" x14ac:dyDescent="0.3">
      <c r="A22" s="136" t="s">
        <v>490</v>
      </c>
      <c r="B22" s="125">
        <v>1</v>
      </c>
    </row>
    <row r="23" spans="1:2" x14ac:dyDescent="0.3">
      <c r="A23" s="124" t="s">
        <v>221</v>
      </c>
      <c r="B23" s="125">
        <v>4</v>
      </c>
    </row>
    <row r="24" spans="1:2" x14ac:dyDescent="0.3">
      <c r="A24" s="136" t="s">
        <v>279</v>
      </c>
      <c r="B24" s="125">
        <v>1</v>
      </c>
    </row>
    <row r="25" spans="1:2" x14ac:dyDescent="0.3">
      <c r="A25" s="136" t="s">
        <v>226</v>
      </c>
      <c r="B25" s="125">
        <v>1</v>
      </c>
    </row>
    <row r="26" spans="1:2" x14ac:dyDescent="0.3">
      <c r="A26" s="136" t="s">
        <v>358</v>
      </c>
      <c r="B26" s="125">
        <v>1</v>
      </c>
    </row>
    <row r="27" spans="1:2" x14ac:dyDescent="0.3">
      <c r="A27" s="136" t="s">
        <v>230</v>
      </c>
      <c r="B27" s="125">
        <v>1</v>
      </c>
    </row>
    <row r="28" spans="1:2" x14ac:dyDescent="0.3">
      <c r="A28" s="124" t="s">
        <v>116</v>
      </c>
      <c r="B28" s="125">
        <v>3</v>
      </c>
    </row>
    <row r="29" spans="1:2" x14ac:dyDescent="0.3">
      <c r="A29" s="136" t="s">
        <v>481</v>
      </c>
      <c r="B29" s="125">
        <v>1</v>
      </c>
    </row>
    <row r="30" spans="1:2" x14ac:dyDescent="0.3">
      <c r="A30" s="136" t="s">
        <v>494</v>
      </c>
      <c r="B30" s="125">
        <v>1</v>
      </c>
    </row>
    <row r="31" spans="1:2" x14ac:dyDescent="0.3">
      <c r="A31" s="136" t="s">
        <v>485</v>
      </c>
      <c r="B31" s="125">
        <v>1</v>
      </c>
    </row>
    <row r="32" spans="1:2" x14ac:dyDescent="0.3">
      <c r="A32" s="124" t="s">
        <v>238</v>
      </c>
      <c r="B32" s="125">
        <v>6</v>
      </c>
    </row>
    <row r="33" spans="1:2" x14ac:dyDescent="0.3">
      <c r="A33" s="136" t="s">
        <v>321</v>
      </c>
      <c r="B33" s="125">
        <v>1</v>
      </c>
    </row>
    <row r="34" spans="1:2" x14ac:dyDescent="0.3">
      <c r="A34" s="136" t="s">
        <v>279</v>
      </c>
      <c r="B34" s="125">
        <v>1</v>
      </c>
    </row>
    <row r="35" spans="1:2" x14ac:dyDescent="0.3">
      <c r="A35" s="136" t="s">
        <v>308</v>
      </c>
      <c r="B35" s="125">
        <v>1</v>
      </c>
    </row>
    <row r="36" spans="1:2" x14ac:dyDescent="0.3">
      <c r="A36" s="136" t="s">
        <v>309</v>
      </c>
      <c r="B36" s="125">
        <v>1</v>
      </c>
    </row>
    <row r="37" spans="1:2" x14ac:dyDescent="0.3">
      <c r="A37" s="136" t="s">
        <v>324</v>
      </c>
      <c r="B37" s="125">
        <v>1</v>
      </c>
    </row>
    <row r="38" spans="1:2" x14ac:dyDescent="0.3">
      <c r="A38" s="136" t="s">
        <v>499</v>
      </c>
      <c r="B38" s="125">
        <v>1</v>
      </c>
    </row>
    <row r="39" spans="1:2" x14ac:dyDescent="0.3">
      <c r="A39" s="124" t="s">
        <v>366</v>
      </c>
      <c r="B39" s="125">
        <v>27</v>
      </c>
    </row>
  </sheetData>
  <customSheetViews>
    <customSheetView guid="{F303A4F1-407D-4D90-8001-6BD66E901407}" topLeftCell="A5">
      <selection activeCell="A12" sqref="A12:A18"/>
      <pageMargins left="0.7" right="0.7" top="0.75" bottom="0.75" header="0.3" footer="0.3"/>
    </customSheetView>
    <customSheetView guid="{47023082-66C0-4F7B-8463-547DD0FD8156}" topLeftCell="A15">
      <selection activeCell="E50" sqref="E50"/>
      <pageMargins left="0.7" right="0.7" top="0.75" bottom="0.75" header="0.3" footer="0.3"/>
    </customSheetView>
    <customSheetView guid="{C038A17F-6E16-40FA-94C4-C33FA9628714}" topLeftCell="A5">
      <selection activeCell="A12" sqref="A12:A18"/>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0"/>
  <sheetViews>
    <sheetView topLeftCell="A43" workbookViewId="0">
      <selection activeCell="A39" sqref="A39"/>
    </sheetView>
  </sheetViews>
  <sheetFormatPr defaultRowHeight="14.4" x14ac:dyDescent="0.3"/>
  <cols>
    <col min="1" max="1" width="138.88671875" bestFit="1" customWidth="1"/>
    <col min="2" max="2" width="19" customWidth="1"/>
  </cols>
  <sheetData>
    <row r="1" spans="1:2" x14ac:dyDescent="0.3">
      <c r="A1" s="123" t="s">
        <v>7</v>
      </c>
      <c r="B1" t="s">
        <v>195</v>
      </c>
    </row>
    <row r="3" spans="1:2" x14ac:dyDescent="0.3">
      <c r="A3" s="123" t="s">
        <v>365</v>
      </c>
      <c r="B3" t="s">
        <v>368</v>
      </c>
    </row>
    <row r="4" spans="1:2" x14ac:dyDescent="0.3">
      <c r="A4" s="124" t="s">
        <v>703</v>
      </c>
      <c r="B4" s="125">
        <v>6</v>
      </c>
    </row>
    <row r="5" spans="1:2" x14ac:dyDescent="0.3">
      <c r="A5" s="136" t="s">
        <v>524</v>
      </c>
      <c r="B5" s="125">
        <v>1</v>
      </c>
    </row>
    <row r="6" spans="1:2" x14ac:dyDescent="0.3">
      <c r="A6" s="136" t="s">
        <v>701</v>
      </c>
      <c r="B6" s="125">
        <v>1</v>
      </c>
    </row>
    <row r="7" spans="1:2" x14ac:dyDescent="0.3">
      <c r="A7" s="136" t="s">
        <v>697</v>
      </c>
      <c r="B7" s="125">
        <v>1</v>
      </c>
    </row>
    <row r="8" spans="1:2" x14ac:dyDescent="0.3">
      <c r="A8" s="136" t="s">
        <v>690</v>
      </c>
      <c r="B8" s="125">
        <v>1</v>
      </c>
    </row>
    <row r="9" spans="1:2" x14ac:dyDescent="0.3">
      <c r="A9" s="136" t="s">
        <v>694</v>
      </c>
      <c r="B9" s="125">
        <v>1</v>
      </c>
    </row>
    <row r="10" spans="1:2" x14ac:dyDescent="0.3">
      <c r="A10" s="136" t="s">
        <v>695</v>
      </c>
      <c r="B10" s="125">
        <v>1</v>
      </c>
    </row>
    <row r="11" spans="1:2" x14ac:dyDescent="0.3">
      <c r="A11" s="124" t="s">
        <v>333</v>
      </c>
      <c r="B11" s="125">
        <v>1</v>
      </c>
    </row>
    <row r="12" spans="1:2" x14ac:dyDescent="0.3">
      <c r="A12" s="136" t="s">
        <v>300</v>
      </c>
      <c r="B12" s="125">
        <v>1</v>
      </c>
    </row>
    <row r="13" spans="1:2" x14ac:dyDescent="0.3">
      <c r="A13" s="124" t="s">
        <v>332</v>
      </c>
      <c r="B13" s="125">
        <v>1</v>
      </c>
    </row>
    <row r="14" spans="1:2" x14ac:dyDescent="0.3">
      <c r="A14" s="136" t="s">
        <v>283</v>
      </c>
      <c r="B14" s="125">
        <v>1</v>
      </c>
    </row>
    <row r="15" spans="1:2" x14ac:dyDescent="0.3">
      <c r="A15" s="124" t="s">
        <v>356</v>
      </c>
      <c r="B15" s="125">
        <v>14</v>
      </c>
    </row>
    <row r="16" spans="1:2" x14ac:dyDescent="0.3">
      <c r="A16" s="136" t="s">
        <v>264</v>
      </c>
      <c r="B16" s="125">
        <v>1</v>
      </c>
    </row>
    <row r="17" spans="1:2" x14ac:dyDescent="0.3">
      <c r="A17" s="136" t="s">
        <v>263</v>
      </c>
      <c r="B17" s="125">
        <v>1</v>
      </c>
    </row>
    <row r="18" spans="1:2" x14ac:dyDescent="0.3">
      <c r="A18" s="136" t="s">
        <v>257</v>
      </c>
      <c r="B18" s="125">
        <v>1</v>
      </c>
    </row>
    <row r="19" spans="1:2" x14ac:dyDescent="0.3">
      <c r="A19" s="136" t="s">
        <v>255</v>
      </c>
      <c r="B19" s="125">
        <v>1</v>
      </c>
    </row>
    <row r="20" spans="1:2" x14ac:dyDescent="0.3">
      <c r="A20" s="136" t="s">
        <v>554</v>
      </c>
      <c r="B20" s="125">
        <v>1</v>
      </c>
    </row>
    <row r="21" spans="1:2" x14ac:dyDescent="0.3">
      <c r="A21" s="136" t="s">
        <v>268</v>
      </c>
      <c r="B21" s="125">
        <v>1</v>
      </c>
    </row>
    <row r="22" spans="1:2" x14ac:dyDescent="0.3">
      <c r="A22" s="136" t="s">
        <v>267</v>
      </c>
      <c r="B22" s="125">
        <v>1</v>
      </c>
    </row>
    <row r="23" spans="1:2" x14ac:dyDescent="0.3">
      <c r="A23" s="136" t="s">
        <v>259</v>
      </c>
      <c r="B23" s="125">
        <v>1</v>
      </c>
    </row>
    <row r="24" spans="1:2" x14ac:dyDescent="0.3">
      <c r="A24" s="136" t="s">
        <v>275</v>
      </c>
      <c r="B24" s="125">
        <v>1</v>
      </c>
    </row>
    <row r="25" spans="1:2" x14ac:dyDescent="0.3">
      <c r="A25" s="136" t="s">
        <v>253</v>
      </c>
      <c r="B25" s="125">
        <v>1</v>
      </c>
    </row>
    <row r="26" spans="1:2" x14ac:dyDescent="0.3">
      <c r="A26" s="136" t="s">
        <v>261</v>
      </c>
      <c r="B26" s="125">
        <v>1</v>
      </c>
    </row>
    <row r="27" spans="1:2" x14ac:dyDescent="0.3">
      <c r="A27" s="136" t="s">
        <v>266</v>
      </c>
      <c r="B27" s="125">
        <v>1</v>
      </c>
    </row>
    <row r="28" spans="1:2" x14ac:dyDescent="0.3">
      <c r="A28" s="136" t="s">
        <v>265</v>
      </c>
      <c r="B28" s="125">
        <v>1</v>
      </c>
    </row>
    <row r="29" spans="1:2" x14ac:dyDescent="0.3">
      <c r="A29" s="136" t="s">
        <v>603</v>
      </c>
      <c r="B29" s="125">
        <v>1</v>
      </c>
    </row>
    <row r="30" spans="1:2" x14ac:dyDescent="0.3">
      <c r="A30" s="124" t="s">
        <v>171</v>
      </c>
      <c r="B30" s="125">
        <v>9</v>
      </c>
    </row>
    <row r="31" spans="1:2" x14ac:dyDescent="0.3">
      <c r="A31" s="136" t="s">
        <v>615</v>
      </c>
      <c r="B31" s="125">
        <v>1</v>
      </c>
    </row>
    <row r="32" spans="1:2" x14ac:dyDescent="0.3">
      <c r="A32" s="136" t="s">
        <v>345</v>
      </c>
      <c r="B32" s="125">
        <v>1</v>
      </c>
    </row>
    <row r="33" spans="1:2" x14ac:dyDescent="0.3">
      <c r="A33" s="136" t="s">
        <v>501</v>
      </c>
      <c r="B33" s="125">
        <v>1</v>
      </c>
    </row>
    <row r="34" spans="1:2" x14ac:dyDescent="0.3">
      <c r="A34" s="136" t="s">
        <v>210</v>
      </c>
      <c r="B34" s="125">
        <v>1</v>
      </c>
    </row>
    <row r="35" spans="1:2" x14ac:dyDescent="0.3">
      <c r="A35" s="136" t="s">
        <v>176</v>
      </c>
      <c r="B35" s="125">
        <v>1</v>
      </c>
    </row>
    <row r="36" spans="1:2" x14ac:dyDescent="0.3">
      <c r="A36" s="136" t="s">
        <v>611</v>
      </c>
      <c r="B36" s="125">
        <v>1</v>
      </c>
    </row>
    <row r="37" spans="1:2" x14ac:dyDescent="0.3">
      <c r="A37" s="136" t="s">
        <v>202</v>
      </c>
      <c r="B37" s="125">
        <v>1</v>
      </c>
    </row>
    <row r="38" spans="1:2" x14ac:dyDescent="0.3">
      <c r="A38" s="136" t="s">
        <v>205</v>
      </c>
      <c r="B38" s="125">
        <v>1</v>
      </c>
    </row>
    <row r="39" spans="1:2" x14ac:dyDescent="0.3">
      <c r="A39" s="136" t="s">
        <v>610</v>
      </c>
      <c r="B39" s="125">
        <v>1</v>
      </c>
    </row>
    <row r="40" spans="1:2" x14ac:dyDescent="0.3">
      <c r="A40" s="124" t="s">
        <v>192</v>
      </c>
      <c r="B40" s="125">
        <v>13</v>
      </c>
    </row>
    <row r="41" spans="1:2" x14ac:dyDescent="0.3">
      <c r="A41" s="136" t="s">
        <v>642</v>
      </c>
      <c r="B41" s="125">
        <v>1</v>
      </c>
    </row>
    <row r="42" spans="1:2" x14ac:dyDescent="0.3">
      <c r="A42" s="136" t="s">
        <v>667</v>
      </c>
      <c r="B42" s="125">
        <v>1</v>
      </c>
    </row>
    <row r="43" spans="1:2" x14ac:dyDescent="0.3">
      <c r="A43" s="136" t="s">
        <v>632</v>
      </c>
      <c r="B43" s="125">
        <v>1</v>
      </c>
    </row>
    <row r="44" spans="1:2" x14ac:dyDescent="0.3">
      <c r="A44" s="136" t="s">
        <v>535</v>
      </c>
      <c r="B44" s="125">
        <v>1</v>
      </c>
    </row>
    <row r="45" spans="1:2" x14ac:dyDescent="0.3">
      <c r="A45" s="136" t="s">
        <v>625</v>
      </c>
      <c r="B45" s="125">
        <v>2</v>
      </c>
    </row>
    <row r="46" spans="1:2" x14ac:dyDescent="0.3">
      <c r="A46" s="136" t="s">
        <v>538</v>
      </c>
      <c r="B46" s="125">
        <v>1</v>
      </c>
    </row>
    <row r="47" spans="1:2" x14ac:dyDescent="0.3">
      <c r="A47" s="136" t="s">
        <v>624</v>
      </c>
      <c r="B47" s="125">
        <v>1</v>
      </c>
    </row>
    <row r="48" spans="1:2" x14ac:dyDescent="0.3">
      <c r="A48" s="136" t="s">
        <v>112</v>
      </c>
      <c r="B48" s="125">
        <v>1</v>
      </c>
    </row>
    <row r="49" spans="1:2" x14ac:dyDescent="0.3">
      <c r="A49" s="136" t="s">
        <v>645</v>
      </c>
      <c r="B49" s="125">
        <v>1</v>
      </c>
    </row>
    <row r="50" spans="1:2" x14ac:dyDescent="0.3">
      <c r="A50" s="136" t="s">
        <v>650</v>
      </c>
      <c r="B50" s="125">
        <v>1</v>
      </c>
    </row>
    <row r="51" spans="1:2" x14ac:dyDescent="0.3">
      <c r="A51" s="136" t="s">
        <v>643</v>
      </c>
      <c r="B51" s="125">
        <v>1</v>
      </c>
    </row>
    <row r="52" spans="1:2" x14ac:dyDescent="0.3">
      <c r="A52" s="136" t="s">
        <v>635</v>
      </c>
      <c r="B52" s="125">
        <v>1</v>
      </c>
    </row>
    <row r="53" spans="1:2" x14ac:dyDescent="0.3">
      <c r="A53" s="124" t="s">
        <v>199</v>
      </c>
      <c r="B53" s="125">
        <v>1</v>
      </c>
    </row>
    <row r="54" spans="1:2" x14ac:dyDescent="0.3">
      <c r="A54" s="136" t="s">
        <v>108</v>
      </c>
      <c r="B54" s="125">
        <v>1</v>
      </c>
    </row>
    <row r="55" spans="1:2" x14ac:dyDescent="0.3">
      <c r="A55" s="124" t="s">
        <v>221</v>
      </c>
      <c r="B55" s="125">
        <v>11</v>
      </c>
    </row>
    <row r="56" spans="1:2" x14ac:dyDescent="0.3">
      <c r="A56" s="136" t="s">
        <v>248</v>
      </c>
      <c r="B56" s="125">
        <v>1</v>
      </c>
    </row>
    <row r="57" spans="1:2" x14ac:dyDescent="0.3">
      <c r="A57" s="136" t="s">
        <v>225</v>
      </c>
      <c r="B57" s="125">
        <v>1</v>
      </c>
    </row>
    <row r="58" spans="1:2" x14ac:dyDescent="0.3">
      <c r="A58" s="136" t="s">
        <v>232</v>
      </c>
      <c r="B58" s="125">
        <v>1</v>
      </c>
    </row>
    <row r="59" spans="1:2" x14ac:dyDescent="0.3">
      <c r="A59" s="136" t="s">
        <v>231</v>
      </c>
      <c r="B59" s="125">
        <v>1</v>
      </c>
    </row>
    <row r="60" spans="1:2" x14ac:dyDescent="0.3">
      <c r="A60" s="136" t="s">
        <v>243</v>
      </c>
      <c r="B60" s="125">
        <v>1</v>
      </c>
    </row>
    <row r="61" spans="1:2" x14ac:dyDescent="0.3">
      <c r="A61" s="136" t="s">
        <v>241</v>
      </c>
      <c r="B61" s="125">
        <v>1</v>
      </c>
    </row>
    <row r="62" spans="1:2" x14ac:dyDescent="0.3">
      <c r="A62" s="136" t="s">
        <v>569</v>
      </c>
      <c r="B62" s="125">
        <v>1</v>
      </c>
    </row>
    <row r="63" spans="1:2" x14ac:dyDescent="0.3">
      <c r="A63" s="136" t="s">
        <v>566</v>
      </c>
      <c r="B63" s="125">
        <v>1</v>
      </c>
    </row>
    <row r="64" spans="1:2" x14ac:dyDescent="0.3">
      <c r="A64" s="136" t="s">
        <v>244</v>
      </c>
      <c r="B64" s="125">
        <v>1</v>
      </c>
    </row>
    <row r="65" spans="1:2" x14ac:dyDescent="0.3">
      <c r="A65" s="136" t="s">
        <v>224</v>
      </c>
      <c r="B65" s="125">
        <v>1</v>
      </c>
    </row>
    <row r="66" spans="1:2" x14ac:dyDescent="0.3">
      <c r="A66" s="136" t="s">
        <v>242</v>
      </c>
      <c r="B66" s="125">
        <v>1</v>
      </c>
    </row>
    <row r="67" spans="1:2" x14ac:dyDescent="0.3">
      <c r="A67" s="124" t="s">
        <v>334</v>
      </c>
      <c r="B67" s="125">
        <v>1</v>
      </c>
    </row>
    <row r="68" spans="1:2" x14ac:dyDescent="0.3">
      <c r="A68" s="136" t="s">
        <v>282</v>
      </c>
      <c r="B68" s="125">
        <v>1</v>
      </c>
    </row>
    <row r="69" spans="1:2" x14ac:dyDescent="0.3">
      <c r="A69" s="124" t="s">
        <v>116</v>
      </c>
      <c r="B69" s="125">
        <v>2</v>
      </c>
    </row>
    <row r="70" spans="1:2" x14ac:dyDescent="0.3">
      <c r="A70" s="136" t="s">
        <v>127</v>
      </c>
      <c r="B70" s="125">
        <v>1</v>
      </c>
    </row>
    <row r="71" spans="1:2" x14ac:dyDescent="0.3">
      <c r="A71" s="136" t="s">
        <v>128</v>
      </c>
      <c r="B71" s="125">
        <v>1</v>
      </c>
    </row>
    <row r="72" spans="1:2" x14ac:dyDescent="0.3">
      <c r="A72" s="124" t="s">
        <v>238</v>
      </c>
      <c r="B72" s="125">
        <v>17</v>
      </c>
    </row>
    <row r="73" spans="1:2" x14ac:dyDescent="0.3">
      <c r="A73" s="136" t="s">
        <v>320</v>
      </c>
      <c r="B73" s="125">
        <v>1</v>
      </c>
    </row>
    <row r="74" spans="1:2" x14ac:dyDescent="0.3">
      <c r="A74" s="136" t="s">
        <v>328</v>
      </c>
      <c r="B74" s="125">
        <v>1</v>
      </c>
    </row>
    <row r="75" spans="1:2" x14ac:dyDescent="0.3">
      <c r="A75" s="136" t="s">
        <v>288</v>
      </c>
      <c r="B75" s="125">
        <v>1</v>
      </c>
    </row>
    <row r="76" spans="1:2" x14ac:dyDescent="0.3">
      <c r="A76" s="136" t="s">
        <v>314</v>
      </c>
      <c r="B76" s="125">
        <v>1</v>
      </c>
    </row>
    <row r="77" spans="1:2" x14ac:dyDescent="0.3">
      <c r="A77" s="136" t="s">
        <v>299</v>
      </c>
      <c r="B77" s="125">
        <v>1</v>
      </c>
    </row>
    <row r="78" spans="1:2" x14ac:dyDescent="0.3">
      <c r="A78" s="136" t="s">
        <v>323</v>
      </c>
      <c r="B78" s="125">
        <v>1</v>
      </c>
    </row>
    <row r="79" spans="1:2" x14ac:dyDescent="0.3">
      <c r="A79" s="136" t="s">
        <v>488</v>
      </c>
      <c r="B79" s="125">
        <v>1</v>
      </c>
    </row>
    <row r="80" spans="1:2" x14ac:dyDescent="0.3">
      <c r="A80" s="136" t="s">
        <v>544</v>
      </c>
      <c r="B80" s="125">
        <v>1</v>
      </c>
    </row>
    <row r="81" spans="1:2" x14ac:dyDescent="0.3">
      <c r="A81" s="136" t="s">
        <v>304</v>
      </c>
      <c r="B81" s="125">
        <v>1</v>
      </c>
    </row>
    <row r="82" spans="1:2" x14ac:dyDescent="0.3">
      <c r="A82" s="136" t="s">
        <v>310</v>
      </c>
      <c r="B82" s="125">
        <v>1</v>
      </c>
    </row>
    <row r="83" spans="1:2" x14ac:dyDescent="0.3">
      <c r="A83" s="136" t="s">
        <v>312</v>
      </c>
      <c r="B83" s="125">
        <v>1</v>
      </c>
    </row>
    <row r="84" spans="1:2" x14ac:dyDescent="0.3">
      <c r="A84" s="136" t="s">
        <v>317</v>
      </c>
      <c r="B84" s="125">
        <v>1</v>
      </c>
    </row>
    <row r="85" spans="1:2" x14ac:dyDescent="0.3">
      <c r="A85" s="136" t="s">
        <v>306</v>
      </c>
      <c r="B85" s="125">
        <v>1</v>
      </c>
    </row>
    <row r="86" spans="1:2" x14ac:dyDescent="0.3">
      <c r="A86" s="136" t="s">
        <v>327</v>
      </c>
      <c r="B86" s="125">
        <v>1</v>
      </c>
    </row>
    <row r="87" spans="1:2" x14ac:dyDescent="0.3">
      <c r="A87" s="136" t="s">
        <v>313</v>
      </c>
      <c r="B87" s="125">
        <v>1</v>
      </c>
    </row>
    <row r="88" spans="1:2" x14ac:dyDescent="0.3">
      <c r="A88" s="136" t="s">
        <v>599</v>
      </c>
      <c r="B88" s="125">
        <v>1</v>
      </c>
    </row>
    <row r="89" spans="1:2" x14ac:dyDescent="0.3">
      <c r="A89" s="136" t="s">
        <v>325</v>
      </c>
      <c r="B89" s="125">
        <v>1</v>
      </c>
    </row>
    <row r="90" spans="1:2" x14ac:dyDescent="0.3">
      <c r="A90" s="124" t="s">
        <v>366</v>
      </c>
      <c r="B90" s="125">
        <v>76</v>
      </c>
    </row>
  </sheetData>
  <customSheetViews>
    <customSheetView guid="{F303A4F1-407D-4D90-8001-6BD66E901407}" topLeftCell="A10">
      <selection activeCell="A39" sqref="A39"/>
      <pageMargins left="0.7" right="0.7" top="0.75" bottom="0.75" header="0.3" footer="0.3"/>
    </customSheetView>
    <customSheetView guid="{47023082-66C0-4F7B-8463-547DD0FD8156}" topLeftCell="A65">
      <selection activeCell="A100" sqref="A100"/>
      <pageMargins left="0.7" right="0.7" top="0.75" bottom="0.75" header="0.3" footer="0.3"/>
    </customSheetView>
    <customSheetView guid="{C038A17F-6E16-40FA-94C4-C33FA9628714}" topLeftCell="A10">
      <selection activeCell="A39" sqref="A39"/>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E270"/>
  <sheetViews>
    <sheetView topLeftCell="T1" zoomScaleNormal="100" workbookViewId="0">
      <selection activeCell="Z7" sqref="Z7"/>
    </sheetView>
  </sheetViews>
  <sheetFormatPr defaultColWidth="9.109375" defaultRowHeight="14.4" outlineLevelRow="1" x14ac:dyDescent="0.3"/>
  <cols>
    <col min="1" max="1" width="5.109375" customWidth="1"/>
    <col min="2" max="2" width="21.109375" customWidth="1"/>
    <col min="3" max="3" width="19.88671875" customWidth="1"/>
    <col min="4" max="4" width="16.44140625" customWidth="1"/>
    <col min="5" max="5" width="59.5546875" style="128" customWidth="1"/>
    <col min="6" max="6" width="11.88671875" style="128" customWidth="1"/>
    <col min="7" max="7" width="12.88671875" customWidth="1"/>
    <col min="8" max="14" width="11.5546875" customWidth="1"/>
    <col min="15" max="15" width="11.5546875" style="128" customWidth="1"/>
    <col min="16" max="16" width="4.44140625" customWidth="1"/>
    <col min="18" max="18" width="8.44140625" customWidth="1"/>
    <col min="19" max="20" width="7.44140625" customWidth="1"/>
    <col min="21" max="21" width="10.44140625" customWidth="1"/>
    <col min="22" max="22" width="8.44140625" customWidth="1"/>
    <col min="23" max="26" width="12.109375" customWidth="1"/>
    <col min="29" max="29" width="4" customWidth="1"/>
    <col min="30" max="30" width="18.109375" customWidth="1"/>
  </cols>
  <sheetData>
    <row r="1" spans="1:31" ht="21" x14ac:dyDescent="0.4">
      <c r="A1" s="662" t="s">
        <v>956</v>
      </c>
      <c r="B1" s="662"/>
      <c r="C1" s="662"/>
      <c r="D1" s="662"/>
      <c r="E1" s="662"/>
      <c r="F1" s="662"/>
      <c r="G1" s="662"/>
      <c r="H1" s="662"/>
      <c r="I1" s="662"/>
      <c r="J1" s="662"/>
      <c r="K1" s="162"/>
      <c r="L1" s="162"/>
      <c r="M1" s="162"/>
      <c r="N1" s="162"/>
      <c r="O1" s="127"/>
      <c r="R1" t="s">
        <v>217</v>
      </c>
      <c r="AD1" s="663" t="s">
        <v>220</v>
      </c>
      <c r="AE1" s="664"/>
    </row>
    <row r="2" spans="1:31" ht="21" x14ac:dyDescent="0.4">
      <c r="A2" s="24"/>
      <c r="B2" s="24"/>
      <c r="C2" s="24"/>
      <c r="D2" s="162"/>
      <c r="E2" s="127"/>
      <c r="F2" s="127"/>
      <c r="G2" s="24"/>
      <c r="H2" s="24"/>
      <c r="I2" s="162"/>
      <c r="J2" s="24"/>
      <c r="K2" s="162"/>
      <c r="L2" s="162"/>
      <c r="M2" s="162"/>
      <c r="N2" s="162"/>
      <c r="O2" s="127"/>
      <c r="Q2" s="2"/>
      <c r="R2" s="48" t="s">
        <v>192</v>
      </c>
      <c r="S2" s="49" t="s">
        <v>199</v>
      </c>
      <c r="T2" s="64" t="s">
        <v>221</v>
      </c>
      <c r="U2" s="50" t="s">
        <v>117</v>
      </c>
      <c r="V2" s="51" t="s">
        <v>171</v>
      </c>
      <c r="W2" s="56" t="s">
        <v>215</v>
      </c>
      <c r="X2" s="101" t="s">
        <v>355</v>
      </c>
      <c r="Y2" s="103" t="s">
        <v>357</v>
      </c>
      <c r="Z2" s="168" t="s">
        <v>703</v>
      </c>
      <c r="AA2" s="46" t="s">
        <v>216</v>
      </c>
      <c r="AB2" s="107"/>
      <c r="AD2" s="57" t="s">
        <v>122</v>
      </c>
      <c r="AE2" s="58">
        <f t="shared" ref="AE2:AE7" si="0">COUNTIF(C$10:C$188,AD2)</f>
        <v>95</v>
      </c>
    </row>
    <row r="3" spans="1:31" ht="21" x14ac:dyDescent="0.4">
      <c r="A3" s="24"/>
      <c r="B3" s="24"/>
      <c r="C3" s="24"/>
      <c r="D3" s="162"/>
      <c r="E3" s="127"/>
      <c r="F3" s="127"/>
      <c r="G3" s="24"/>
      <c r="H3" s="24"/>
      <c r="I3" s="162"/>
      <c r="J3" s="24"/>
      <c r="K3" s="162"/>
      <c r="L3" s="162"/>
      <c r="M3" s="162"/>
      <c r="N3" s="162"/>
      <c r="O3" s="127"/>
      <c r="Q3" s="47" t="s">
        <v>198</v>
      </c>
      <c r="R3" s="6">
        <f>COUNTIF(J10:J59,Q3)</f>
        <v>0</v>
      </c>
      <c r="S3" s="6">
        <f>COUNTIF(J$60:J$80,Q3)</f>
        <v>1</v>
      </c>
      <c r="T3" s="6">
        <f>COUNTIF(J$81:J$99,Q3)</f>
        <v>0</v>
      </c>
      <c r="U3" s="6">
        <f>COUNTIF(J$103:J$137,Q3)</f>
        <v>2</v>
      </c>
      <c r="V3" s="6">
        <f>COUNTIF(J$138:J$172,Q3)</f>
        <v>0</v>
      </c>
      <c r="W3" s="6">
        <f>COUNTIF(J$173:J$188,Q3)</f>
        <v>0</v>
      </c>
      <c r="X3" s="6">
        <f>COUNTIF(J$189:J$225,Q3)</f>
        <v>0</v>
      </c>
      <c r="Y3" s="6">
        <f>COUNTIF(J$226:J$248,Q3)</f>
        <v>0</v>
      </c>
      <c r="Z3" s="6">
        <f>COUNTIF(J$249:J$270,Q3)</f>
        <v>0</v>
      </c>
      <c r="AA3" s="6">
        <f>SUM(R3:Z3)</f>
        <v>3</v>
      </c>
      <c r="AB3" s="108">
        <f>AA3/$AA$7</f>
        <v>1.1494252873563218E-2</v>
      </c>
      <c r="AD3" s="57" t="s">
        <v>142</v>
      </c>
      <c r="AE3" s="58">
        <f t="shared" si="0"/>
        <v>24</v>
      </c>
    </row>
    <row r="4" spans="1:31" ht="21" x14ac:dyDescent="0.4">
      <c r="A4" s="24"/>
      <c r="B4" s="24"/>
      <c r="C4" s="24"/>
      <c r="D4" s="162"/>
      <c r="E4" s="127"/>
      <c r="F4" s="127"/>
      <c r="G4" s="24"/>
      <c r="H4" s="24"/>
      <c r="I4" s="162"/>
      <c r="J4" s="24"/>
      <c r="K4" s="162"/>
      <c r="L4" s="162"/>
      <c r="M4" s="162"/>
      <c r="N4" s="162"/>
      <c r="O4" s="127"/>
      <c r="Q4" s="47" t="s">
        <v>196</v>
      </c>
      <c r="R4" s="6">
        <f>COUNTIF(J10:J59,Q4)</f>
        <v>36</v>
      </c>
      <c r="S4" s="6">
        <f>COUNTIF(J$60:J$80,Q4)</f>
        <v>18</v>
      </c>
      <c r="T4" s="6">
        <f>COUNTIF(J$81:J$102,Q4)</f>
        <v>7</v>
      </c>
      <c r="U4" s="6">
        <f>COUNTIF(J$103:J$137,Q4)</f>
        <v>28</v>
      </c>
      <c r="V4" s="6">
        <f>COUNTIF(J$138:J$172,Q4)</f>
        <v>19</v>
      </c>
      <c r="W4" s="6">
        <f>COUNTIF(J$173:J$188,Q4)</f>
        <v>16</v>
      </c>
      <c r="X4" s="6">
        <f>COUNTIF(J$189:J$225,Q4)</f>
        <v>11</v>
      </c>
      <c r="Y4" s="6">
        <f>COUNTIF(J$226:J$248,Q4)</f>
        <v>8</v>
      </c>
      <c r="Z4" s="6">
        <f>COUNTIF(J$249:J$270,Q4)</f>
        <v>6</v>
      </c>
      <c r="AA4" s="6">
        <f>SUM(R4:Z4)</f>
        <v>149</v>
      </c>
      <c r="AB4" s="108">
        <f>AA4/$AA$7</f>
        <v>0.57088122605363989</v>
      </c>
      <c r="AD4" s="57" t="s">
        <v>138</v>
      </c>
      <c r="AE4" s="58">
        <f t="shared" si="0"/>
        <v>18</v>
      </c>
    </row>
    <row r="5" spans="1:31" ht="21" x14ac:dyDescent="0.4">
      <c r="A5" s="24"/>
      <c r="B5" s="24"/>
      <c r="C5" s="24"/>
      <c r="D5" s="162"/>
      <c r="E5" s="127"/>
      <c r="F5" s="127"/>
      <c r="G5" s="24"/>
      <c r="H5" s="24"/>
      <c r="I5" s="162"/>
      <c r="J5" s="24"/>
      <c r="K5" s="162"/>
      <c r="L5" s="162"/>
      <c r="M5" s="162"/>
      <c r="N5" s="162"/>
      <c r="O5" s="127"/>
      <c r="Q5" s="47" t="s">
        <v>195</v>
      </c>
      <c r="R5" s="6">
        <f>COUNTIF(J10:J59,Q5)</f>
        <v>13</v>
      </c>
      <c r="S5" s="6">
        <f>COUNTIF(J$60:J$80,Q5)</f>
        <v>1</v>
      </c>
      <c r="T5" s="6">
        <f>COUNTIF(J$81:J$102,Q5)</f>
        <v>11</v>
      </c>
      <c r="U5" s="6">
        <f>COUNTIF(J$103:J$137,Q5)</f>
        <v>2</v>
      </c>
      <c r="V5" s="6">
        <f>COUNTIF(J$138:J$172,Q5)</f>
        <v>9</v>
      </c>
      <c r="W5" s="6">
        <f>COUNTIF(J$173:J$188,Q5)</f>
        <v>0</v>
      </c>
      <c r="X5" s="6">
        <f>COUNTIF(J$189:J$225,Q5)</f>
        <v>20</v>
      </c>
      <c r="Y5" s="6">
        <f>COUNTIF(J$226:J$248,Q5)</f>
        <v>14</v>
      </c>
      <c r="Z5" s="6">
        <f>COUNTIF(J$249:J$270,Q5)</f>
        <v>9</v>
      </c>
      <c r="AA5" s="6">
        <f>SUM(R5:Z5)</f>
        <v>79</v>
      </c>
      <c r="AB5" s="108">
        <f>AA5/$AA$7</f>
        <v>0.30268199233716475</v>
      </c>
      <c r="AD5" s="57" t="s">
        <v>118</v>
      </c>
      <c r="AE5" s="58">
        <f t="shared" si="0"/>
        <v>12</v>
      </c>
    </row>
    <row r="6" spans="1:31" ht="21" x14ac:dyDescent="0.4">
      <c r="A6" s="24"/>
      <c r="B6" s="24"/>
      <c r="C6" s="24"/>
      <c r="D6" s="162"/>
      <c r="E6" s="127"/>
      <c r="F6" s="127"/>
      <c r="G6" s="24"/>
      <c r="H6" s="24"/>
      <c r="I6" s="162"/>
      <c r="J6" s="24"/>
      <c r="K6" s="162"/>
      <c r="L6" s="162"/>
      <c r="M6" s="162"/>
      <c r="N6" s="162"/>
      <c r="O6" s="127"/>
      <c r="Q6" s="47" t="s">
        <v>194</v>
      </c>
      <c r="R6" s="6">
        <f>COUNTIF(J10:J59,Q6)</f>
        <v>1</v>
      </c>
      <c r="S6" s="6">
        <f>COUNTIF(J$60:J$80,Q6)</f>
        <v>1</v>
      </c>
      <c r="T6" s="6">
        <f>COUNTIF(J$81:J$102,Q6)</f>
        <v>4</v>
      </c>
      <c r="U6" s="6">
        <f>COUNTIF(J$103:J$137,Q6)</f>
        <v>3</v>
      </c>
      <c r="V6" s="6">
        <f>COUNTIF(J$138:J$172,Q6)</f>
        <v>7</v>
      </c>
      <c r="W6" s="6">
        <f>COUNTIF(J$173:J$188,Q6)</f>
        <v>0</v>
      </c>
      <c r="X6" s="6">
        <f>COUNTIF(J$189:J$225,Q6)</f>
        <v>6</v>
      </c>
      <c r="Y6" s="6">
        <f>COUNTIF(J$226:J$248,Q6)</f>
        <v>1</v>
      </c>
      <c r="Z6" s="6">
        <f>COUNTIF(J$249:J$270,Q6)</f>
        <v>7</v>
      </c>
      <c r="AA6" s="6">
        <f>SUM(R6:Z6)</f>
        <v>30</v>
      </c>
      <c r="AB6" s="108">
        <f>AA6/$AA$7</f>
        <v>0.11494252873563218</v>
      </c>
      <c r="AD6" s="57" t="s">
        <v>34</v>
      </c>
      <c r="AE6" s="58">
        <f t="shared" si="0"/>
        <v>4</v>
      </c>
    </row>
    <row r="7" spans="1:31" ht="21" x14ac:dyDescent="0.4">
      <c r="A7" s="24"/>
      <c r="B7" s="24"/>
      <c r="C7" s="24"/>
      <c r="D7" s="162"/>
      <c r="E7" s="127"/>
      <c r="F7" s="127"/>
      <c r="G7" s="24"/>
      <c r="H7" s="24"/>
      <c r="I7" s="162"/>
      <c r="J7" s="24"/>
      <c r="K7" s="162"/>
      <c r="L7" s="162"/>
      <c r="M7" s="162"/>
      <c r="N7" s="162"/>
      <c r="O7" s="127"/>
      <c r="Q7" s="47" t="s">
        <v>197</v>
      </c>
      <c r="R7" s="6">
        <f t="shared" ref="R7:Z7" si="1">SUM(R3:R6)</f>
        <v>50</v>
      </c>
      <c r="S7" s="6">
        <f t="shared" si="1"/>
        <v>21</v>
      </c>
      <c r="T7" s="6">
        <f t="shared" si="1"/>
        <v>22</v>
      </c>
      <c r="U7" s="6">
        <f t="shared" si="1"/>
        <v>35</v>
      </c>
      <c r="V7" s="6">
        <f t="shared" si="1"/>
        <v>35</v>
      </c>
      <c r="W7" s="6">
        <f t="shared" si="1"/>
        <v>16</v>
      </c>
      <c r="X7" s="6">
        <f t="shared" si="1"/>
        <v>37</v>
      </c>
      <c r="Y7" s="6">
        <f t="shared" si="1"/>
        <v>23</v>
      </c>
      <c r="Z7" s="6">
        <f t="shared" si="1"/>
        <v>22</v>
      </c>
      <c r="AA7" s="46">
        <f>SUM(R7:Z7)</f>
        <v>261</v>
      </c>
      <c r="AB7" s="107"/>
      <c r="AD7" s="57" t="s">
        <v>218</v>
      </c>
      <c r="AE7" s="58">
        <f t="shared" si="0"/>
        <v>2</v>
      </c>
    </row>
    <row r="8" spans="1:31" ht="18.75" customHeight="1" x14ac:dyDescent="0.3">
      <c r="A8" s="661"/>
      <c r="B8" s="661"/>
      <c r="C8" s="661"/>
      <c r="D8" s="661"/>
      <c r="E8" s="661"/>
      <c r="F8" s="661"/>
      <c r="G8" s="661"/>
      <c r="H8" s="661"/>
      <c r="I8" s="161"/>
      <c r="AD8" s="57" t="s">
        <v>219</v>
      </c>
      <c r="AE8" s="58">
        <f>AA7-SUM(AE2:AE7)</f>
        <v>106</v>
      </c>
    </row>
    <row r="9" spans="1:31" ht="32.25" customHeight="1" thickBot="1" x14ac:dyDescent="0.35">
      <c r="A9" s="1" t="s">
        <v>0</v>
      </c>
      <c r="B9" s="25" t="s">
        <v>191</v>
      </c>
      <c r="C9" s="1" t="s">
        <v>1</v>
      </c>
      <c r="D9" s="163" t="s">
        <v>705</v>
      </c>
      <c r="E9" s="115" t="s">
        <v>193</v>
      </c>
      <c r="F9" s="169" t="s">
        <v>706</v>
      </c>
      <c r="G9" s="1" t="s">
        <v>2</v>
      </c>
      <c r="H9" s="1" t="s">
        <v>6</v>
      </c>
      <c r="I9" s="163" t="s">
        <v>704</v>
      </c>
      <c r="J9" s="3" t="s">
        <v>7</v>
      </c>
      <c r="K9" s="109" t="s">
        <v>359</v>
      </c>
      <c r="L9" s="109" t="s">
        <v>360</v>
      </c>
      <c r="M9" s="109" t="s">
        <v>361</v>
      </c>
      <c r="N9" s="109" t="s">
        <v>362</v>
      </c>
      <c r="O9" s="144" t="s">
        <v>498</v>
      </c>
      <c r="Q9" s="106" t="s">
        <v>194</v>
      </c>
      <c r="AD9" s="59" t="s">
        <v>216</v>
      </c>
      <c r="AE9" s="60">
        <f>SUM(AE2:AE8)</f>
        <v>261</v>
      </c>
    </row>
    <row r="10" spans="1:31" collapsed="1" x14ac:dyDescent="0.3">
      <c r="A10" s="2">
        <v>1</v>
      </c>
      <c r="B10" s="55" t="s">
        <v>192</v>
      </c>
      <c r="C10" s="37" t="str">
        <f>'Summit Facility'!F4</f>
        <v>Noise / Vibration</v>
      </c>
      <c r="D10" s="37" t="str">
        <f>'Summit Facility'!G4</f>
        <v>Noise level &gt; 85 dBa - headache and hearing loss</v>
      </c>
      <c r="E10" s="42" t="str">
        <f>'Summit Facility'!H4</f>
        <v>Noisy equipment</v>
      </c>
      <c r="F10" s="42" t="str">
        <f>'Summit Facility'!I4</f>
        <v>All</v>
      </c>
      <c r="G10" s="10" t="str">
        <f>'Summit Facility'!J4</f>
        <v>Critical</v>
      </c>
      <c r="H10" s="10" t="str">
        <f>'Summit Facility'!K4</f>
        <v>Remote</v>
      </c>
      <c r="I10" s="10">
        <f>'Summit Facility'!L4</f>
        <v>10</v>
      </c>
      <c r="J10" s="6" t="str">
        <f>'Summit Facility'!M4</f>
        <v>Medium</v>
      </c>
      <c r="K10" s="14">
        <f>'Summit Facility'!O4</f>
        <v>0</v>
      </c>
      <c r="L10" s="14" t="str">
        <f>'Summit Facility'!P4</f>
        <v>x</v>
      </c>
      <c r="M10" s="14" t="str">
        <f>'Summit Facility'!Q4</f>
        <v>x</v>
      </c>
      <c r="N10" s="14" t="str">
        <f>'Summit Facility'!R4</f>
        <v>x</v>
      </c>
      <c r="O10" s="146"/>
      <c r="Q10" s="105">
        <f>COUNTIF(J10,$Q$6)</f>
        <v>0</v>
      </c>
    </row>
    <row r="11" spans="1:31" hidden="1" outlineLevel="1" x14ac:dyDescent="0.3">
      <c r="A11" s="2">
        <v>2</v>
      </c>
      <c r="B11" s="2" t="s">
        <v>192</v>
      </c>
      <c r="C11" s="37" t="str">
        <f>'Summit Facility'!F5</f>
        <v>Ingress / Egress</v>
      </c>
      <c r="D11" s="37" t="str">
        <f>'Summit Facility'!G5</f>
        <v>Unsafe access and evacuation</v>
      </c>
      <c r="E11" s="42" t="str">
        <f>'Summit Facility'!H5</f>
        <v>Insufficient access due to conjestion of equipment.</v>
      </c>
      <c r="F11" s="42" t="str">
        <f>'Summit Facility'!I5</f>
        <v>All</v>
      </c>
      <c r="G11" s="10" t="str">
        <f>'Summit Facility'!J5</f>
        <v>Critical</v>
      </c>
      <c r="H11" s="10" t="str">
        <f>'Summit Facility'!K5</f>
        <v>Occasional</v>
      </c>
      <c r="I11" s="10">
        <f>'Summit Facility'!L5</f>
        <v>6</v>
      </c>
      <c r="J11" s="6" t="str">
        <f>'Summit Facility'!M5</f>
        <v>Serious</v>
      </c>
      <c r="K11" s="14">
        <f>'Summit Facility'!O5</f>
        <v>0</v>
      </c>
      <c r="L11" s="14" t="str">
        <f>'Summit Facility'!P5</f>
        <v>x</v>
      </c>
      <c r="M11" s="14">
        <f>'Summit Facility'!Q5</f>
        <v>0</v>
      </c>
      <c r="N11" s="14">
        <f>'Summit Facility'!R5</f>
        <v>0</v>
      </c>
      <c r="O11" s="146"/>
      <c r="Q11">
        <f t="shared" ref="Q11:Q75" si="2">COUNTIF(J11,$Q$6)</f>
        <v>0</v>
      </c>
    </row>
    <row r="12" spans="1:31" hidden="1" outlineLevel="1" x14ac:dyDescent="0.3">
      <c r="A12" s="2">
        <v>3</v>
      </c>
      <c r="B12" s="2" t="s">
        <v>192</v>
      </c>
      <c r="C12" s="37" t="str">
        <f>'Summit Facility'!F6</f>
        <v>Mechanical</v>
      </c>
      <c r="D12" s="37" t="str">
        <f>'Summit Facility'!G6</f>
        <v>High pressure Nitrogen release causing exposure or other injuries</v>
      </c>
      <c r="E12" s="42" t="str">
        <f>'Summit Facility'!H6</f>
        <v>Hose rupture or tank leak of the Nitrogen system</v>
      </c>
      <c r="F12" s="42" t="str">
        <f>'Summit Facility'!I6</f>
        <v>All</v>
      </c>
      <c r="G12" s="10" t="str">
        <f>'Summit Facility'!J6</f>
        <v>Catastrophic</v>
      </c>
      <c r="H12" s="10" t="str">
        <f>'Summit Facility'!K6</f>
        <v>Remote</v>
      </c>
      <c r="I12" s="10">
        <f>'Summit Facility'!L6</f>
        <v>8</v>
      </c>
      <c r="J12" s="6" t="str">
        <f>'Summit Facility'!M6</f>
        <v>Serious</v>
      </c>
      <c r="K12" s="14">
        <f>'Summit Facility'!O6</f>
        <v>0</v>
      </c>
      <c r="L12" s="14" t="str">
        <f>'Summit Facility'!P6</f>
        <v>x</v>
      </c>
      <c r="M12" s="14">
        <f>'Summit Facility'!Q6</f>
        <v>0</v>
      </c>
      <c r="N12" s="14">
        <f>'Summit Facility'!R6</f>
        <v>0</v>
      </c>
      <c r="O12" s="146"/>
      <c r="Q12">
        <f t="shared" si="2"/>
        <v>0</v>
      </c>
    </row>
    <row r="13" spans="1:31" hidden="1" outlineLevel="1" x14ac:dyDescent="0.3">
      <c r="A13" s="2">
        <v>4</v>
      </c>
      <c r="B13" s="2" t="s">
        <v>192</v>
      </c>
      <c r="C13" s="37" t="str">
        <f>'Summit Facility'!F7</f>
        <v>Material</v>
      </c>
      <c r="D13" s="37" t="str">
        <f>'Summit Facility'!G7</f>
        <v>Low Oxygen caused by Nitrogen release</v>
      </c>
      <c r="E13" s="42" t="str">
        <f>'Summit Facility'!H7</f>
        <v>Hose rupture or tank leak of the Nitrogen system</v>
      </c>
      <c r="F13" s="42" t="str">
        <f>'Summit Facility'!I7</f>
        <v>All</v>
      </c>
      <c r="G13" s="10" t="str">
        <f>'Summit Facility'!J7</f>
        <v>Catastrophic</v>
      </c>
      <c r="H13" s="10" t="str">
        <f>'Summit Facility'!K7</f>
        <v>Remote</v>
      </c>
      <c r="I13" s="10">
        <f>'Summit Facility'!L7</f>
        <v>8</v>
      </c>
      <c r="J13" s="6" t="str">
        <f>'Summit Facility'!M7</f>
        <v>Serious</v>
      </c>
      <c r="K13" s="14">
        <f>'Summit Facility'!O7</f>
        <v>0</v>
      </c>
      <c r="L13" s="14" t="str">
        <f>'Summit Facility'!P7</f>
        <v>x</v>
      </c>
      <c r="M13" s="14">
        <f>'Summit Facility'!Q7</f>
        <v>0</v>
      </c>
      <c r="N13" s="14" t="str">
        <f>'Summit Facility'!R7</f>
        <v>x</v>
      </c>
      <c r="O13" s="146"/>
      <c r="Q13">
        <f t="shared" si="2"/>
        <v>0</v>
      </c>
    </row>
    <row r="14" spans="1:31" hidden="1" outlineLevel="1" x14ac:dyDescent="0.3">
      <c r="A14" s="2">
        <v>5</v>
      </c>
      <c r="B14" s="2" t="s">
        <v>192</v>
      </c>
      <c r="C14" s="37" t="str">
        <f>'Summit Facility'!F8</f>
        <v>Mechanical</v>
      </c>
      <c r="D14" s="37" t="str">
        <f>'Summit Facility'!G8</f>
        <v>Fluid release or debris under pressure</v>
      </c>
      <c r="E14" s="42" t="str">
        <f>'Summit Facility'!H8</f>
        <v>Hose rupture or tank leak, fumes of cooling systems</v>
      </c>
      <c r="F14" s="42" t="str">
        <f>'Summit Facility'!I8</f>
        <v>All</v>
      </c>
      <c r="G14" s="10" t="str">
        <f>'Summit Facility'!J8</f>
        <v>Catastrophic</v>
      </c>
      <c r="H14" s="10" t="str">
        <f>'Summit Facility'!K8</f>
        <v>Improbable</v>
      </c>
      <c r="I14" s="10">
        <f>'Summit Facility'!L8</f>
        <v>12</v>
      </c>
      <c r="J14" s="6" t="str">
        <f>'Summit Facility'!M8</f>
        <v>Medium</v>
      </c>
      <c r="K14" s="14">
        <f>'Summit Facility'!O8</f>
        <v>0</v>
      </c>
      <c r="L14" s="14" t="str">
        <f>'Summit Facility'!P8</f>
        <v>x</v>
      </c>
      <c r="M14" s="14">
        <f>'Summit Facility'!Q8</f>
        <v>0</v>
      </c>
      <c r="N14" s="14" t="str">
        <f>'Summit Facility'!R8</f>
        <v>x</v>
      </c>
      <c r="O14" s="146"/>
      <c r="Q14">
        <f t="shared" si="2"/>
        <v>0</v>
      </c>
    </row>
    <row r="15" spans="1:31" hidden="1" outlineLevel="1" x14ac:dyDescent="0.3">
      <c r="A15" s="2">
        <v>6</v>
      </c>
      <c r="B15" s="2" t="s">
        <v>192</v>
      </c>
      <c r="C15" s="37" t="str">
        <f>'Summit Facility'!F9</f>
        <v>Material</v>
      </c>
      <c r="D15" s="37" t="str">
        <f>'Summit Facility'!G9</f>
        <v>Thermal - fire</v>
      </c>
      <c r="E15" s="42" t="str">
        <f>'Summit Facility'!H9</f>
        <v>Oil leak vaporization, toxicity of hydraulic systems</v>
      </c>
      <c r="F15" s="42" t="str">
        <f>'Summit Facility'!I9</f>
        <v>All</v>
      </c>
      <c r="G15" s="10" t="str">
        <f>'Summit Facility'!J9</f>
        <v>Catastrophic</v>
      </c>
      <c r="H15" s="10" t="str">
        <f>'Summit Facility'!K9</f>
        <v>Improbable</v>
      </c>
      <c r="I15" s="10">
        <f>'Summit Facility'!L9</f>
        <v>12</v>
      </c>
      <c r="J15" s="6" t="str">
        <f>'Summit Facility'!M9</f>
        <v>Medium</v>
      </c>
      <c r="K15" s="14">
        <f>'Summit Facility'!O9</f>
        <v>0</v>
      </c>
      <c r="L15" s="14" t="str">
        <f>'Summit Facility'!P9</f>
        <v>x</v>
      </c>
      <c r="M15" s="14">
        <f>'Summit Facility'!Q9</f>
        <v>0</v>
      </c>
      <c r="N15" s="14">
        <f>'Summit Facility'!R9</f>
        <v>0</v>
      </c>
      <c r="O15" s="146"/>
      <c r="Q15">
        <f t="shared" si="2"/>
        <v>0</v>
      </c>
    </row>
    <row r="16" spans="1:31" hidden="1" outlineLevel="1" x14ac:dyDescent="0.3">
      <c r="A16" s="2">
        <v>7</v>
      </c>
      <c r="B16" s="2" t="s">
        <v>192</v>
      </c>
      <c r="C16" s="37" t="str">
        <f>'Summit Facility'!F10</f>
        <v>Mechanical</v>
      </c>
      <c r="D16" s="37" t="str">
        <f>'Summit Facility'!G10</f>
        <v>Slipping, contamination, fumes, fire</v>
      </c>
      <c r="E16" s="42" t="str">
        <f>'Summit Facility'!H10</f>
        <v>Tank or piping failure of hydraulic systems</v>
      </c>
      <c r="F16" s="42" t="str">
        <f>'Summit Facility'!I10</f>
        <v>All</v>
      </c>
      <c r="G16" s="10" t="str">
        <f>'Summit Facility'!J10</f>
        <v>Catastrophic</v>
      </c>
      <c r="H16" s="10" t="str">
        <f>'Summit Facility'!K10</f>
        <v>Improbable</v>
      </c>
      <c r="I16" s="10">
        <f>'Summit Facility'!L10</f>
        <v>12</v>
      </c>
      <c r="J16" s="6" t="str">
        <f>'Summit Facility'!M10</f>
        <v>Medium</v>
      </c>
      <c r="K16" s="14">
        <f>'Summit Facility'!O10</f>
        <v>0</v>
      </c>
      <c r="L16" s="14" t="str">
        <f>'Summit Facility'!P10</f>
        <v>x</v>
      </c>
      <c r="M16" s="14">
        <f>'Summit Facility'!Q10</f>
        <v>0</v>
      </c>
      <c r="N16" s="14">
        <f>'Summit Facility'!R10</f>
        <v>0</v>
      </c>
      <c r="O16" s="146"/>
      <c r="Q16">
        <f t="shared" si="2"/>
        <v>0</v>
      </c>
    </row>
    <row r="17" spans="1:17" hidden="1" outlineLevel="1" x14ac:dyDescent="0.3">
      <c r="A17" s="2">
        <v>8</v>
      </c>
      <c r="B17" s="2" t="s">
        <v>192</v>
      </c>
      <c r="C17" s="37" t="str">
        <f>'Summit Facility'!F11</f>
        <v>Mechanical</v>
      </c>
      <c r="D17" s="37" t="str">
        <f>'Summit Facility'!G11</f>
        <v>Tripping</v>
      </c>
      <c r="E17" s="42" t="str">
        <f>'Summit Facility'!H11</f>
        <v>Exposed piping or structures where personnel walk and work</v>
      </c>
      <c r="F17" s="42" t="str">
        <f>'Summit Facility'!I11</f>
        <v>All</v>
      </c>
      <c r="G17" s="10" t="str">
        <f>'Summit Facility'!J11</f>
        <v>Marginal</v>
      </c>
      <c r="H17" s="10" t="str">
        <f>'Summit Facility'!K11</f>
        <v>Occasional</v>
      </c>
      <c r="I17" s="10">
        <f>'Summit Facility'!L11</f>
        <v>11</v>
      </c>
      <c r="J17" s="6" t="str">
        <f>'Summit Facility'!M11</f>
        <v>Medium</v>
      </c>
      <c r="K17" s="14">
        <f>'Summit Facility'!O11</f>
        <v>0</v>
      </c>
      <c r="L17" s="14" t="str">
        <f>'Summit Facility'!P11</f>
        <v>x</v>
      </c>
      <c r="M17" s="14">
        <f>'Summit Facility'!Q11</f>
        <v>0</v>
      </c>
      <c r="N17" s="14" t="str">
        <f>'Summit Facility'!R11</f>
        <v>x</v>
      </c>
      <c r="O17" s="146"/>
      <c r="Q17">
        <f t="shared" si="2"/>
        <v>0</v>
      </c>
    </row>
    <row r="18" spans="1:17" hidden="1" outlineLevel="1" x14ac:dyDescent="0.3">
      <c r="A18" s="2">
        <v>9</v>
      </c>
      <c r="B18" s="2" t="s">
        <v>192</v>
      </c>
      <c r="C18" s="37" t="str">
        <f>'Summit Facility'!F12</f>
        <v>Mechanical</v>
      </c>
      <c r="D18" s="37" t="str">
        <f>'Summit Facility'!G12</f>
        <v>Pinching or Cutting</v>
      </c>
      <c r="E18" s="42" t="str">
        <f>'Summit Facility'!H12</f>
        <v>Exposed moving  mechanisms of fixed rotating or moving equipment</v>
      </c>
      <c r="F18" s="42" t="str">
        <f>'Summit Facility'!I12</f>
        <v>All</v>
      </c>
      <c r="G18" s="10" t="str">
        <f>'Summit Facility'!J12</f>
        <v>Marginal</v>
      </c>
      <c r="H18" s="10" t="str">
        <f>'Summit Facility'!K12</f>
        <v>Occasional</v>
      </c>
      <c r="I18" s="10">
        <f>'Summit Facility'!L12</f>
        <v>11</v>
      </c>
      <c r="J18" s="6" t="str">
        <f>'Summit Facility'!M12</f>
        <v>Medium</v>
      </c>
      <c r="K18" s="14">
        <f>'Summit Facility'!O12</f>
        <v>0</v>
      </c>
      <c r="L18" s="14" t="str">
        <f>'Summit Facility'!P12</f>
        <v>x</v>
      </c>
      <c r="M18" s="14">
        <f>'Summit Facility'!Q12</f>
        <v>0</v>
      </c>
      <c r="N18" s="14" t="str">
        <f>'Summit Facility'!R12</f>
        <v>x</v>
      </c>
      <c r="O18" s="146"/>
      <c r="Q18">
        <f t="shared" si="2"/>
        <v>0</v>
      </c>
    </row>
    <row r="19" spans="1:17" ht="28.8" hidden="1" outlineLevel="1" x14ac:dyDescent="0.3">
      <c r="A19" s="2">
        <v>10</v>
      </c>
      <c r="B19" s="2" t="s">
        <v>192</v>
      </c>
      <c r="C19" s="37" t="str">
        <f>'Summit Facility'!F13</f>
        <v>Material</v>
      </c>
      <c r="D19" s="37" t="str">
        <f>'Summit Facility'!G13</f>
        <v>Thermal or adverse chemical reactions</v>
      </c>
      <c r="E19" s="42" t="str">
        <f>'Summit Facility'!H13</f>
        <v>Connecting the incorrect piping causing mixing of unlike materials during maintenance</v>
      </c>
      <c r="F19" s="42" t="str">
        <f>'Summit Facility'!I13</f>
        <v>All</v>
      </c>
      <c r="G19" s="10" t="str">
        <f>'Summit Facility'!J13</f>
        <v>Critical</v>
      </c>
      <c r="H19" s="10" t="str">
        <f>'Summit Facility'!K13</f>
        <v>Occasional</v>
      </c>
      <c r="I19" s="10">
        <f>'Summit Facility'!L13</f>
        <v>6</v>
      </c>
      <c r="J19" s="6" t="str">
        <f>'Summit Facility'!M13</f>
        <v>Serious</v>
      </c>
      <c r="K19" s="14">
        <f>'Summit Facility'!O13</f>
        <v>0</v>
      </c>
      <c r="L19" s="14" t="str">
        <f>'Summit Facility'!P13</f>
        <v>x</v>
      </c>
      <c r="M19" s="14" t="str">
        <f>'Summit Facility'!Q13</f>
        <v>x</v>
      </c>
      <c r="N19" s="14">
        <f>'Summit Facility'!R13</f>
        <v>0</v>
      </c>
      <c r="O19" s="146"/>
      <c r="Q19">
        <f t="shared" si="2"/>
        <v>0</v>
      </c>
    </row>
    <row r="20" spans="1:17" hidden="1" outlineLevel="1" x14ac:dyDescent="0.3">
      <c r="A20" s="2">
        <v>11</v>
      </c>
      <c r="B20" s="2" t="s">
        <v>192</v>
      </c>
      <c r="C20" s="37" t="str">
        <f>'Summit Facility'!F14</f>
        <v>Mechanical</v>
      </c>
      <c r="D20" s="37" t="str">
        <f>'Summit Facility'!G14</f>
        <v>Thermal or adverse chemical reactions</v>
      </c>
      <c r="E20" s="42" t="str">
        <f>'Summit Facility'!H14</f>
        <v>Piping rupture during an earthquake</v>
      </c>
      <c r="F20" s="42" t="str">
        <f>'Summit Facility'!I14</f>
        <v>All</v>
      </c>
      <c r="G20" s="10" t="str">
        <f>'Summit Facility'!J14</f>
        <v>Critical</v>
      </c>
      <c r="H20" s="10" t="str">
        <f>'Summit Facility'!K14</f>
        <v>Occasional</v>
      </c>
      <c r="I20" s="10">
        <f>'Summit Facility'!L14</f>
        <v>6</v>
      </c>
      <c r="J20" s="6" t="str">
        <f>'Summit Facility'!M14</f>
        <v>Serious</v>
      </c>
      <c r="K20" s="14">
        <f>'Summit Facility'!O14</f>
        <v>0</v>
      </c>
      <c r="L20" s="14" t="str">
        <f>'Summit Facility'!P14</f>
        <v>x</v>
      </c>
      <c r="M20" s="14">
        <f>'Summit Facility'!Q14</f>
        <v>0</v>
      </c>
      <c r="N20" s="14">
        <f>'Summit Facility'!R14</f>
        <v>0</v>
      </c>
      <c r="O20" s="146"/>
      <c r="Q20">
        <f t="shared" si="2"/>
        <v>0</v>
      </c>
    </row>
    <row r="21" spans="1:17" hidden="1" outlineLevel="1" x14ac:dyDescent="0.3">
      <c r="A21" s="2">
        <v>12</v>
      </c>
      <c r="B21" s="2" t="s">
        <v>192</v>
      </c>
      <c r="C21" s="37" t="str">
        <f>'Summit Facility'!F15</f>
        <v>Material</v>
      </c>
      <c r="D21" s="37" t="str">
        <f>'Summit Facility'!G15</f>
        <v>Explosion</v>
      </c>
      <c r="E21" s="42" t="str">
        <f>'Summit Facility'!H15</f>
        <v>UPS design failure causing Hydrogen release.</v>
      </c>
      <c r="F21" s="42" t="str">
        <f>'Summit Facility'!I15</f>
        <v>All</v>
      </c>
      <c r="G21" s="10" t="str">
        <f>'Summit Facility'!J15</f>
        <v>Critical</v>
      </c>
      <c r="H21" s="10" t="str">
        <f>'Summit Facility'!K15</f>
        <v>Remote</v>
      </c>
      <c r="I21" s="10">
        <f>'Summit Facility'!L15</f>
        <v>10</v>
      </c>
      <c r="J21" s="6" t="str">
        <f>'Summit Facility'!M15</f>
        <v>Medium</v>
      </c>
      <c r="K21" s="14">
        <f>'Summit Facility'!O15</f>
        <v>0</v>
      </c>
      <c r="L21" s="14" t="str">
        <f>'Summit Facility'!P15</f>
        <v>x</v>
      </c>
      <c r="M21" s="14">
        <f>'Summit Facility'!Q15</f>
        <v>0</v>
      </c>
      <c r="N21" s="14">
        <f>'Summit Facility'!R15</f>
        <v>0</v>
      </c>
      <c r="O21" s="146"/>
      <c r="Q21">
        <f t="shared" si="2"/>
        <v>0</v>
      </c>
    </row>
    <row r="22" spans="1:17" hidden="1" outlineLevel="1" x14ac:dyDescent="0.3">
      <c r="A22" s="2">
        <v>13</v>
      </c>
      <c r="B22" s="2" t="s">
        <v>192</v>
      </c>
      <c r="C22" s="37" t="str">
        <f>'Summit Facility'!F16</f>
        <v>Material</v>
      </c>
      <c r="D22" s="37" t="str">
        <f>'Summit Facility'!G16</f>
        <v>Chemical exposure due to Acid leakage</v>
      </c>
      <c r="E22" s="42" t="str">
        <f>'Summit Facility'!H16</f>
        <v>Battery failure</v>
      </c>
      <c r="F22" s="42" t="str">
        <f>'Summit Facility'!I16</f>
        <v>All</v>
      </c>
      <c r="G22" s="10" t="str">
        <f>'Summit Facility'!J16</f>
        <v>Critical</v>
      </c>
      <c r="H22" s="10" t="str">
        <f>'Summit Facility'!K16</f>
        <v>Remote</v>
      </c>
      <c r="I22" s="10">
        <f>'Summit Facility'!L16</f>
        <v>10</v>
      </c>
      <c r="J22" s="6" t="str">
        <f>'Summit Facility'!M16</f>
        <v>Medium</v>
      </c>
      <c r="K22" s="14">
        <f>'Summit Facility'!O16</f>
        <v>0</v>
      </c>
      <c r="L22" s="14" t="str">
        <f>'Summit Facility'!P16</f>
        <v>x</v>
      </c>
      <c r="M22" s="14">
        <f>'Summit Facility'!Q16</f>
        <v>0</v>
      </c>
      <c r="N22" s="14" t="str">
        <f>'Summit Facility'!R16</f>
        <v>x</v>
      </c>
      <c r="O22" s="146"/>
      <c r="Q22">
        <f t="shared" si="2"/>
        <v>0</v>
      </c>
    </row>
    <row r="23" spans="1:17" hidden="1" outlineLevel="1" x14ac:dyDescent="0.3">
      <c r="A23" s="2">
        <v>14</v>
      </c>
      <c r="B23" s="2" t="s">
        <v>192</v>
      </c>
      <c r="C23" s="37" t="str">
        <f>'Summit Facility'!F17</f>
        <v>Electrical</v>
      </c>
      <c r="D23" s="37" t="str">
        <f>'Summit Facility'!G17</f>
        <v>Electrical shock</v>
      </c>
      <c r="E23" s="42" t="str">
        <f>'Summit Facility'!H17</f>
        <v>Inadequate lighting to do work such as electrical wiring or repair.</v>
      </c>
      <c r="F23" s="42" t="str">
        <f>'Summit Facility'!I17</f>
        <v>All</v>
      </c>
      <c r="G23" s="10" t="str">
        <f>'Summit Facility'!J17</f>
        <v>Critical</v>
      </c>
      <c r="H23" s="10" t="str">
        <f>'Summit Facility'!K17</f>
        <v>Remote</v>
      </c>
      <c r="I23" s="10">
        <f>'Summit Facility'!L17</f>
        <v>10</v>
      </c>
      <c r="J23" s="6" t="str">
        <f>'Summit Facility'!M17</f>
        <v>Medium</v>
      </c>
      <c r="K23" s="14">
        <f>'Summit Facility'!O17</f>
        <v>0</v>
      </c>
      <c r="L23" s="14" t="str">
        <f>'Summit Facility'!P17</f>
        <v>x</v>
      </c>
      <c r="M23" s="14">
        <f>'Summit Facility'!Q17</f>
        <v>0</v>
      </c>
      <c r="N23" s="14" t="str">
        <f>'Summit Facility'!R17</f>
        <v>x</v>
      </c>
      <c r="O23" s="146"/>
      <c r="Q23">
        <f t="shared" si="2"/>
        <v>0</v>
      </c>
    </row>
    <row r="24" spans="1:17" hidden="1" outlineLevel="1" x14ac:dyDescent="0.3">
      <c r="A24" s="2">
        <v>15</v>
      </c>
      <c r="B24" s="2" t="s">
        <v>192</v>
      </c>
      <c r="C24" s="37" t="str">
        <f>'Summit Facility'!F18</f>
        <v>Electrical</v>
      </c>
      <c r="D24" s="37" t="str">
        <f>'Summit Facility'!G18</f>
        <v>Electrical shock</v>
      </c>
      <c r="E24" s="42" t="str">
        <f>'Summit Facility'!H18</f>
        <v>Defective ground of electrical system and subsystems</v>
      </c>
      <c r="F24" s="42" t="str">
        <f>'Summit Facility'!I18</f>
        <v>All</v>
      </c>
      <c r="G24" s="10" t="str">
        <f>'Summit Facility'!J18</f>
        <v>Catastrophic</v>
      </c>
      <c r="H24" s="10" t="str">
        <f>'Summit Facility'!K18</f>
        <v>Improbable</v>
      </c>
      <c r="I24" s="10">
        <f>'Summit Facility'!L18</f>
        <v>12</v>
      </c>
      <c r="J24" s="6" t="str">
        <f>'Summit Facility'!M18</f>
        <v>Medium</v>
      </c>
      <c r="K24" s="14">
        <f>'Summit Facility'!O18</f>
        <v>0</v>
      </c>
      <c r="L24" s="14" t="str">
        <f>'Summit Facility'!P18</f>
        <v>x</v>
      </c>
      <c r="M24" s="14">
        <f>'Summit Facility'!Q18</f>
        <v>0</v>
      </c>
      <c r="N24" s="14" t="str">
        <f>'Summit Facility'!R18</f>
        <v>x</v>
      </c>
      <c r="O24" s="146"/>
      <c r="Q24">
        <f t="shared" si="2"/>
        <v>0</v>
      </c>
    </row>
    <row r="25" spans="1:17" hidden="1" outlineLevel="1" x14ac:dyDescent="0.3">
      <c r="A25" s="2">
        <v>16</v>
      </c>
      <c r="B25" s="2" t="s">
        <v>192</v>
      </c>
      <c r="C25" s="37" t="str">
        <f>'Summit Facility'!F19</f>
        <v>Electrical</v>
      </c>
      <c r="D25" s="37" t="str">
        <f>'Summit Facility'!G19</f>
        <v>Electrical shock</v>
      </c>
      <c r="E25" s="42" t="str">
        <f>'Summit Facility'!H19</f>
        <v>Circuit breaker in contact with coolant due to hose rupture.</v>
      </c>
      <c r="F25" s="42" t="str">
        <f>'Summit Facility'!I19</f>
        <v>All</v>
      </c>
      <c r="G25" s="10" t="str">
        <f>'Summit Facility'!J19</f>
        <v>Critical</v>
      </c>
      <c r="H25" s="10" t="str">
        <f>'Summit Facility'!K19</f>
        <v>Improbable</v>
      </c>
      <c r="I25" s="10">
        <f>'Summit Facility'!L19</f>
        <v>15</v>
      </c>
      <c r="J25" s="6" t="str">
        <f>'Summit Facility'!M19</f>
        <v>Medium</v>
      </c>
      <c r="K25" s="14">
        <f>'Summit Facility'!O19</f>
        <v>0</v>
      </c>
      <c r="L25" s="14" t="str">
        <f>'Summit Facility'!P19</f>
        <v>x</v>
      </c>
      <c r="M25" s="14">
        <f>'Summit Facility'!Q19</f>
        <v>0</v>
      </c>
      <c r="N25" s="14">
        <f>'Summit Facility'!R19</f>
        <v>0</v>
      </c>
      <c r="O25" s="146"/>
      <c r="Q25">
        <f t="shared" si="2"/>
        <v>0</v>
      </c>
    </row>
    <row r="26" spans="1:17" hidden="1" outlineLevel="1" x14ac:dyDescent="0.3">
      <c r="A26" s="2">
        <v>17</v>
      </c>
      <c r="B26" s="2" t="s">
        <v>192</v>
      </c>
      <c r="C26" s="37" t="str">
        <f>'Summit Facility'!F20</f>
        <v>Electrical</v>
      </c>
      <c r="D26" s="37" t="str">
        <f>'Summit Facility'!G20</f>
        <v>Electrical shock</v>
      </c>
      <c r="E26" s="42" t="str">
        <f>'Summit Facility'!H20</f>
        <v>Electrical cabinets sprayed with liquids due to hose rupture</v>
      </c>
      <c r="F26" s="42" t="str">
        <f>'Summit Facility'!I20</f>
        <v>All</v>
      </c>
      <c r="G26" s="10" t="str">
        <f>'Summit Facility'!J20</f>
        <v>Critical</v>
      </c>
      <c r="H26" s="10" t="str">
        <f>'Summit Facility'!K20</f>
        <v>Remote</v>
      </c>
      <c r="I26" s="10">
        <f>'Summit Facility'!L20</f>
        <v>10</v>
      </c>
      <c r="J26" s="6" t="str">
        <f>'Summit Facility'!M20</f>
        <v>Medium</v>
      </c>
      <c r="K26" s="14">
        <f>'Summit Facility'!O20</f>
        <v>0</v>
      </c>
      <c r="L26" s="14" t="str">
        <f>'Summit Facility'!P20</f>
        <v>x</v>
      </c>
      <c r="M26" s="14">
        <f>'Summit Facility'!Q20</f>
        <v>0</v>
      </c>
      <c r="N26" s="14">
        <f>'Summit Facility'!R20</f>
        <v>0</v>
      </c>
      <c r="O26" s="146"/>
      <c r="Q26">
        <f t="shared" si="2"/>
        <v>0</v>
      </c>
    </row>
    <row r="27" spans="1:17" hidden="1" outlineLevel="1" x14ac:dyDescent="0.3">
      <c r="A27" s="2">
        <v>18</v>
      </c>
      <c r="B27" s="2" t="s">
        <v>192</v>
      </c>
      <c r="C27" s="37" t="str">
        <f>'Summit Facility'!F21</f>
        <v>Electrical</v>
      </c>
      <c r="D27" s="37" t="str">
        <f>'Summit Facility'!G21</f>
        <v>Electrical shock</v>
      </c>
      <c r="E27" s="42" t="str">
        <f>'Summit Facility'!H21</f>
        <v>defective connection</v>
      </c>
      <c r="F27" s="42" t="str">
        <f>'Summit Facility'!I21</f>
        <v>All</v>
      </c>
      <c r="G27" s="10" t="str">
        <f>'Summit Facility'!J21</f>
        <v>Catastrophic</v>
      </c>
      <c r="H27" s="10" t="str">
        <f>'Summit Facility'!K21</f>
        <v>Improbable</v>
      </c>
      <c r="I27" s="10">
        <f>'Summit Facility'!L21</f>
        <v>12</v>
      </c>
      <c r="J27" s="6" t="str">
        <f>'Summit Facility'!M21</f>
        <v>Medium</v>
      </c>
      <c r="K27" s="14">
        <f>'Summit Facility'!O21</f>
        <v>0</v>
      </c>
      <c r="L27" s="14" t="str">
        <f>'Summit Facility'!P21</f>
        <v>x</v>
      </c>
      <c r="M27" s="14" t="str">
        <f>'Summit Facility'!Q21</f>
        <v>x</v>
      </c>
      <c r="N27" s="14" t="str">
        <f>'Summit Facility'!R21</f>
        <v>x</v>
      </c>
      <c r="O27" s="146"/>
      <c r="Q27">
        <f t="shared" si="2"/>
        <v>0</v>
      </c>
    </row>
    <row r="28" spans="1:17" hidden="1" outlineLevel="1" x14ac:dyDescent="0.3">
      <c r="A28" s="2">
        <v>19</v>
      </c>
      <c r="B28" s="2" t="s">
        <v>192</v>
      </c>
      <c r="C28" s="37" t="str">
        <f>'Summit Facility'!F22</f>
        <v>Electrical</v>
      </c>
      <c r="D28" s="37" t="str">
        <f>'Summit Facility'!G22</f>
        <v>Electrical shock</v>
      </c>
      <c r="E28" s="42" t="str">
        <f>'Summit Facility'!H22</f>
        <v>defective connection</v>
      </c>
      <c r="F28" s="42" t="str">
        <f>'Summit Facility'!I22</f>
        <v>All</v>
      </c>
      <c r="G28" s="10" t="str">
        <f>'Summit Facility'!J22</f>
        <v>Critical</v>
      </c>
      <c r="H28" s="10" t="str">
        <f>'Summit Facility'!K22</f>
        <v>Remote</v>
      </c>
      <c r="I28" s="10">
        <f>'Summit Facility'!L22</f>
        <v>10</v>
      </c>
      <c r="J28" s="6" t="str">
        <f>'Summit Facility'!M22</f>
        <v>Medium</v>
      </c>
      <c r="K28" s="14">
        <f>'Summit Facility'!O22</f>
        <v>0</v>
      </c>
      <c r="L28" s="14" t="str">
        <f>'Summit Facility'!P22</f>
        <v>x</v>
      </c>
      <c r="M28" s="14">
        <f>'Summit Facility'!Q22</f>
        <v>0</v>
      </c>
      <c r="N28" s="14">
        <f>'Summit Facility'!R22</f>
        <v>0</v>
      </c>
      <c r="O28" s="146"/>
      <c r="Q28">
        <f t="shared" si="2"/>
        <v>0</v>
      </c>
    </row>
    <row r="29" spans="1:17" ht="28.8" hidden="1" outlineLevel="1" x14ac:dyDescent="0.3">
      <c r="A29" s="2">
        <v>20</v>
      </c>
      <c r="B29" s="2" t="s">
        <v>192</v>
      </c>
      <c r="C29" s="37" t="str">
        <f>'Summit Facility'!F23</f>
        <v>Material</v>
      </c>
      <c r="D29" s="37" t="str">
        <f>'Summit Facility'!G23</f>
        <v>Contamination, fumes</v>
      </c>
      <c r="E29" s="42" t="str">
        <f>'Summit Facility'!H23</f>
        <v>Concentration of fumes above the PEL during maintenance soldering or welding.</v>
      </c>
      <c r="F29" s="42" t="str">
        <f>'Summit Facility'!I23</f>
        <v>All</v>
      </c>
      <c r="G29" s="10" t="str">
        <f>'Summit Facility'!J23</f>
        <v>Critical</v>
      </c>
      <c r="H29" s="10" t="str">
        <f>'Summit Facility'!K23</f>
        <v>Occasional</v>
      </c>
      <c r="I29" s="10">
        <f>'Summit Facility'!L23</f>
        <v>6</v>
      </c>
      <c r="J29" s="6" t="str">
        <f>'Summit Facility'!M23</f>
        <v>Serious</v>
      </c>
      <c r="K29" s="14">
        <f>'Summit Facility'!O23</f>
        <v>0</v>
      </c>
      <c r="L29" s="14" t="str">
        <f>'Summit Facility'!P23</f>
        <v>x</v>
      </c>
      <c r="M29" s="14">
        <f>'Summit Facility'!Q23</f>
        <v>0</v>
      </c>
      <c r="N29" s="14" t="str">
        <f>'Summit Facility'!R23</f>
        <v>x</v>
      </c>
      <c r="O29" s="146"/>
      <c r="Q29">
        <f t="shared" si="2"/>
        <v>0</v>
      </c>
    </row>
    <row r="30" spans="1:17" ht="28.8" hidden="1" outlineLevel="1" x14ac:dyDescent="0.3">
      <c r="A30" s="2">
        <v>21</v>
      </c>
      <c r="B30" s="2" t="s">
        <v>192</v>
      </c>
      <c r="C30" s="37" t="str">
        <f>'Summit Facility'!F24</f>
        <v>Electrical</v>
      </c>
      <c r="D30" s="37" t="str">
        <f>'Summit Facility'!G24</f>
        <v>Contamination, fumes</v>
      </c>
      <c r="E30" s="42" t="str">
        <f>'Summit Facility'!H24</f>
        <v>Cleaning chemical exposure above the PEL during electronics board cleaning</v>
      </c>
      <c r="F30" s="42" t="str">
        <f>'Summit Facility'!I24</f>
        <v>All</v>
      </c>
      <c r="G30" s="10" t="str">
        <f>'Summit Facility'!J24</f>
        <v>Critical</v>
      </c>
      <c r="H30" s="10" t="str">
        <f>'Summit Facility'!K24</f>
        <v>Remote</v>
      </c>
      <c r="I30" s="10">
        <f>'Summit Facility'!L24</f>
        <v>10</v>
      </c>
      <c r="J30" s="6" t="str">
        <f>'Summit Facility'!M24</f>
        <v>Medium</v>
      </c>
      <c r="K30" s="14">
        <f>'Summit Facility'!O24</f>
        <v>0</v>
      </c>
      <c r="L30" s="14" t="str">
        <f>'Summit Facility'!P24</f>
        <v>x</v>
      </c>
      <c r="M30" s="14" t="str">
        <f>'Summit Facility'!Q24</f>
        <v>x</v>
      </c>
      <c r="N30" s="14" t="str">
        <f>'Summit Facility'!R24</f>
        <v>x</v>
      </c>
      <c r="O30" s="146"/>
      <c r="Q30">
        <f t="shared" si="2"/>
        <v>0</v>
      </c>
    </row>
    <row r="31" spans="1:17" hidden="1" outlineLevel="1" x14ac:dyDescent="0.3">
      <c r="A31" s="2">
        <v>22</v>
      </c>
      <c r="B31" s="2" t="s">
        <v>192</v>
      </c>
      <c r="C31" s="37" t="str">
        <f>'Summit Facility'!F25</f>
        <v>Ingress / Egress</v>
      </c>
      <c r="D31" s="37" t="str">
        <f>'Summit Facility'!G25</f>
        <v>Tripping</v>
      </c>
      <c r="E31" s="42" t="str">
        <f>'Summit Facility'!H25</f>
        <v>Due to elevated floors or change in floor elevation in work space.</v>
      </c>
      <c r="F31" s="42" t="str">
        <f>'Summit Facility'!I25</f>
        <v>All</v>
      </c>
      <c r="G31" s="10" t="str">
        <f>'Summit Facility'!J25</f>
        <v>Marginal</v>
      </c>
      <c r="H31" s="10" t="str">
        <f>'Summit Facility'!K25</f>
        <v>Occasional</v>
      </c>
      <c r="I31" s="10">
        <f>'Summit Facility'!L25</f>
        <v>11</v>
      </c>
      <c r="J31" s="6" t="str">
        <f>'Summit Facility'!M25</f>
        <v>Medium</v>
      </c>
      <c r="K31" s="14">
        <f>'Summit Facility'!O25</f>
        <v>0</v>
      </c>
      <c r="L31" s="14" t="str">
        <f>'Summit Facility'!P25</f>
        <v>x</v>
      </c>
      <c r="M31" s="14">
        <f>'Summit Facility'!Q25</f>
        <v>0</v>
      </c>
      <c r="N31" s="14">
        <f>'Summit Facility'!R25</f>
        <v>0</v>
      </c>
      <c r="O31" s="146"/>
      <c r="Q31" s="105">
        <f t="shared" si="2"/>
        <v>0</v>
      </c>
    </row>
    <row r="32" spans="1:17" ht="28.8" hidden="1" outlineLevel="1" x14ac:dyDescent="0.3">
      <c r="A32" s="2">
        <v>23</v>
      </c>
      <c r="B32" s="2" t="s">
        <v>192</v>
      </c>
      <c r="C32" s="37" t="str">
        <f>'Summit Facility'!F26</f>
        <v>Thermal</v>
      </c>
      <c r="D32" s="37" t="str">
        <f>'Summit Facility'!G26</f>
        <v>Fire and asphyxiation</v>
      </c>
      <c r="E32" s="42" t="str">
        <f>'Summit Facility'!H26</f>
        <v>Computers and related equipment overheating or shorting in the computer room.</v>
      </c>
      <c r="F32" s="42" t="str">
        <f>'Summit Facility'!I26</f>
        <v>All</v>
      </c>
      <c r="G32" s="10" t="str">
        <f>'Summit Facility'!J26</f>
        <v>Critical</v>
      </c>
      <c r="H32" s="10" t="str">
        <f>'Summit Facility'!K26</f>
        <v>Remote</v>
      </c>
      <c r="I32" s="10">
        <f>'Summit Facility'!L26</f>
        <v>10</v>
      </c>
      <c r="J32" s="6" t="str">
        <f>'Summit Facility'!M26</f>
        <v>Medium</v>
      </c>
      <c r="K32" s="14">
        <f>'Summit Facility'!O26</f>
        <v>0</v>
      </c>
      <c r="L32" s="14" t="str">
        <f>'Summit Facility'!P26</f>
        <v>x</v>
      </c>
      <c r="M32" s="14">
        <f>'Summit Facility'!Q26</f>
        <v>0</v>
      </c>
      <c r="N32" s="14">
        <f>'Summit Facility'!R26</f>
        <v>0</v>
      </c>
      <c r="O32" s="146"/>
      <c r="Q32">
        <f t="shared" si="2"/>
        <v>0</v>
      </c>
    </row>
    <row r="33" spans="1:17" hidden="1" outlineLevel="1" x14ac:dyDescent="0.3">
      <c r="A33" s="2">
        <v>24</v>
      </c>
      <c r="B33" s="2" t="s">
        <v>192</v>
      </c>
      <c r="C33" s="37" t="str">
        <f>'Summit Facility'!F27</f>
        <v>Noise / Vibration</v>
      </c>
      <c r="D33" s="37" t="str">
        <f>'Summit Facility'!G27</f>
        <v>Noise level &gt; 85 dBa - headache and hearing loss</v>
      </c>
      <c r="E33" s="42" t="str">
        <f>'Summit Facility'!H27</f>
        <v>Noisy equipment</v>
      </c>
      <c r="F33" s="42" t="str">
        <f>'Summit Facility'!I27</f>
        <v>All</v>
      </c>
      <c r="G33" s="10" t="str">
        <f>'Summit Facility'!J27</f>
        <v>Critical</v>
      </c>
      <c r="H33" s="10" t="str">
        <f>'Summit Facility'!K27</f>
        <v>Remote</v>
      </c>
      <c r="I33" s="10">
        <f>'Summit Facility'!L27</f>
        <v>10</v>
      </c>
      <c r="J33" s="6" t="str">
        <f>'Summit Facility'!M27</f>
        <v>Medium</v>
      </c>
      <c r="K33" s="14">
        <f>'Summit Facility'!O27</f>
        <v>0</v>
      </c>
      <c r="L33" s="14" t="str">
        <f>'Summit Facility'!P27</f>
        <v>x</v>
      </c>
      <c r="M33" s="14" t="str">
        <f>'Summit Facility'!Q27</f>
        <v>x</v>
      </c>
      <c r="N33" s="14">
        <f>'Summit Facility'!R27</f>
        <v>0</v>
      </c>
      <c r="O33" s="146"/>
      <c r="Q33">
        <f t="shared" si="2"/>
        <v>0</v>
      </c>
    </row>
    <row r="34" spans="1:17" hidden="1" outlineLevel="1" x14ac:dyDescent="0.3">
      <c r="A34" s="2">
        <v>25</v>
      </c>
      <c r="B34" s="2" t="s">
        <v>192</v>
      </c>
      <c r="C34" s="37" t="str">
        <f>'Summit Facility'!F28</f>
        <v>Material</v>
      </c>
      <c r="D34" s="37" t="str">
        <f>'Summit Facility'!G28</f>
        <v>Electrical shock, Slipping and others</v>
      </c>
      <c r="E34" s="42" t="str">
        <f>'Summit Facility'!H28</f>
        <v>Water flooding in computer roomdue to water hose or piping rupture</v>
      </c>
      <c r="F34" s="42" t="str">
        <f>'Summit Facility'!I28</f>
        <v>All</v>
      </c>
      <c r="G34" s="10" t="str">
        <f>'Summit Facility'!J28</f>
        <v>Critical</v>
      </c>
      <c r="H34" s="10" t="str">
        <f>'Summit Facility'!K28</f>
        <v>Remote</v>
      </c>
      <c r="I34" s="10">
        <f>'Summit Facility'!L28</f>
        <v>10</v>
      </c>
      <c r="J34" s="6" t="str">
        <f>'Summit Facility'!M28</f>
        <v>Medium</v>
      </c>
      <c r="K34" s="14">
        <f>'Summit Facility'!O28</f>
        <v>0</v>
      </c>
      <c r="L34" s="14" t="str">
        <f>'Summit Facility'!P28</f>
        <v>x</v>
      </c>
      <c r="M34" s="14">
        <f>'Summit Facility'!Q28</f>
        <v>0</v>
      </c>
      <c r="N34" s="14">
        <f>'Summit Facility'!R28</f>
        <v>0</v>
      </c>
      <c r="O34" s="146"/>
      <c r="Q34">
        <f t="shared" si="2"/>
        <v>0</v>
      </c>
    </row>
    <row r="35" spans="1:17" hidden="1" outlineLevel="1" x14ac:dyDescent="0.3">
      <c r="A35" s="2">
        <v>26</v>
      </c>
      <c r="B35" s="2" t="s">
        <v>192</v>
      </c>
      <c r="C35" s="37" t="str">
        <f>'Summit Facility'!F29</f>
        <v>Electrical</v>
      </c>
      <c r="D35" s="37" t="str">
        <f>'Summit Facility'!G29</f>
        <v>Electrical shock</v>
      </c>
      <c r="E35" s="42" t="str">
        <f>'Summit Facility'!H29</f>
        <v>defective ground</v>
      </c>
      <c r="F35" s="42" t="str">
        <f>'Summit Facility'!I29</f>
        <v>All</v>
      </c>
      <c r="G35" s="10" t="str">
        <f>'Summit Facility'!J29</f>
        <v>Catastrophic</v>
      </c>
      <c r="H35" s="10" t="str">
        <f>'Summit Facility'!K29</f>
        <v>Improbable</v>
      </c>
      <c r="I35" s="10">
        <f>'Summit Facility'!L29</f>
        <v>12</v>
      </c>
      <c r="J35" s="6" t="str">
        <f>'Summit Facility'!M29</f>
        <v>Medium</v>
      </c>
      <c r="K35" s="14">
        <f>'Summit Facility'!O29</f>
        <v>0</v>
      </c>
      <c r="L35" s="14" t="str">
        <f>'Summit Facility'!P29</f>
        <v>x</v>
      </c>
      <c r="M35" s="14">
        <f>'Summit Facility'!Q29</f>
        <v>0</v>
      </c>
      <c r="N35" s="14">
        <f>'Summit Facility'!R29</f>
        <v>0</v>
      </c>
      <c r="O35" s="146"/>
      <c r="Q35">
        <f t="shared" si="2"/>
        <v>0</v>
      </c>
    </row>
    <row r="36" spans="1:17" hidden="1" outlineLevel="1" x14ac:dyDescent="0.3">
      <c r="A36" s="2">
        <v>27</v>
      </c>
      <c r="B36" s="2" t="s">
        <v>192</v>
      </c>
      <c r="C36" s="37" t="str">
        <f>'Summit Facility'!F30</f>
        <v>Electrical</v>
      </c>
      <c r="D36" s="37" t="str">
        <f>'Summit Facility'!G30</f>
        <v>Electrical shock</v>
      </c>
      <c r="E36" s="42" t="str">
        <f>'Summit Facility'!H30</f>
        <v>defective ground in restroom</v>
      </c>
      <c r="F36" s="42" t="str">
        <f>'Summit Facility'!I30</f>
        <v>All</v>
      </c>
      <c r="G36" s="10" t="str">
        <f>'Summit Facility'!J30</f>
        <v>Catastrophic</v>
      </c>
      <c r="H36" s="10" t="str">
        <f>'Summit Facility'!K30</f>
        <v>Improbable</v>
      </c>
      <c r="I36" s="10">
        <f>'Summit Facility'!L30</f>
        <v>12</v>
      </c>
      <c r="J36" s="6" t="str">
        <f>'Summit Facility'!M30</f>
        <v>Medium</v>
      </c>
      <c r="K36" s="14">
        <f>'Summit Facility'!O30</f>
        <v>0</v>
      </c>
      <c r="L36" s="14" t="str">
        <f>'Summit Facility'!P30</f>
        <v>x</v>
      </c>
      <c r="M36" s="14">
        <f>'Summit Facility'!Q30</f>
        <v>0</v>
      </c>
      <c r="N36" s="14" t="str">
        <f>'Summit Facility'!R30</f>
        <v>x</v>
      </c>
      <c r="O36" s="146"/>
      <c r="Q36">
        <f t="shared" si="2"/>
        <v>0</v>
      </c>
    </row>
    <row r="37" spans="1:17" hidden="1" outlineLevel="1" x14ac:dyDescent="0.3">
      <c r="A37" s="2">
        <v>28</v>
      </c>
      <c r="B37" s="2" t="s">
        <v>192</v>
      </c>
      <c r="C37" s="37" t="str">
        <f>'Summit Facility'!F31</f>
        <v>Mechanical</v>
      </c>
      <c r="D37" s="37" t="str">
        <f>'Summit Facility'!G31</f>
        <v>Falling</v>
      </c>
      <c r="E37" s="42" t="str">
        <f>'Summit Facility'!H31</f>
        <v>Person or materials falling from upper deck due to loss of balance.</v>
      </c>
      <c r="F37" s="42" t="str">
        <f>'Summit Facility'!I31</f>
        <v>All</v>
      </c>
      <c r="G37" s="10" t="str">
        <f>'Summit Facility'!J31</f>
        <v>Catastrophic</v>
      </c>
      <c r="H37" s="10" t="str">
        <f>'Summit Facility'!K31</f>
        <v>Improbable</v>
      </c>
      <c r="I37" s="10">
        <f>'Summit Facility'!L31</f>
        <v>12</v>
      </c>
      <c r="J37" s="6" t="str">
        <f>'Summit Facility'!M31</f>
        <v>Medium</v>
      </c>
      <c r="K37" s="14">
        <f>'Summit Facility'!O31</f>
        <v>0</v>
      </c>
      <c r="L37" s="14" t="str">
        <f>'Summit Facility'!P31</f>
        <v>x</v>
      </c>
      <c r="M37" s="14">
        <f>'Summit Facility'!Q31</f>
        <v>0</v>
      </c>
      <c r="N37" s="14" t="str">
        <f>'Summit Facility'!R31</f>
        <v>x</v>
      </c>
      <c r="O37" s="146"/>
      <c r="Q37">
        <f t="shared" si="2"/>
        <v>0</v>
      </c>
    </row>
    <row r="38" spans="1:17" ht="28.8" hidden="1" outlineLevel="1" x14ac:dyDescent="0.3">
      <c r="A38" s="2">
        <v>29</v>
      </c>
      <c r="B38" s="2" t="s">
        <v>192</v>
      </c>
      <c r="C38" s="37" t="str">
        <f>'Summit Facility'!F32</f>
        <v>Environment</v>
      </c>
      <c r="D38" s="37" t="str">
        <f>'Summit Facility'!G32</f>
        <v>Struck by</v>
      </c>
      <c r="E38" s="42" t="str">
        <f>'Summit Facility'!H32</f>
        <v>Stuck by falling ice from above due to ice build up on upper structure and ice melting</v>
      </c>
      <c r="F38" s="42" t="str">
        <f>'Summit Facility'!I32</f>
        <v>All</v>
      </c>
      <c r="G38" s="10" t="str">
        <f>'Summit Facility'!J32</f>
        <v>Critical</v>
      </c>
      <c r="H38" s="10" t="str">
        <f>'Summit Facility'!K32</f>
        <v>Remote</v>
      </c>
      <c r="I38" s="10">
        <f>'Summit Facility'!L32</f>
        <v>10</v>
      </c>
      <c r="J38" s="6" t="str">
        <f>'Summit Facility'!M32</f>
        <v>Medium</v>
      </c>
      <c r="K38" s="14">
        <f>'Summit Facility'!O32</f>
        <v>0</v>
      </c>
      <c r="L38" s="14" t="str">
        <f>'Summit Facility'!P32</f>
        <v>x</v>
      </c>
      <c r="M38" s="14">
        <f>'Summit Facility'!Q32</f>
        <v>0</v>
      </c>
      <c r="N38" s="14" t="str">
        <f>'Summit Facility'!R32</f>
        <v>x</v>
      </c>
      <c r="O38" s="146"/>
      <c r="Q38">
        <f t="shared" si="2"/>
        <v>0</v>
      </c>
    </row>
    <row r="39" spans="1:17" ht="28.8" hidden="1" outlineLevel="1" x14ac:dyDescent="0.3">
      <c r="A39" s="2">
        <v>30</v>
      </c>
      <c r="B39" s="2" t="s">
        <v>192</v>
      </c>
      <c r="C39" s="37" t="str">
        <f>'Summit Facility'!F33</f>
        <v>Material</v>
      </c>
      <c r="D39" s="37" t="str">
        <f>'Summit Facility'!G33</f>
        <v>Thermal - fire</v>
      </c>
      <c r="E39" s="42" t="str">
        <f>'Summit Facility'!H33</f>
        <v>Excessive heat from vehicles or sparks caused by maintenance due to improper canopy design material in receiving area.</v>
      </c>
      <c r="F39" s="42" t="str">
        <f>'Summit Facility'!I33</f>
        <v>All</v>
      </c>
      <c r="G39" s="10" t="str">
        <f>'Summit Facility'!J33</f>
        <v>Critical</v>
      </c>
      <c r="H39" s="10" t="str">
        <f>'Summit Facility'!K33</f>
        <v>Remote</v>
      </c>
      <c r="I39" s="10">
        <f>'Summit Facility'!L33</f>
        <v>10</v>
      </c>
      <c r="J39" s="6" t="str">
        <f>'Summit Facility'!M33</f>
        <v>Medium</v>
      </c>
      <c r="K39" s="14">
        <f>'Summit Facility'!O33</f>
        <v>0</v>
      </c>
      <c r="L39" s="14" t="str">
        <f>'Summit Facility'!P33</f>
        <v>x</v>
      </c>
      <c r="M39" s="14">
        <f>'Summit Facility'!Q33</f>
        <v>0</v>
      </c>
      <c r="N39" s="14">
        <f>'Summit Facility'!R33</f>
        <v>0</v>
      </c>
      <c r="O39" s="146"/>
      <c r="Q39">
        <f t="shared" si="2"/>
        <v>0</v>
      </c>
    </row>
    <row r="40" spans="1:17" hidden="1" outlineLevel="1" x14ac:dyDescent="0.3">
      <c r="A40" s="2">
        <v>31</v>
      </c>
      <c r="B40" s="2" t="s">
        <v>192</v>
      </c>
      <c r="C40" s="37" t="str">
        <f>'Summit Facility'!F34</f>
        <v>Mechanical</v>
      </c>
      <c r="D40" s="37" t="str">
        <f>'Summit Facility'!G34</f>
        <v>Hitting, pinching, cutting of personnel</v>
      </c>
      <c r="E40" s="42" t="str">
        <f>'Summit Facility'!H34</f>
        <v>Crane movement</v>
      </c>
      <c r="F40" s="42" t="str">
        <f>'Summit Facility'!I34</f>
        <v>All</v>
      </c>
      <c r="G40" s="10" t="str">
        <f>'Summit Facility'!J34</f>
        <v>Critical</v>
      </c>
      <c r="H40" s="10" t="str">
        <f>'Summit Facility'!K34</f>
        <v>Occasional</v>
      </c>
      <c r="I40" s="10">
        <f>'Summit Facility'!L34</f>
        <v>6</v>
      </c>
      <c r="J40" s="6" t="str">
        <f>'Summit Facility'!M34</f>
        <v>Serious</v>
      </c>
      <c r="K40" s="14">
        <f>'Summit Facility'!O34</f>
        <v>0</v>
      </c>
      <c r="L40" s="14" t="str">
        <f>'Summit Facility'!P34</f>
        <v>x</v>
      </c>
      <c r="M40" s="14">
        <f>'Summit Facility'!Q34</f>
        <v>0</v>
      </c>
      <c r="N40" s="14">
        <f>'Summit Facility'!R34</f>
        <v>0</v>
      </c>
      <c r="O40" s="146"/>
      <c r="Q40" s="105">
        <f t="shared" si="2"/>
        <v>0</v>
      </c>
    </row>
    <row r="41" spans="1:17" hidden="1" outlineLevel="1" x14ac:dyDescent="0.3">
      <c r="A41" s="2">
        <v>32</v>
      </c>
      <c r="B41" s="2" t="s">
        <v>192</v>
      </c>
      <c r="C41" s="37" t="str">
        <f>'Summit Facility'!F35</f>
        <v>Mechanical</v>
      </c>
      <c r="D41" s="37" t="str">
        <f>'Summit Facility'!G35</f>
        <v>Hitting, pinching, cutting of personnel, equipment or structure</v>
      </c>
      <c r="E41" s="42" t="str">
        <f>'Summit Facility'!H35</f>
        <v>Limited crane operator positioning and line of sight.</v>
      </c>
      <c r="F41" s="42" t="str">
        <f>'Summit Facility'!I35</f>
        <v>All</v>
      </c>
      <c r="G41" s="10" t="str">
        <f>'Summit Facility'!J35</f>
        <v>Critical</v>
      </c>
      <c r="H41" s="10" t="str">
        <f>'Summit Facility'!K35</f>
        <v>Occasional</v>
      </c>
      <c r="I41" s="10">
        <f>'Summit Facility'!L35</f>
        <v>6</v>
      </c>
      <c r="J41" s="6" t="str">
        <f>'Summit Facility'!M35</f>
        <v>Serious</v>
      </c>
      <c r="K41" s="14">
        <f>'Summit Facility'!O35</f>
        <v>0</v>
      </c>
      <c r="L41" s="14" t="str">
        <f>'Summit Facility'!P35</f>
        <v>x</v>
      </c>
      <c r="M41" s="14">
        <f>'Summit Facility'!Q35</f>
        <v>0</v>
      </c>
      <c r="N41" s="14">
        <f>'Summit Facility'!R35</f>
        <v>0</v>
      </c>
      <c r="O41" s="146"/>
      <c r="Q41" s="105">
        <f t="shared" si="2"/>
        <v>0</v>
      </c>
    </row>
    <row r="42" spans="1:17" hidden="1" outlineLevel="1" x14ac:dyDescent="0.3">
      <c r="A42" s="2">
        <v>33</v>
      </c>
      <c r="B42" s="2" t="s">
        <v>192</v>
      </c>
      <c r="C42" s="37" t="str">
        <f>'Summit Facility'!F36</f>
        <v>Chemical</v>
      </c>
      <c r="D42" s="37" t="str">
        <f>'Summit Facility'!G36</f>
        <v>Contamination, fumes, fire</v>
      </c>
      <c r="E42" s="42" t="str">
        <f>'Summit Facility'!H36</f>
        <v>Improper storage of chemical products.</v>
      </c>
      <c r="F42" s="42" t="str">
        <f>'Summit Facility'!I36</f>
        <v>All</v>
      </c>
      <c r="G42" s="10" t="str">
        <f>'Summit Facility'!J36</f>
        <v>Critical</v>
      </c>
      <c r="H42" s="10" t="str">
        <f>'Summit Facility'!K36</f>
        <v>Remote</v>
      </c>
      <c r="I42" s="10">
        <f>'Summit Facility'!L36</f>
        <v>10</v>
      </c>
      <c r="J42" s="6" t="str">
        <f>'Summit Facility'!M36</f>
        <v>Medium</v>
      </c>
      <c r="K42" s="14">
        <f>'Summit Facility'!O36</f>
        <v>0</v>
      </c>
      <c r="L42" s="14" t="str">
        <f>'Summit Facility'!P36</f>
        <v>x</v>
      </c>
      <c r="M42" s="14">
        <f>'Summit Facility'!Q36</f>
        <v>0</v>
      </c>
      <c r="N42" s="14">
        <f>'Summit Facility'!R36</f>
        <v>0</v>
      </c>
      <c r="O42" s="146"/>
      <c r="Q42">
        <f t="shared" si="2"/>
        <v>0</v>
      </c>
    </row>
    <row r="43" spans="1:17" ht="28.8" hidden="1" outlineLevel="1" x14ac:dyDescent="0.3">
      <c r="A43" s="2">
        <v>34</v>
      </c>
      <c r="B43" s="2" t="s">
        <v>192</v>
      </c>
      <c r="C43" s="37" t="str">
        <f>'Summit Facility'!F37</f>
        <v>Mechanical</v>
      </c>
      <c r="D43" s="37" t="str">
        <f>'Summit Facility'!G37</f>
        <v>Gravity</v>
      </c>
      <c r="E43" s="42" t="str">
        <f>'Summit Facility'!H37</f>
        <v xml:space="preserve"> Personnel or materials falling from catwalk due to loss of balance, grip or proper stoage of tools while personnel on catwalk.</v>
      </c>
      <c r="F43" s="42" t="str">
        <f>'Summit Facility'!I37</f>
        <v>All</v>
      </c>
      <c r="G43" s="10" t="str">
        <f>'Summit Facility'!J37</f>
        <v>Catastrophic</v>
      </c>
      <c r="H43" s="10" t="str">
        <f>'Summit Facility'!K37</f>
        <v>Remote</v>
      </c>
      <c r="I43" s="10">
        <f>'Summit Facility'!L37</f>
        <v>8</v>
      </c>
      <c r="J43" s="6" t="str">
        <f>'Summit Facility'!M37</f>
        <v>Serious</v>
      </c>
      <c r="K43" s="14">
        <f>'Summit Facility'!O37</f>
        <v>0</v>
      </c>
      <c r="L43" s="14" t="str">
        <f>'Summit Facility'!P37</f>
        <v>x</v>
      </c>
      <c r="M43" s="14">
        <f>'Summit Facility'!Q37</f>
        <v>0</v>
      </c>
      <c r="N43" s="14" t="str">
        <f>'Summit Facility'!R37</f>
        <v>x</v>
      </c>
      <c r="O43" s="146"/>
      <c r="Q43">
        <f t="shared" si="2"/>
        <v>0</v>
      </c>
    </row>
    <row r="44" spans="1:17" ht="28.8" hidden="1" outlineLevel="1" x14ac:dyDescent="0.3">
      <c r="A44" s="2">
        <v>35</v>
      </c>
      <c r="B44" s="2" t="s">
        <v>192</v>
      </c>
      <c r="C44" s="37" t="str">
        <f>'Summit Facility'!F38</f>
        <v>Mechanical</v>
      </c>
      <c r="D44" s="37" t="str">
        <f>'Summit Facility'!G38</f>
        <v>Collision</v>
      </c>
      <c r="E44" s="42" t="str">
        <f>'Summit Facility'!H38</f>
        <v>Crane load hits catwalk due to loss of crane control with personnel on catwalk.</v>
      </c>
      <c r="F44" s="42" t="str">
        <f>'Summit Facility'!I38</f>
        <v>All</v>
      </c>
      <c r="G44" s="10" t="str">
        <f>'Summit Facility'!J38</f>
        <v>Critical</v>
      </c>
      <c r="H44" s="10" t="str">
        <f>'Summit Facility'!K38</f>
        <v>Remote</v>
      </c>
      <c r="I44" s="10">
        <f>'Summit Facility'!L38</f>
        <v>10</v>
      </c>
      <c r="J44" s="6" t="str">
        <f>'Summit Facility'!M38</f>
        <v>Medium</v>
      </c>
      <c r="K44" s="14" t="str">
        <f>'Summit Facility'!O38</f>
        <v>x</v>
      </c>
      <c r="L44" s="14" t="str">
        <f>'Summit Facility'!P38</f>
        <v>x</v>
      </c>
      <c r="M44" s="14">
        <f>'Summit Facility'!Q38</f>
        <v>0</v>
      </c>
      <c r="N44" s="14">
        <f>'Summit Facility'!R38</f>
        <v>0</v>
      </c>
      <c r="O44" s="146"/>
      <c r="Q44">
        <f t="shared" si="2"/>
        <v>0</v>
      </c>
    </row>
    <row r="45" spans="1:17" hidden="1" outlineLevel="1" x14ac:dyDescent="0.3">
      <c r="A45" s="2">
        <v>36</v>
      </c>
      <c r="B45" s="2" t="s">
        <v>192</v>
      </c>
      <c r="C45" s="37" t="str">
        <f>'Summit Facility'!F39</f>
        <v>Mechanical</v>
      </c>
      <c r="D45" s="37" t="str">
        <f>'Summit Facility'!G39</f>
        <v>Collision</v>
      </c>
      <c r="E45" s="42" t="str">
        <f>'Summit Facility'!H39</f>
        <v>Crane loads hits equipment or personnel located below catwalk.</v>
      </c>
      <c r="F45" s="42" t="str">
        <f>'Summit Facility'!I39</f>
        <v>All</v>
      </c>
      <c r="G45" s="10" t="str">
        <f>'Summit Facility'!J39</f>
        <v>Critical</v>
      </c>
      <c r="H45" s="10" t="str">
        <f>'Summit Facility'!K39</f>
        <v>Remote</v>
      </c>
      <c r="I45" s="10">
        <f>'Summit Facility'!L39</f>
        <v>10</v>
      </c>
      <c r="J45" s="6" t="str">
        <f>'Summit Facility'!M39</f>
        <v>Medium</v>
      </c>
      <c r="K45" s="14">
        <f>'Summit Facility'!O39</f>
        <v>0</v>
      </c>
      <c r="L45" s="14" t="str">
        <f>'Summit Facility'!P39</f>
        <v>x</v>
      </c>
      <c r="M45" s="14" t="str">
        <f>'Summit Facility'!Q39</f>
        <v>x</v>
      </c>
      <c r="N45" s="14">
        <f>'Summit Facility'!R39</f>
        <v>0</v>
      </c>
      <c r="O45" s="146"/>
      <c r="Q45">
        <f t="shared" si="2"/>
        <v>0</v>
      </c>
    </row>
    <row r="46" spans="1:17" ht="43.2" hidden="1" outlineLevel="1" x14ac:dyDescent="0.3">
      <c r="A46" s="2">
        <v>37</v>
      </c>
      <c r="B46" s="2" t="s">
        <v>192</v>
      </c>
      <c r="C46" s="37" t="str">
        <f>'Summit Facility'!F40</f>
        <v>Mechanical</v>
      </c>
      <c r="D46" s="37" t="str">
        <f>'Summit Facility'!G40</f>
        <v>Gravity</v>
      </c>
      <c r="E46" s="42" t="str">
        <f>'Summit Facility'!H40</f>
        <v>Personnel loss of balance if dome rear doors are opened before complete arrival of platform lift in position and falling inside the platform lift shaft.</v>
      </c>
      <c r="F46" s="42" t="str">
        <f>'Summit Facility'!I40</f>
        <v>All</v>
      </c>
      <c r="G46" s="10" t="str">
        <f>'Summit Facility'!J40</f>
        <v>Catastrophic</v>
      </c>
      <c r="H46" s="10" t="str">
        <f>'Summit Facility'!K40</f>
        <v>Remote</v>
      </c>
      <c r="I46" s="10">
        <f>'Summit Facility'!L40</f>
        <v>8</v>
      </c>
      <c r="J46" s="6" t="str">
        <f>'Summit Facility'!M40</f>
        <v>Serious</v>
      </c>
      <c r="K46" s="14">
        <f>'Summit Facility'!O40</f>
        <v>0</v>
      </c>
      <c r="L46" s="14" t="str">
        <f>'Summit Facility'!P40</f>
        <v>x</v>
      </c>
      <c r="M46" s="14" t="str">
        <f>'Summit Facility'!Q40</f>
        <v>x</v>
      </c>
      <c r="N46" s="14" t="str">
        <f>'Summit Facility'!R40</f>
        <v>x</v>
      </c>
      <c r="O46" s="146"/>
      <c r="Q46">
        <f t="shared" si="2"/>
        <v>0</v>
      </c>
    </row>
    <row r="47" spans="1:17" hidden="1" outlineLevel="1" x14ac:dyDescent="0.3">
      <c r="A47" s="2">
        <v>38</v>
      </c>
      <c r="B47" s="2" t="s">
        <v>192</v>
      </c>
      <c r="C47" s="37" t="str">
        <f>'Summit Facility'!F41</f>
        <v>Chemical</v>
      </c>
      <c r="D47" s="37" t="str">
        <f>'Summit Facility'!G41</f>
        <v>Contamination, fumes, fire</v>
      </c>
      <c r="E47" s="42" t="str">
        <f>'Summit Facility'!H41</f>
        <v>Improper storage of hazardous material.</v>
      </c>
      <c r="F47" s="42" t="str">
        <f>'Summit Facility'!I41</f>
        <v>All</v>
      </c>
      <c r="G47" s="10" t="str">
        <f>'Summit Facility'!J41</f>
        <v>Critical</v>
      </c>
      <c r="H47" s="10" t="str">
        <f>'Summit Facility'!K41</f>
        <v>Remote</v>
      </c>
      <c r="I47" s="10">
        <f>'Summit Facility'!L41</f>
        <v>10</v>
      </c>
      <c r="J47" s="6" t="str">
        <f>'Summit Facility'!M41</f>
        <v>Medium</v>
      </c>
      <c r="K47" s="14">
        <f>'Summit Facility'!O41</f>
        <v>0</v>
      </c>
      <c r="L47" s="14" t="str">
        <f>'Summit Facility'!P41</f>
        <v>x</v>
      </c>
      <c r="M47" s="14" t="str">
        <f>'Summit Facility'!Q41</f>
        <v>x</v>
      </c>
      <c r="N47" s="14" t="str">
        <f>'Summit Facility'!R41</f>
        <v>x</v>
      </c>
      <c r="O47" s="146"/>
      <c r="Q47">
        <f t="shared" si="2"/>
        <v>0</v>
      </c>
    </row>
    <row r="48" spans="1:17" hidden="1" outlineLevel="1" x14ac:dyDescent="0.3">
      <c r="A48" s="2">
        <v>39</v>
      </c>
      <c r="B48" s="2" t="s">
        <v>192</v>
      </c>
      <c r="C48" s="37" t="str">
        <f>'Summit Facility'!F42</f>
        <v>Mechanical</v>
      </c>
      <c r="D48" s="37" t="str">
        <f>'Summit Facility'!G42</f>
        <v>Struck by</v>
      </c>
      <c r="E48" s="42" t="str">
        <f>'Summit Facility'!H42</f>
        <v>Tools or objects falling from open hatch above.</v>
      </c>
      <c r="F48" s="42" t="str">
        <f>'Summit Facility'!I42</f>
        <v>All</v>
      </c>
      <c r="G48" s="10" t="str">
        <f>'Summit Facility'!J42</f>
        <v>Critical</v>
      </c>
      <c r="H48" s="10" t="str">
        <f>'Summit Facility'!K42</f>
        <v>Remote</v>
      </c>
      <c r="I48" s="10">
        <f>'Summit Facility'!L42</f>
        <v>10</v>
      </c>
      <c r="J48" s="6" t="str">
        <f>'Summit Facility'!M42</f>
        <v>Medium</v>
      </c>
      <c r="K48" s="14">
        <f>'Summit Facility'!O42</f>
        <v>0</v>
      </c>
      <c r="L48" s="14" t="str">
        <f>'Summit Facility'!P42</f>
        <v>x</v>
      </c>
      <c r="M48" s="14">
        <f>'Summit Facility'!Q42</f>
        <v>0</v>
      </c>
      <c r="N48" s="14">
        <f>'Summit Facility'!R42</f>
        <v>0</v>
      </c>
      <c r="O48" s="146"/>
      <c r="Q48">
        <f t="shared" si="2"/>
        <v>0</v>
      </c>
    </row>
    <row r="49" spans="1:17" hidden="1" outlineLevel="1" x14ac:dyDescent="0.3">
      <c r="A49" s="2">
        <v>40</v>
      </c>
      <c r="B49" s="2" t="s">
        <v>192</v>
      </c>
      <c r="C49" s="37" t="str">
        <f>'Summit Facility'!F43</f>
        <v>Ingress / Egress</v>
      </c>
      <c r="D49" s="37" t="str">
        <f>'Summit Facility'!G43</f>
        <v>Unsafe access and evacuation</v>
      </c>
      <c r="E49" s="42" t="str">
        <f>'Summit Facility'!H43</f>
        <v>Insufficient exit due to bad storage layout</v>
      </c>
      <c r="F49" s="42" t="str">
        <f>'Summit Facility'!I43</f>
        <v>All</v>
      </c>
      <c r="G49" s="10" t="str">
        <f>'Summit Facility'!J43</f>
        <v>Critical</v>
      </c>
      <c r="H49" s="10" t="str">
        <f>'Summit Facility'!K43</f>
        <v>Occasional</v>
      </c>
      <c r="I49" s="10">
        <f>'Summit Facility'!L43</f>
        <v>6</v>
      </c>
      <c r="J49" s="6" t="str">
        <f>'Summit Facility'!M43</f>
        <v>Serious</v>
      </c>
      <c r="K49" s="14">
        <f>'Summit Facility'!O43</f>
        <v>0</v>
      </c>
      <c r="L49" s="14" t="str">
        <f>'Summit Facility'!P43</f>
        <v>x</v>
      </c>
      <c r="M49" s="14">
        <f>'Summit Facility'!Q43</f>
        <v>0</v>
      </c>
      <c r="N49" s="14" t="str">
        <f>'Summit Facility'!R43</f>
        <v>x</v>
      </c>
      <c r="O49" s="146"/>
      <c r="Q49">
        <f t="shared" si="2"/>
        <v>0</v>
      </c>
    </row>
    <row r="50" spans="1:17" hidden="1" outlineLevel="1" x14ac:dyDescent="0.3">
      <c r="A50" s="2">
        <v>41</v>
      </c>
      <c r="B50" s="2" t="s">
        <v>192</v>
      </c>
      <c r="C50" s="37" t="str">
        <f>'Summit Facility'!F44</f>
        <v>Mechanical</v>
      </c>
      <c r="D50" s="37" t="str">
        <f>'Summit Facility'!G44</f>
        <v>Struck by</v>
      </c>
      <c r="E50" s="42" t="str">
        <f>'Summit Facility'!H44</f>
        <v xml:space="preserve">Vehicle hits access door due to driver inattention </v>
      </c>
      <c r="F50" s="42" t="str">
        <f>'Summit Facility'!I44</f>
        <v>All</v>
      </c>
      <c r="G50" s="10" t="str">
        <f>'Summit Facility'!J44</f>
        <v>Marginal</v>
      </c>
      <c r="H50" s="10" t="str">
        <f>'Summit Facility'!K44</f>
        <v>Remote</v>
      </c>
      <c r="I50" s="10">
        <f>'Summit Facility'!L44</f>
        <v>14</v>
      </c>
      <c r="J50" s="6" t="str">
        <f>'Summit Facility'!M44</f>
        <v>Medium</v>
      </c>
      <c r="K50" s="14">
        <f>'Summit Facility'!O44</f>
        <v>0</v>
      </c>
      <c r="L50" s="14" t="str">
        <f>'Summit Facility'!P44</f>
        <v>x</v>
      </c>
      <c r="M50" s="14">
        <f>'Summit Facility'!Q44</f>
        <v>0</v>
      </c>
      <c r="N50" s="14">
        <f>'Summit Facility'!R44</f>
        <v>0</v>
      </c>
      <c r="O50" s="146"/>
      <c r="Q50">
        <f t="shared" si="2"/>
        <v>0</v>
      </c>
    </row>
    <row r="51" spans="1:17" hidden="1" outlineLevel="1" x14ac:dyDescent="0.3">
      <c r="A51" s="2">
        <v>42</v>
      </c>
      <c r="B51" s="2" t="s">
        <v>192</v>
      </c>
      <c r="C51" s="37" t="str">
        <f>'Summit Facility'!F45</f>
        <v>Mechanical</v>
      </c>
      <c r="D51" s="37" t="str">
        <f>'Summit Facility'!G45</f>
        <v>Hitting, pinching, cutting in shop space</v>
      </c>
      <c r="E51" s="42" t="str">
        <f>'Summit Facility'!H45</f>
        <v>Injury caused by improper use of power tools</v>
      </c>
      <c r="F51" s="42" t="str">
        <f>'Summit Facility'!I45</f>
        <v>All</v>
      </c>
      <c r="G51" s="10" t="str">
        <f>'Summit Facility'!J45</f>
        <v>Critical</v>
      </c>
      <c r="H51" s="10" t="str">
        <f>'Summit Facility'!K45</f>
        <v>Remote</v>
      </c>
      <c r="I51" s="10">
        <f>'Summit Facility'!L45</f>
        <v>10</v>
      </c>
      <c r="J51" s="6" t="str">
        <f>'Summit Facility'!M45</f>
        <v>Medium</v>
      </c>
      <c r="K51" s="14">
        <f>'Summit Facility'!O45</f>
        <v>0</v>
      </c>
      <c r="L51" s="14" t="str">
        <f>'Summit Facility'!P45</f>
        <v>x</v>
      </c>
      <c r="M51" s="14" t="str">
        <f>'Summit Facility'!Q45</f>
        <v>x</v>
      </c>
      <c r="N51" s="14" t="str">
        <f>'Summit Facility'!R45</f>
        <v>x</v>
      </c>
      <c r="O51" s="146"/>
      <c r="Q51">
        <f t="shared" si="2"/>
        <v>0</v>
      </c>
    </row>
    <row r="52" spans="1:17" hidden="1" outlineLevel="1" x14ac:dyDescent="0.3">
      <c r="A52" s="2">
        <v>43</v>
      </c>
      <c r="B52" s="2" t="s">
        <v>192</v>
      </c>
      <c r="C52" s="37" t="str">
        <f>'Summit Facility'!F46</f>
        <v>Mechanical</v>
      </c>
      <c r="D52" s="37" t="str">
        <f>'Summit Facility'!G46</f>
        <v>fire, fumes</v>
      </c>
      <c r="E52" s="42" t="str">
        <f>'Summit Facility'!H46</f>
        <v>Due improper protective equipment when welding in the shop.</v>
      </c>
      <c r="F52" s="42" t="str">
        <f>'Summit Facility'!I46</f>
        <v>construction</v>
      </c>
      <c r="G52" s="10" t="str">
        <f>'Summit Facility'!J46</f>
        <v>Catastrophic</v>
      </c>
      <c r="H52" s="10" t="str">
        <f>'Summit Facility'!K46</f>
        <v>Improbable</v>
      </c>
      <c r="I52" s="10">
        <f>'Summit Facility'!L46</f>
        <v>12</v>
      </c>
      <c r="J52" s="6" t="str">
        <f>'Summit Facility'!M46</f>
        <v>Medium</v>
      </c>
      <c r="K52" s="14">
        <f>'Summit Facility'!O46</f>
        <v>0</v>
      </c>
      <c r="L52" s="14" t="str">
        <f>'Summit Facility'!P46</f>
        <v>x</v>
      </c>
      <c r="M52" s="14">
        <f>'Summit Facility'!Q46</f>
        <v>0</v>
      </c>
      <c r="N52" s="14" t="str">
        <f>'Summit Facility'!R46</f>
        <v>x</v>
      </c>
      <c r="O52" s="146"/>
      <c r="Q52">
        <f t="shared" si="2"/>
        <v>0</v>
      </c>
    </row>
    <row r="53" spans="1:17" ht="28.8" hidden="1" outlineLevel="1" x14ac:dyDescent="0.3">
      <c r="A53" s="2">
        <v>44</v>
      </c>
      <c r="B53" s="2" t="s">
        <v>192</v>
      </c>
      <c r="C53" s="37" t="str">
        <f>'Summit Facility'!F47</f>
        <v>Mechanical</v>
      </c>
      <c r="D53" s="37" t="str">
        <f>'Summit Facility'!G47</f>
        <v>Gravity</v>
      </c>
      <c r="E53" s="42" t="str">
        <f>'Summit Facility'!H47</f>
        <v>Personnel falling in platform lift shaft when lower levels platform lift door opened before complete arrival of platform lift</v>
      </c>
      <c r="F53" s="42" t="str">
        <f>'Summit Facility'!I47</f>
        <v>All</v>
      </c>
      <c r="G53" s="10" t="str">
        <f>'Summit Facility'!J47</f>
        <v>Catastrophic</v>
      </c>
      <c r="H53" s="10" t="str">
        <f>'Summit Facility'!K47</f>
        <v>Remote</v>
      </c>
      <c r="I53" s="10">
        <f>'Summit Facility'!L47</f>
        <v>8</v>
      </c>
      <c r="J53" s="6" t="str">
        <f>'Summit Facility'!M47</f>
        <v>Serious</v>
      </c>
      <c r="K53" s="14" t="str">
        <f>'Summit Facility'!O47</f>
        <v>x</v>
      </c>
      <c r="L53" s="14" t="str">
        <f>'Summit Facility'!P47</f>
        <v>x</v>
      </c>
      <c r="M53" s="14">
        <f>'Summit Facility'!Q47</f>
        <v>0</v>
      </c>
      <c r="N53" s="14" t="str">
        <f>'Summit Facility'!R47</f>
        <v>x</v>
      </c>
      <c r="O53" s="146"/>
      <c r="Q53">
        <f t="shared" si="2"/>
        <v>0</v>
      </c>
    </row>
    <row r="54" spans="1:17" hidden="1" outlineLevel="1" x14ac:dyDescent="0.3">
      <c r="A54" s="2">
        <v>45</v>
      </c>
      <c r="B54" s="2" t="s">
        <v>192</v>
      </c>
      <c r="C54" s="37" t="str">
        <f>'Summit Facility'!F48</f>
        <v>Mechanical</v>
      </c>
      <c r="D54" s="37" t="str">
        <f>'Summit Facility'!G48</f>
        <v>Gravity</v>
      </c>
      <c r="E54" s="42" t="str">
        <f>'Summit Facility'!H48</f>
        <v>object falling if meshed/screened platform lift door</v>
      </c>
      <c r="F54" s="42" t="str">
        <f>'Summit Facility'!I48</f>
        <v>All</v>
      </c>
      <c r="G54" s="10" t="str">
        <f>'Summit Facility'!J48</f>
        <v>Marginal</v>
      </c>
      <c r="H54" s="10" t="str">
        <f>'Summit Facility'!K48</f>
        <v>Improbable</v>
      </c>
      <c r="I54" s="10">
        <f>'Summit Facility'!L48</f>
        <v>17</v>
      </c>
      <c r="J54" s="6" t="str">
        <f>'Summit Facility'!M48</f>
        <v>Medium</v>
      </c>
      <c r="K54" s="14">
        <f>'Summit Facility'!O48</f>
        <v>0</v>
      </c>
      <c r="L54" s="14" t="str">
        <f>'Summit Facility'!P48</f>
        <v>x</v>
      </c>
      <c r="M54" s="14">
        <f>'Summit Facility'!Q48</f>
        <v>0</v>
      </c>
      <c r="N54" s="14">
        <f>'Summit Facility'!R48</f>
        <v>0</v>
      </c>
      <c r="O54" s="146"/>
      <c r="Q54">
        <f t="shared" si="2"/>
        <v>0</v>
      </c>
    </row>
    <row r="55" spans="1:17" hidden="1" outlineLevel="1" x14ac:dyDescent="0.3">
      <c r="A55" s="2">
        <v>46</v>
      </c>
      <c r="B55" s="2" t="s">
        <v>192</v>
      </c>
      <c r="C55" s="37" t="str">
        <f>'Summit Facility'!F49</f>
        <v>Chemical</v>
      </c>
      <c r="D55" s="37" t="str">
        <f>'Summit Facility'!G49</f>
        <v>Contact with hazardous chemicals during cleaning of mirrors or ancillary equipment.</v>
      </c>
      <c r="E55" s="42" t="str">
        <f>'Summit Facility'!H49</f>
        <v xml:space="preserve">insufficient emergency response when using chemical for cleaning </v>
      </c>
      <c r="F55" s="42" t="str">
        <f>'Summit Facility'!I49</f>
        <v>All</v>
      </c>
      <c r="G55" s="10" t="str">
        <f>'Summit Facility'!J49</f>
        <v>Marginal</v>
      </c>
      <c r="H55" s="10" t="str">
        <f>'Summit Facility'!K49</f>
        <v>Improbable</v>
      </c>
      <c r="I55" s="10">
        <f>'Summit Facility'!L49</f>
        <v>17</v>
      </c>
      <c r="J55" s="6" t="str">
        <f>'Summit Facility'!M49</f>
        <v>Medium</v>
      </c>
      <c r="K55" s="14">
        <f>'Summit Facility'!O49</f>
        <v>0</v>
      </c>
      <c r="L55" s="14" t="str">
        <f>'Summit Facility'!P49</f>
        <v>x</v>
      </c>
      <c r="M55" s="14">
        <f>'Summit Facility'!Q49</f>
        <v>0</v>
      </c>
      <c r="N55" s="14" t="str">
        <f>'Summit Facility'!R49</f>
        <v>x</v>
      </c>
      <c r="O55" s="146"/>
      <c r="Q55">
        <f t="shared" si="2"/>
        <v>0</v>
      </c>
    </row>
    <row r="56" spans="1:17" ht="28.8" hidden="1" outlineLevel="1" x14ac:dyDescent="0.3">
      <c r="A56" s="2">
        <v>47</v>
      </c>
      <c r="B56" s="2" t="s">
        <v>192</v>
      </c>
      <c r="C56" s="37" t="str">
        <f>'Summit Facility'!F50</f>
        <v>Mechanical</v>
      </c>
      <c r="D56" s="37" t="str">
        <f>'Summit Facility'!G50</f>
        <v>Struck by</v>
      </c>
      <c r="E56" s="42" t="str">
        <f>'Summit Facility'!H50</f>
        <v>Vehicle hits rinse boom if too low or if the boom is not in storage position</v>
      </c>
      <c r="F56" s="42" t="str">
        <f>'Summit Facility'!I50</f>
        <v>All</v>
      </c>
      <c r="G56" s="10" t="str">
        <f>'Summit Facility'!J50</f>
        <v>Marginal</v>
      </c>
      <c r="H56" s="10" t="str">
        <f>'Summit Facility'!K50</f>
        <v>Improbable</v>
      </c>
      <c r="I56" s="10">
        <f>'Summit Facility'!L50</f>
        <v>17</v>
      </c>
      <c r="J56" s="6" t="str">
        <f>'Summit Facility'!M50</f>
        <v>Medium</v>
      </c>
      <c r="K56" s="14">
        <f>'Summit Facility'!O50</f>
        <v>0</v>
      </c>
      <c r="L56" s="14" t="str">
        <f>'Summit Facility'!P50</f>
        <v>x</v>
      </c>
      <c r="M56" s="14" t="str">
        <f>'Summit Facility'!Q50</f>
        <v>x</v>
      </c>
      <c r="N56" s="14">
        <f>'Summit Facility'!R50</f>
        <v>0</v>
      </c>
      <c r="O56" s="146"/>
      <c r="Q56">
        <f t="shared" si="2"/>
        <v>0</v>
      </c>
    </row>
    <row r="57" spans="1:17" hidden="1" outlineLevel="1" x14ac:dyDescent="0.3">
      <c r="A57" s="2">
        <v>48</v>
      </c>
      <c r="B57" s="2" t="s">
        <v>192</v>
      </c>
      <c r="C57" s="37" t="str">
        <f>'Summit Facility'!F51</f>
        <v>Mechanical</v>
      </c>
      <c r="D57" s="37" t="str">
        <f>'Summit Facility'!G51</f>
        <v>Pinch Hazard</v>
      </c>
      <c r="E57" s="42" t="str">
        <f>'Summit Facility'!H51</f>
        <v>When mirror cart or other mechanisms are in motion.</v>
      </c>
      <c r="F57" s="42" t="str">
        <f>'Summit Facility'!I51</f>
        <v>All</v>
      </c>
      <c r="G57" s="10" t="str">
        <f>'Summit Facility'!J51</f>
        <v>Marginal</v>
      </c>
      <c r="H57" s="10" t="str">
        <f>'Summit Facility'!K51</f>
        <v>Improbable</v>
      </c>
      <c r="I57" s="10">
        <f>'Summit Facility'!L51</f>
        <v>17</v>
      </c>
      <c r="J57" s="6" t="str">
        <f>'Summit Facility'!M51</f>
        <v>Medium</v>
      </c>
      <c r="K57" s="14" t="str">
        <f>'Summit Facility'!O51</f>
        <v>x</v>
      </c>
      <c r="L57" s="14" t="str">
        <f>'Summit Facility'!P51</f>
        <v>x</v>
      </c>
      <c r="M57" s="14" t="str">
        <f>'Summit Facility'!Q51</f>
        <v>x</v>
      </c>
      <c r="N57" s="14" t="str">
        <f>'Summit Facility'!R51</f>
        <v>x</v>
      </c>
      <c r="O57" s="146"/>
      <c r="Q57">
        <f t="shared" si="2"/>
        <v>0</v>
      </c>
    </row>
    <row r="58" spans="1:17" ht="28.8" hidden="1" outlineLevel="1" x14ac:dyDescent="0.3">
      <c r="A58" s="2">
        <v>49</v>
      </c>
      <c r="B58" s="2" t="s">
        <v>192</v>
      </c>
      <c r="C58" s="37" t="str">
        <f>'Summit Facility'!F52</f>
        <v>Mechanical</v>
      </c>
      <c r="D58" s="37" t="str">
        <f>'Summit Facility'!G52</f>
        <v>Structural failure of the floor</v>
      </c>
      <c r="E58" s="42" t="str">
        <f>'Summit Facility'!H52</f>
        <v>If heavy equipment is positioned on light manufacturing floor on telescope maintenance platform.</v>
      </c>
      <c r="F58" s="42" t="str">
        <f>'Summit Facility'!I52</f>
        <v>All</v>
      </c>
      <c r="G58" s="10" t="str">
        <f>'Summit Facility'!J52</f>
        <v>Critical</v>
      </c>
      <c r="H58" s="10" t="str">
        <f>'Summit Facility'!K52</f>
        <v>Occasional</v>
      </c>
      <c r="I58" s="10">
        <f>'Summit Facility'!L52</f>
        <v>6</v>
      </c>
      <c r="J58" s="6" t="str">
        <f>'Summit Facility'!M52</f>
        <v>Serious</v>
      </c>
      <c r="K58" s="14">
        <f>'Summit Facility'!O52</f>
        <v>0</v>
      </c>
      <c r="L58" s="14" t="str">
        <f>'Summit Facility'!P52</f>
        <v>x</v>
      </c>
      <c r="M58" s="14">
        <f>'Summit Facility'!Q52</f>
        <v>0</v>
      </c>
      <c r="N58" s="14">
        <f>'Summit Facility'!R52</f>
        <v>0</v>
      </c>
      <c r="O58" s="146"/>
    </row>
    <row r="59" spans="1:17" hidden="1" outlineLevel="1" x14ac:dyDescent="0.3">
      <c r="A59" s="2">
        <v>50</v>
      </c>
      <c r="B59" s="2" t="s">
        <v>192</v>
      </c>
      <c r="C59" s="37" t="str">
        <f>'Summit Facility'!F53</f>
        <v>Environment</v>
      </c>
      <c r="D59" s="37" t="str">
        <f>'Summit Facility'!G53</f>
        <v>Structural Failure  - Building Damage</v>
      </c>
      <c r="E59" s="42" t="str">
        <f>'Summit Facility'!H53</f>
        <v>Earthquake</v>
      </c>
      <c r="F59" s="42" t="str">
        <f>'Summit Facility'!I53</f>
        <v>All</v>
      </c>
      <c r="G59" s="10" t="str">
        <f>'Summit Facility'!J53</f>
        <v>Catastrophic</v>
      </c>
      <c r="H59" s="10" t="str">
        <f>'Summit Facility'!K53</f>
        <v>Occasional</v>
      </c>
      <c r="I59" s="10">
        <f>'Summit Facility'!L53</f>
        <v>4</v>
      </c>
      <c r="J59" s="6" t="str">
        <f>'Summit Facility'!M53</f>
        <v>High</v>
      </c>
      <c r="K59" s="14">
        <f>'Summit Facility'!O53</f>
        <v>0</v>
      </c>
      <c r="L59" s="14" t="str">
        <f>'Summit Facility'!P53</f>
        <v>x</v>
      </c>
      <c r="M59" s="14">
        <f>'Summit Facility'!Q53</f>
        <v>0</v>
      </c>
      <c r="N59" s="14">
        <f>'Summit Facility'!R53</f>
        <v>0</v>
      </c>
      <c r="O59" s="146"/>
      <c r="Q59" s="104">
        <f t="shared" si="2"/>
        <v>1</v>
      </c>
    </row>
    <row r="60" spans="1:17" ht="33.75" customHeight="1" collapsed="1" x14ac:dyDescent="0.3">
      <c r="A60" s="2">
        <v>51</v>
      </c>
      <c r="B60" s="54" t="s">
        <v>199</v>
      </c>
      <c r="C60" s="37" t="str">
        <f>M1M3!F4</f>
        <v>mechanical</v>
      </c>
      <c r="D60" s="37" t="str">
        <f>M1M3!G4</f>
        <v>Approach of a moving element to a fixed part - Glass Safety</v>
      </c>
      <c r="E60" s="42" t="str">
        <f>M1M3!H4</f>
        <v>faulty mechanism generates a wrong Hard Point length detected by comparing the six hard points lengths</v>
      </c>
      <c r="F60" s="42" t="str">
        <f>M1M3!I4</f>
        <v>All</v>
      </c>
      <c r="G60" s="10" t="str">
        <f>M1M3!J4</f>
        <v>Critical</v>
      </c>
      <c r="H60" s="10" t="str">
        <f>M1M3!K4</f>
        <v>Remote</v>
      </c>
      <c r="I60" s="10">
        <f>M1M3!L4</f>
        <v>10</v>
      </c>
      <c r="J60" s="10" t="str">
        <f>M1M3!M4</f>
        <v>Medium</v>
      </c>
      <c r="K60" s="119">
        <f>M1M3!O4</f>
        <v>0</v>
      </c>
      <c r="L60" s="119" t="str">
        <f>M1M3!P4</f>
        <v>x</v>
      </c>
      <c r="M60" s="119" t="str">
        <f>M1M3!Q4</f>
        <v>x</v>
      </c>
      <c r="N60" s="119">
        <f>M1M3!R4</f>
        <v>0</v>
      </c>
      <c r="O60" s="146"/>
      <c r="Q60">
        <f t="shared" si="2"/>
        <v>0</v>
      </c>
    </row>
    <row r="61" spans="1:17" ht="28.8" hidden="1" outlineLevel="1" x14ac:dyDescent="0.3">
      <c r="A61" s="2">
        <v>52</v>
      </c>
      <c r="B61" s="2" t="s">
        <v>199</v>
      </c>
      <c r="C61" s="37" t="str">
        <f>M1M3!F5</f>
        <v>mechanical</v>
      </c>
      <c r="D61" s="37" t="str">
        <f>M1M3!G5</f>
        <v>Approach of a moving element to a fixed part - Glass Safety</v>
      </c>
      <c r="E61" s="42" t="str">
        <f>M1M3!H5</f>
        <v>The air pressure in the hard points is suddenly above the operating pressure (125psi)</v>
      </c>
      <c r="F61" s="42" t="str">
        <f>M1M3!I5</f>
        <v>All</v>
      </c>
      <c r="G61" s="10" t="str">
        <f>M1M3!J5</f>
        <v>Catastrophic</v>
      </c>
      <c r="H61" s="10" t="str">
        <f>M1M3!K5</f>
        <v>Improbable</v>
      </c>
      <c r="I61" s="10">
        <f>M1M3!L5</f>
        <v>12</v>
      </c>
      <c r="J61" s="10" t="str">
        <f>M1M3!M5</f>
        <v>Medium</v>
      </c>
      <c r="K61" s="119">
        <f>M1M3!O5</f>
        <v>0</v>
      </c>
      <c r="L61" s="119" t="str">
        <f>M1M3!P5</f>
        <v>x</v>
      </c>
      <c r="M61" s="119">
        <f>M1M3!Q5</f>
        <v>0</v>
      </c>
      <c r="N61" s="119">
        <f>M1M3!R5</f>
        <v>0</v>
      </c>
      <c r="O61" s="146"/>
      <c r="Q61">
        <f t="shared" si="2"/>
        <v>0</v>
      </c>
    </row>
    <row r="62" spans="1:17" hidden="1" outlineLevel="1" x14ac:dyDescent="0.3">
      <c r="A62" s="2">
        <v>53</v>
      </c>
      <c r="B62" s="2" t="s">
        <v>199</v>
      </c>
      <c r="C62" s="37" t="str">
        <f>M1M3!F6</f>
        <v>mechanical</v>
      </c>
      <c r="D62" s="37" t="str">
        <f>M1M3!G6</f>
        <v>Approach of a moving element to a fixed part - Glass Safety</v>
      </c>
      <c r="E62" s="42" t="str">
        <f>M1M3!H6</f>
        <v>One of the hard point load cells failed.</v>
      </c>
      <c r="F62" s="42" t="str">
        <f>M1M3!I6</f>
        <v>All</v>
      </c>
      <c r="G62" s="10" t="str">
        <f>M1M3!J6</f>
        <v>Critical</v>
      </c>
      <c r="H62" s="10" t="str">
        <f>M1M3!K6</f>
        <v>Remote</v>
      </c>
      <c r="I62" s="10">
        <f>M1M3!L6</f>
        <v>10</v>
      </c>
      <c r="J62" s="6" t="str">
        <f>M1M3!M6</f>
        <v>Medium</v>
      </c>
      <c r="K62" s="14">
        <f>M1M3!O6</f>
        <v>0</v>
      </c>
      <c r="L62" s="14" t="str">
        <f>M1M3!P6</f>
        <v>x</v>
      </c>
      <c r="M62" s="14" t="str">
        <f>M1M3!Q6</f>
        <v>x</v>
      </c>
      <c r="N62" s="14">
        <f>M1M3!R6</f>
        <v>0</v>
      </c>
      <c r="O62" s="145"/>
      <c r="Q62">
        <f t="shared" si="2"/>
        <v>0</v>
      </c>
    </row>
    <row r="63" spans="1:17" hidden="1" outlineLevel="1" x14ac:dyDescent="0.3">
      <c r="A63" s="2">
        <v>54</v>
      </c>
      <c r="B63" s="2" t="s">
        <v>199</v>
      </c>
      <c r="C63" s="37" t="str">
        <f>M1M3!F7</f>
        <v>mechanical</v>
      </c>
      <c r="D63" s="37" t="str">
        <f>M1M3!G7</f>
        <v>Approach of a moving element to a fixed part - Glass Safety</v>
      </c>
      <c r="E63" s="42" t="str">
        <f>M1M3!H7</f>
        <v>Hard point Breakaway Jamming</v>
      </c>
      <c r="F63" s="42" t="str">
        <f>M1M3!I7</f>
        <v>All</v>
      </c>
      <c r="G63" s="10" t="str">
        <f>M1M3!J7</f>
        <v>Critical</v>
      </c>
      <c r="H63" s="10" t="str">
        <f>M1M3!K7</f>
        <v>Remote</v>
      </c>
      <c r="I63" s="10">
        <f>M1M3!L7</f>
        <v>10</v>
      </c>
      <c r="J63" s="6" t="str">
        <f>M1M3!M7</f>
        <v>Medium</v>
      </c>
      <c r="K63" s="14">
        <f>M1M3!O7</f>
        <v>0</v>
      </c>
      <c r="L63" s="14" t="str">
        <f>M1M3!P7</f>
        <v>x</v>
      </c>
      <c r="M63" s="14" t="str">
        <f>M1M3!Q7</f>
        <v>x</v>
      </c>
      <c r="N63" s="14">
        <f>M1M3!R7</f>
        <v>0</v>
      </c>
      <c r="O63" s="145"/>
      <c r="Q63">
        <f t="shared" si="2"/>
        <v>0</v>
      </c>
    </row>
    <row r="64" spans="1:17" hidden="1" outlineLevel="1" x14ac:dyDescent="0.3">
      <c r="A64" s="2">
        <v>55</v>
      </c>
      <c r="B64" s="2" t="s">
        <v>199</v>
      </c>
      <c r="C64" s="37" t="str">
        <f>M1M3!F8</f>
        <v>mechanical</v>
      </c>
      <c r="D64" s="37" t="str">
        <f>M1M3!G8</f>
        <v>Approach of a moving element to a fixed part - Glass Safety</v>
      </c>
      <c r="E64" s="42" t="str">
        <f>M1M3!H8</f>
        <v>Breakaway LVDT failure</v>
      </c>
      <c r="F64" s="42" t="str">
        <f>M1M3!I8</f>
        <v>All</v>
      </c>
      <c r="G64" s="10" t="str">
        <f>M1M3!J8</f>
        <v>Critical</v>
      </c>
      <c r="H64" s="10" t="str">
        <f>M1M3!K8</f>
        <v>Improbable</v>
      </c>
      <c r="I64" s="10">
        <f>M1M3!L8</f>
        <v>15</v>
      </c>
      <c r="J64" s="6" t="str">
        <f>M1M3!M8</f>
        <v>Medium</v>
      </c>
      <c r="K64" s="14">
        <f>M1M3!O8</f>
        <v>0</v>
      </c>
      <c r="L64" s="14" t="str">
        <f>M1M3!P8</f>
        <v>x</v>
      </c>
      <c r="M64" s="14" t="str">
        <f>M1M3!Q8</f>
        <v>x</v>
      </c>
      <c r="N64" s="14">
        <f>M1M3!R8</f>
        <v>0</v>
      </c>
      <c r="O64" s="145"/>
      <c r="Q64">
        <f t="shared" si="2"/>
        <v>0</v>
      </c>
    </row>
    <row r="65" spans="1:17" hidden="1" outlineLevel="1" x14ac:dyDescent="0.3">
      <c r="A65" s="2">
        <v>56</v>
      </c>
      <c r="B65" s="2" t="s">
        <v>199</v>
      </c>
      <c r="C65" s="37" t="str">
        <f>M1M3!F9</f>
        <v>mechanical</v>
      </c>
      <c r="D65" s="37" t="str">
        <f>M1M3!G9</f>
        <v>Approach of a moving element to a fixed part - Glass Safety</v>
      </c>
      <c r="E65" s="42" t="str">
        <f>M1M3!H9</f>
        <v>Hard point drive run-away behavior</v>
      </c>
      <c r="F65" s="42" t="str">
        <f>M1M3!I9</f>
        <v>All</v>
      </c>
      <c r="G65" s="10" t="str">
        <f>M1M3!J9</f>
        <v>Critical</v>
      </c>
      <c r="H65" s="10" t="str">
        <f>M1M3!K9</f>
        <v>Improbable</v>
      </c>
      <c r="I65" s="10">
        <f>M1M3!L9</f>
        <v>15</v>
      </c>
      <c r="J65" s="6" t="str">
        <f>M1M3!M9</f>
        <v>Medium</v>
      </c>
      <c r="K65" s="14">
        <f>M1M3!O9</f>
        <v>0</v>
      </c>
      <c r="L65" s="14" t="str">
        <f>M1M3!P9</f>
        <v>x</v>
      </c>
      <c r="M65" s="14">
        <f>M1M3!Q9</f>
        <v>0</v>
      </c>
      <c r="N65" s="14">
        <f>M1M3!R9</f>
        <v>0</v>
      </c>
      <c r="O65" s="145"/>
      <c r="Q65">
        <f t="shared" si="2"/>
        <v>0</v>
      </c>
    </row>
    <row r="66" spans="1:17" hidden="1" outlineLevel="1" x14ac:dyDescent="0.3">
      <c r="A66" s="2">
        <v>57</v>
      </c>
      <c r="B66" s="2" t="s">
        <v>199</v>
      </c>
      <c r="C66" s="37" t="str">
        <f>M1M3!F10</f>
        <v>Mechanical</v>
      </c>
      <c r="D66" s="37" t="str">
        <f>M1M3!G10</f>
        <v>Moving Elements and Gravity - Glass Safety</v>
      </c>
      <c r="E66" s="42" t="str">
        <f>M1M3!H10</f>
        <v>Hard point drive mechanism broken or power supply failure</v>
      </c>
      <c r="F66" s="42" t="str">
        <f>M1M3!I10</f>
        <v>All</v>
      </c>
      <c r="G66" s="10" t="str">
        <f>M1M3!J10</f>
        <v>Critical</v>
      </c>
      <c r="H66" s="10" t="str">
        <f>M1M3!K10</f>
        <v>Improbable</v>
      </c>
      <c r="I66" s="10">
        <f>M1M3!L10</f>
        <v>15</v>
      </c>
      <c r="J66" s="6" t="str">
        <f>M1M3!M10</f>
        <v>Medium</v>
      </c>
      <c r="K66" s="14">
        <f>M1M3!O10</f>
        <v>0</v>
      </c>
      <c r="L66" s="14" t="str">
        <f>M1M3!P10</f>
        <v>x</v>
      </c>
      <c r="M66" s="14">
        <f>M1M3!Q10</f>
        <v>0</v>
      </c>
      <c r="N66" s="14">
        <f>M1M3!R10</f>
        <v>0</v>
      </c>
      <c r="O66" s="145"/>
      <c r="Q66">
        <f t="shared" si="2"/>
        <v>0</v>
      </c>
    </row>
    <row r="67" spans="1:17" hidden="1" outlineLevel="1" x14ac:dyDescent="0.3">
      <c r="A67" s="2">
        <v>58</v>
      </c>
      <c r="B67" s="2" t="s">
        <v>199</v>
      </c>
      <c r="C67" s="37" t="str">
        <f>M1M3!F11</f>
        <v>Mechanical</v>
      </c>
      <c r="D67" s="37" t="str">
        <f>M1M3!G11</f>
        <v>Glass Safety</v>
      </c>
      <c r="E67" s="42" t="str">
        <f>M1M3!H11</f>
        <v>Rotary Encoder failure</v>
      </c>
      <c r="F67" s="42" t="str">
        <f>M1M3!I11</f>
        <v>All</v>
      </c>
      <c r="G67" s="10" t="str">
        <f>M1M3!J11</f>
        <v>Critical</v>
      </c>
      <c r="H67" s="10" t="str">
        <f>M1M3!K11</f>
        <v>Improbable</v>
      </c>
      <c r="I67" s="10">
        <f>M1M3!L11</f>
        <v>15</v>
      </c>
      <c r="J67" s="6" t="str">
        <f>M1M3!M11</f>
        <v>Medium</v>
      </c>
      <c r="K67" s="14">
        <f>M1M3!O11</f>
        <v>0</v>
      </c>
      <c r="L67" s="14" t="str">
        <f>M1M3!P11</f>
        <v>x</v>
      </c>
      <c r="M67" s="14">
        <f>M1M3!Q11</f>
        <v>0</v>
      </c>
      <c r="N67" s="14">
        <f>M1M3!R11</f>
        <v>0</v>
      </c>
      <c r="O67" s="145"/>
      <c r="Q67">
        <f t="shared" si="2"/>
        <v>0</v>
      </c>
    </row>
    <row r="68" spans="1:17" hidden="1" outlineLevel="1" x14ac:dyDescent="0.3">
      <c r="A68" s="2">
        <v>59</v>
      </c>
      <c r="B68" s="2" t="s">
        <v>199</v>
      </c>
      <c r="C68" s="37" t="str">
        <f>M1M3!F12</f>
        <v>Mechanical</v>
      </c>
      <c r="D68" s="37" t="str">
        <f>M1M3!G12</f>
        <v>Gravity - Glass Safety</v>
      </c>
      <c r="E68" s="42" t="str">
        <f>M1M3!H12</f>
        <v>Broken flexure in hard point actuator</v>
      </c>
      <c r="F68" s="42" t="str">
        <f>M1M3!I12</f>
        <v>All</v>
      </c>
      <c r="G68" s="10" t="str">
        <f>M1M3!J12</f>
        <v>Critical</v>
      </c>
      <c r="H68" s="10" t="str">
        <f>M1M3!K12</f>
        <v>Improbable</v>
      </c>
      <c r="I68" s="10">
        <f>M1M3!L12</f>
        <v>15</v>
      </c>
      <c r="J68" s="6" t="str">
        <f>M1M3!M12</f>
        <v>Medium</v>
      </c>
      <c r="K68" s="14">
        <f>M1M3!O12</f>
        <v>0</v>
      </c>
      <c r="L68" s="14" t="str">
        <f>M1M3!P12</f>
        <v>x</v>
      </c>
      <c r="M68" s="14" t="str">
        <f>M1M3!Q12</f>
        <v>x</v>
      </c>
      <c r="N68" s="14">
        <f>M1M3!R12</f>
        <v>0</v>
      </c>
      <c r="O68" s="145"/>
      <c r="Q68">
        <f t="shared" si="2"/>
        <v>0</v>
      </c>
    </row>
    <row r="69" spans="1:17" hidden="1" outlineLevel="1" x14ac:dyDescent="0.3">
      <c r="A69" s="2">
        <v>60</v>
      </c>
      <c r="B69" s="2" t="s">
        <v>199</v>
      </c>
      <c r="C69" s="37" t="str">
        <f>M1M3!F13</f>
        <v>Mechanical</v>
      </c>
      <c r="D69" s="37" t="str">
        <f>M1M3!G13</f>
        <v>Gravity - Glass Safety</v>
      </c>
      <c r="E69" s="42" t="str">
        <f>M1M3!H13</f>
        <v>Air Compressor failure</v>
      </c>
      <c r="F69" s="42" t="str">
        <f>M1M3!I13</f>
        <v>All</v>
      </c>
      <c r="G69" s="10" t="str">
        <f>M1M3!J13</f>
        <v>Negligible</v>
      </c>
      <c r="H69" s="10" t="str">
        <f>M1M3!K13</f>
        <v>Probable</v>
      </c>
      <c r="I69" s="10">
        <f>M1M3!L13</f>
        <v>16</v>
      </c>
      <c r="J69" s="6" t="str">
        <f>M1M3!M13</f>
        <v>Medium</v>
      </c>
      <c r="K69" s="14">
        <f>M1M3!O13</f>
        <v>0</v>
      </c>
      <c r="L69" s="14" t="str">
        <f>M1M3!P13</f>
        <v>x</v>
      </c>
      <c r="M69" s="14">
        <f>M1M3!Q13</f>
        <v>0</v>
      </c>
      <c r="N69" s="14">
        <f>M1M3!R13</f>
        <v>0</v>
      </c>
      <c r="O69" s="145"/>
      <c r="Q69">
        <f t="shared" si="2"/>
        <v>0</v>
      </c>
    </row>
    <row r="70" spans="1:17" hidden="1" outlineLevel="1" x14ac:dyDescent="0.3">
      <c r="A70" s="2">
        <v>61</v>
      </c>
      <c r="B70" s="2" t="s">
        <v>199</v>
      </c>
      <c r="C70" s="37" t="str">
        <f>M1M3!F14</f>
        <v>Mechanical</v>
      </c>
      <c r="D70" s="37" t="str">
        <f>M1M3!G14</f>
        <v xml:space="preserve">Approaching of elastic moving elements (loose hoses) to a fix object (mirror). </v>
      </c>
      <c r="E70" s="42" t="str">
        <f>M1M3!H14</f>
        <v>Loose hose slapping on mirror due to an air connection failure.</v>
      </c>
      <c r="F70" s="42" t="str">
        <f>M1M3!I14</f>
        <v>All</v>
      </c>
      <c r="G70" s="10" t="str">
        <f>M1M3!J14</f>
        <v>Negligible</v>
      </c>
      <c r="H70" s="10" t="str">
        <f>M1M3!K14</f>
        <v>Occasional</v>
      </c>
      <c r="I70" s="10">
        <f>M1M3!L14</f>
        <v>18</v>
      </c>
      <c r="J70" s="6" t="str">
        <f>M1M3!M14</f>
        <v>Low</v>
      </c>
      <c r="K70" s="14">
        <f>M1M3!O14</f>
        <v>0</v>
      </c>
      <c r="L70" s="14" t="str">
        <f>M1M3!P14</f>
        <v>x</v>
      </c>
      <c r="M70" s="14">
        <f>M1M3!Q14</f>
        <v>0</v>
      </c>
      <c r="N70" s="14">
        <f>M1M3!R14</f>
        <v>0</v>
      </c>
      <c r="O70" s="145"/>
      <c r="Q70">
        <f t="shared" si="2"/>
        <v>0</v>
      </c>
    </row>
    <row r="71" spans="1:17" hidden="1" outlineLevel="1" x14ac:dyDescent="0.3">
      <c r="A71" s="2">
        <v>62</v>
      </c>
      <c r="B71" s="2" t="s">
        <v>199</v>
      </c>
      <c r="C71" s="37" t="str">
        <f>M1M3!F15</f>
        <v>Mechanical</v>
      </c>
      <c r="D71" s="37" t="str">
        <f>M1M3!G15</f>
        <v xml:space="preserve"> Contamination -  corrosion</v>
      </c>
      <c r="E71" s="42" t="str">
        <f>M1M3!H15</f>
        <v>Mixture of product due to piping error.</v>
      </c>
      <c r="F71" s="42" t="str">
        <f>M1M3!I15</f>
        <v>All</v>
      </c>
      <c r="G71" s="10" t="str">
        <f>M1M3!J15</f>
        <v>Marginal</v>
      </c>
      <c r="H71" s="10" t="str">
        <f>M1M3!K15</f>
        <v>Remote</v>
      </c>
      <c r="I71" s="10">
        <f>M1M3!L15</f>
        <v>14</v>
      </c>
      <c r="J71" s="6" t="str">
        <f>M1M3!M15</f>
        <v>Medium</v>
      </c>
      <c r="K71" s="14">
        <f>M1M3!O15</f>
        <v>0</v>
      </c>
      <c r="L71" s="14" t="str">
        <f>M1M3!P15</f>
        <v>x</v>
      </c>
      <c r="M71" s="14">
        <f>M1M3!Q15</f>
        <v>0</v>
      </c>
      <c r="N71" s="14">
        <f>M1M3!R15</f>
        <v>0</v>
      </c>
      <c r="O71" s="145"/>
      <c r="Q71">
        <f t="shared" si="2"/>
        <v>0</v>
      </c>
    </row>
    <row r="72" spans="1:17" hidden="1" outlineLevel="1" x14ac:dyDescent="0.3">
      <c r="A72" s="2">
        <v>63</v>
      </c>
      <c r="B72" s="2" t="s">
        <v>199</v>
      </c>
      <c r="C72" s="37" t="str">
        <f>M1M3!F16</f>
        <v>Mechanical</v>
      </c>
      <c r="D72" s="37" t="str">
        <f>M1M3!G16</f>
        <v xml:space="preserve"> Contamination -  corrosion</v>
      </c>
      <c r="E72" s="42" t="str">
        <f>M1M3!H16</f>
        <v>water in lines, contamination - corrosion</v>
      </c>
      <c r="F72" s="42" t="str">
        <f>M1M3!I16</f>
        <v>All</v>
      </c>
      <c r="G72" s="10" t="str">
        <f>M1M3!J16</f>
        <v>Marginal</v>
      </c>
      <c r="H72" s="10" t="str">
        <f>M1M3!K16</f>
        <v>Remote</v>
      </c>
      <c r="I72" s="10">
        <f>M1M3!L16</f>
        <v>14</v>
      </c>
      <c r="J72" s="6" t="str">
        <f>M1M3!M16</f>
        <v>Medium</v>
      </c>
      <c r="K72" s="14">
        <f>M1M3!O16</f>
        <v>0</v>
      </c>
      <c r="L72" s="14" t="str">
        <f>M1M3!P16</f>
        <v>x</v>
      </c>
      <c r="M72" s="14">
        <f>M1M3!Q16</f>
        <v>0</v>
      </c>
      <c r="N72" s="14">
        <f>M1M3!R16</f>
        <v>0</v>
      </c>
      <c r="O72" s="145"/>
      <c r="Q72">
        <f t="shared" si="2"/>
        <v>0</v>
      </c>
    </row>
    <row r="73" spans="1:17" hidden="1" outlineLevel="1" x14ac:dyDescent="0.3">
      <c r="A73" s="2">
        <v>64</v>
      </c>
      <c r="B73" s="2" t="s">
        <v>199</v>
      </c>
      <c r="C73" s="37" t="str">
        <f>M1M3!F17</f>
        <v>Mechanical</v>
      </c>
      <c r="D73" s="37" t="str">
        <f>M1M3!G17</f>
        <v>Approach of a moving element to a fixed part - Glass Safety</v>
      </c>
      <c r="E73" s="42" t="str">
        <f>M1M3!H17</f>
        <v>Machine Mobility - Actuator freezing due to broken actuator valve</v>
      </c>
      <c r="F73" s="42" t="str">
        <f>M1M3!I17</f>
        <v>All</v>
      </c>
      <c r="G73" s="10" t="str">
        <f>M1M3!J17</f>
        <v>Marginal</v>
      </c>
      <c r="H73" s="10" t="str">
        <f>M1M3!K17</f>
        <v>Remote</v>
      </c>
      <c r="I73" s="10">
        <f>M1M3!L17</f>
        <v>14</v>
      </c>
      <c r="J73" s="6" t="str">
        <f>M1M3!M17</f>
        <v>Medium</v>
      </c>
      <c r="K73" s="14">
        <f>M1M3!O17</f>
        <v>0</v>
      </c>
      <c r="L73" s="14" t="str">
        <f>M1M3!P17</f>
        <v>x</v>
      </c>
      <c r="M73" s="14" t="str">
        <f>M1M3!Q17</f>
        <v>x</v>
      </c>
      <c r="N73" s="14">
        <f>M1M3!R17</f>
        <v>0</v>
      </c>
      <c r="O73" s="145"/>
      <c r="Q73">
        <f t="shared" si="2"/>
        <v>0</v>
      </c>
    </row>
    <row r="74" spans="1:17" hidden="1" outlineLevel="1" x14ac:dyDescent="0.3">
      <c r="A74" s="2">
        <v>65</v>
      </c>
      <c r="B74" s="2" t="s">
        <v>199</v>
      </c>
      <c r="C74" s="37" t="str">
        <f>M1M3!F18</f>
        <v>Mechanical</v>
      </c>
      <c r="D74" s="37" t="str">
        <f>M1M3!G18</f>
        <v>Approach of a moving element to a fixed part - Glass Safety</v>
      </c>
      <c r="E74" s="42" t="str">
        <f>M1M3!H18</f>
        <v>Air piping failure, impact to the mirror</v>
      </c>
      <c r="F74" s="42" t="str">
        <f>M1M3!I18</f>
        <v>All</v>
      </c>
      <c r="G74" s="10" t="str">
        <f>M1M3!J18</f>
        <v>Critical</v>
      </c>
      <c r="H74" s="10" t="str">
        <f>M1M3!K18</f>
        <v>Improbable</v>
      </c>
      <c r="I74" s="10">
        <f>M1M3!L18</f>
        <v>15</v>
      </c>
      <c r="J74" s="6" t="str">
        <f>M1M3!M18</f>
        <v>Medium</v>
      </c>
      <c r="K74" s="14">
        <f>M1M3!O18</f>
        <v>0</v>
      </c>
      <c r="L74" s="14" t="str">
        <f>M1M3!P18</f>
        <v>x</v>
      </c>
      <c r="M74" s="14">
        <f>M1M3!Q18</f>
        <v>0</v>
      </c>
      <c r="N74" s="14">
        <f>M1M3!R18</f>
        <v>0</v>
      </c>
      <c r="O74" s="145"/>
      <c r="Q74">
        <f t="shared" si="2"/>
        <v>0</v>
      </c>
    </row>
    <row r="75" spans="1:17" hidden="1" outlineLevel="1" x14ac:dyDescent="0.3">
      <c r="A75" s="2">
        <v>66</v>
      </c>
      <c r="B75" s="2" t="s">
        <v>199</v>
      </c>
      <c r="C75" s="37" t="str">
        <f>M1M3!F19</f>
        <v>Mechanical</v>
      </c>
      <c r="D75" s="37" t="str">
        <f>M1M3!G19</f>
        <v>Approach of a moving element to a fixed part - Glass Safety</v>
      </c>
      <c r="E75" s="42" t="str">
        <f>M1M3!H19</f>
        <v>Force Actuator Power supply failure</v>
      </c>
      <c r="F75" s="42" t="str">
        <f>M1M3!I19</f>
        <v>All</v>
      </c>
      <c r="G75" s="10" t="str">
        <f>M1M3!J19</f>
        <v>Critical</v>
      </c>
      <c r="H75" s="10" t="str">
        <f>M1M3!K19</f>
        <v>Remote</v>
      </c>
      <c r="I75" s="10">
        <f>M1M3!L19</f>
        <v>10</v>
      </c>
      <c r="J75" s="6" t="str">
        <f>M1M3!M19</f>
        <v>Medium</v>
      </c>
      <c r="K75" s="14">
        <f>M1M3!O19</f>
        <v>0</v>
      </c>
      <c r="L75" s="14" t="str">
        <f>M1M3!P19</f>
        <v>x</v>
      </c>
      <c r="M75" s="14">
        <f>M1M3!Q19</f>
        <v>0</v>
      </c>
      <c r="N75" s="14">
        <f>M1M3!R19</f>
        <v>0</v>
      </c>
      <c r="O75" s="145"/>
      <c r="Q75">
        <f t="shared" si="2"/>
        <v>0</v>
      </c>
    </row>
    <row r="76" spans="1:17" hidden="1" outlineLevel="1" x14ac:dyDescent="0.3">
      <c r="A76" s="2">
        <v>67</v>
      </c>
      <c r="B76" s="2" t="s">
        <v>199</v>
      </c>
      <c r="C76" s="37" t="str">
        <f>M1M3!F20</f>
        <v>Mechanical</v>
      </c>
      <c r="D76" s="37" t="str">
        <f>M1M3!G20</f>
        <v>Approach of a moving element to a fixed part - Glass Safety</v>
      </c>
      <c r="E76" s="42" t="str">
        <f>M1M3!H20</f>
        <v>Force Actuator Piston Seal Failure</v>
      </c>
      <c r="F76" s="42" t="str">
        <f>M1M3!I20</f>
        <v>All</v>
      </c>
      <c r="G76" s="10" t="str">
        <f>M1M3!J20</f>
        <v>Marginal</v>
      </c>
      <c r="H76" s="10" t="str">
        <f>M1M3!K20</f>
        <v>Remote</v>
      </c>
      <c r="I76" s="10">
        <f>M1M3!L20</f>
        <v>14</v>
      </c>
      <c r="J76" s="6" t="str">
        <f>M1M3!M20</f>
        <v>Medium</v>
      </c>
      <c r="K76" s="14">
        <f>M1M3!O20</f>
        <v>0</v>
      </c>
      <c r="L76" s="14" t="str">
        <f>M1M3!P20</f>
        <v>x</v>
      </c>
      <c r="M76" s="14" t="str">
        <f>M1M3!Q20</f>
        <v>x</v>
      </c>
      <c r="N76" s="14">
        <f>M1M3!R20</f>
        <v>0</v>
      </c>
      <c r="O76" s="145"/>
      <c r="Q76">
        <f t="shared" ref="Q76:Q158" si="3">COUNTIF(J76,$Q$6)</f>
        <v>0</v>
      </c>
    </row>
    <row r="77" spans="1:17" hidden="1" outlineLevel="1" x14ac:dyDescent="0.3">
      <c r="A77" s="2">
        <v>68</v>
      </c>
      <c r="B77" s="2" t="s">
        <v>199</v>
      </c>
      <c r="C77" s="37" t="str">
        <f>M1M3!F21</f>
        <v>Mechanical</v>
      </c>
      <c r="D77" s="37" t="str">
        <f>M1M3!G21</f>
        <v>Approach of a moving element to a fixed part - Glass Safety</v>
      </c>
      <c r="E77" s="42" t="str">
        <f>M1M3!H21</f>
        <v>Force actuator piston seizes or develops high friction</v>
      </c>
      <c r="F77" s="42" t="str">
        <f>M1M3!I21</f>
        <v>All</v>
      </c>
      <c r="G77" s="10" t="str">
        <f>M1M3!J21</f>
        <v>Catastrophic</v>
      </c>
      <c r="H77" s="10" t="str">
        <f>M1M3!K21</f>
        <v>Improbable</v>
      </c>
      <c r="I77" s="10">
        <f>M1M3!L21</f>
        <v>12</v>
      </c>
      <c r="J77" s="6" t="str">
        <f>M1M3!M21</f>
        <v>Medium</v>
      </c>
      <c r="K77" s="119">
        <f>M1M3!O21</f>
        <v>0</v>
      </c>
      <c r="L77" s="119" t="str">
        <f>M1M3!P21</f>
        <v>x</v>
      </c>
      <c r="M77" s="119" t="str">
        <f>M1M3!Q21</f>
        <v>x</v>
      </c>
      <c r="N77" s="119">
        <f>M1M3!R21</f>
        <v>0</v>
      </c>
      <c r="O77" s="145"/>
      <c r="Q77">
        <f t="shared" si="3"/>
        <v>0</v>
      </c>
    </row>
    <row r="78" spans="1:17" ht="28.8" hidden="1" outlineLevel="1" x14ac:dyDescent="0.3">
      <c r="A78" s="2">
        <v>69</v>
      </c>
      <c r="B78" s="2" t="s">
        <v>199</v>
      </c>
      <c r="C78" s="37" t="str">
        <f>M1M3!F22</f>
        <v>Mechanical</v>
      </c>
      <c r="D78" s="37" t="str">
        <f>M1M3!G22</f>
        <v>Approach of a moving element to a fixed part - Glass Safety</v>
      </c>
      <c r="E78" s="42" t="str">
        <f>M1M3!H22</f>
        <v>Mirror Control System generates force pattern distribution that could harm the mirror</v>
      </c>
      <c r="F78" s="42" t="str">
        <f>M1M3!I22</f>
        <v>All</v>
      </c>
      <c r="G78" s="10" t="str">
        <f>M1M3!J22</f>
        <v>Catastrophic</v>
      </c>
      <c r="H78" s="10" t="str">
        <f>M1M3!K22</f>
        <v>Remote</v>
      </c>
      <c r="I78" s="10">
        <f>M1M3!L22</f>
        <v>8</v>
      </c>
      <c r="J78" s="6" t="str">
        <f>M1M3!M22</f>
        <v>Serious</v>
      </c>
      <c r="K78" s="119">
        <f>M1M3!O22</f>
        <v>0</v>
      </c>
      <c r="L78" s="119" t="str">
        <f>M1M3!P22</f>
        <v>x</v>
      </c>
      <c r="M78" s="119" t="str">
        <f>M1M3!Q22</f>
        <v>x</v>
      </c>
      <c r="N78" s="119">
        <f>M1M3!R22</f>
        <v>0</v>
      </c>
      <c r="O78" s="145"/>
      <c r="Q78">
        <f t="shared" si="3"/>
        <v>0</v>
      </c>
    </row>
    <row r="79" spans="1:17" hidden="1" outlineLevel="1" x14ac:dyDescent="0.3">
      <c r="A79" s="2">
        <v>70</v>
      </c>
      <c r="B79" s="2" t="s">
        <v>199</v>
      </c>
      <c r="C79" s="37" t="str">
        <f>M1M3!F23</f>
        <v>Mechanical</v>
      </c>
      <c r="D79" s="37" t="str">
        <f>M1M3!G23</f>
        <v>Approach of a moving element to a fixed part - Glass Safety</v>
      </c>
      <c r="E79" s="42" t="str">
        <f>M1M3!H23</f>
        <v>Applied force exceeds commanded force</v>
      </c>
      <c r="F79" s="42" t="str">
        <f>M1M3!I23</f>
        <v>All</v>
      </c>
      <c r="G79" s="10" t="str">
        <f>M1M3!J23</f>
        <v>Marginal</v>
      </c>
      <c r="H79" s="10" t="str">
        <f>M1M3!K23</f>
        <v>Remote</v>
      </c>
      <c r="I79" s="10">
        <f>M1M3!L23</f>
        <v>14</v>
      </c>
      <c r="J79" s="6" t="str">
        <f>M1M3!M23</f>
        <v>Medium</v>
      </c>
      <c r="K79" s="119">
        <f>M1M3!O23</f>
        <v>0</v>
      </c>
      <c r="L79" s="119" t="str">
        <f>M1M3!P23</f>
        <v>x</v>
      </c>
      <c r="M79" s="119" t="str">
        <f>M1M3!Q23</f>
        <v>x</v>
      </c>
      <c r="N79" s="119">
        <f>M1M3!R23</f>
        <v>0</v>
      </c>
      <c r="O79" s="145"/>
    </row>
    <row r="80" spans="1:17" ht="28.8" hidden="1" outlineLevel="1" x14ac:dyDescent="0.3">
      <c r="A80" s="2">
        <v>71</v>
      </c>
      <c r="B80" s="2" t="s">
        <v>199</v>
      </c>
      <c r="C80" s="37" t="str">
        <f>M1M3!F24</f>
        <v>Mechanical _Glass Safety</v>
      </c>
      <c r="D80" s="37" t="str">
        <f>M1M3!G24</f>
        <v>Struck by - Glass Safety</v>
      </c>
      <c r="E80" s="42" t="str">
        <f>M1M3!H24</f>
        <v>M1M3 mirror damage during integration/removal with mirror cell</v>
      </c>
      <c r="F80" s="42" t="str">
        <f>M1M3!I24</f>
        <v>All</v>
      </c>
      <c r="G80" s="10" t="str">
        <f>M1M3!J24</f>
        <v>Catastrophic</v>
      </c>
      <c r="H80" s="10" t="str">
        <f>M1M3!K24</f>
        <v>Occasional</v>
      </c>
      <c r="I80" s="10">
        <f>M1M3!L24</f>
        <v>4</v>
      </c>
      <c r="J80" s="6" t="str">
        <f>M1M3!M24</f>
        <v>High</v>
      </c>
      <c r="K80" s="119">
        <f>M1M3!O24</f>
        <v>0</v>
      </c>
      <c r="L80" s="119">
        <f>M1M3!P24</f>
        <v>0</v>
      </c>
      <c r="M80" s="119" t="str">
        <f>M1M3!Q24</f>
        <v>x</v>
      </c>
      <c r="N80" s="119">
        <f>M1M3!R24</f>
        <v>0</v>
      </c>
      <c r="O80" s="145" t="s">
        <v>493</v>
      </c>
      <c r="Q80" s="104">
        <f t="shared" si="3"/>
        <v>1</v>
      </c>
    </row>
    <row r="81" spans="1:17" collapsed="1" x14ac:dyDescent="0.3">
      <c r="A81" s="2">
        <v>72</v>
      </c>
      <c r="B81" s="63" t="s">
        <v>221</v>
      </c>
      <c r="C81" s="37" t="str">
        <f>'M2'!F4</f>
        <v>Mechanical</v>
      </c>
      <c r="D81" s="37" t="str">
        <f>'M2'!G4</f>
        <v>Collision hazard</v>
      </c>
      <c r="E81" s="42" t="str">
        <f>'M2'!H4</f>
        <v>Telescope moves while M2 assembly attached to the crane</v>
      </c>
      <c r="F81" s="42" t="str">
        <f>'M2'!I4</f>
        <v>All</v>
      </c>
      <c r="G81" s="10" t="str">
        <f>'M2'!J4</f>
        <v>Catastrophic</v>
      </c>
      <c r="H81" s="10" t="str">
        <f>'M2'!K4</f>
        <v>Remote</v>
      </c>
      <c r="I81" s="10">
        <f>'M2'!L4</f>
        <v>8</v>
      </c>
      <c r="J81" s="6" t="str">
        <f>'M2'!M4</f>
        <v>Serious</v>
      </c>
      <c r="K81" s="14" t="str">
        <f>'M2'!O4</f>
        <v>x</v>
      </c>
      <c r="L81" s="14">
        <f>'M2'!P4</f>
        <v>0</v>
      </c>
      <c r="M81" s="14" t="str">
        <f>'M2'!Q4</f>
        <v>x</v>
      </c>
      <c r="N81" s="14" t="str">
        <f>'M2'!R4</f>
        <v>x</v>
      </c>
      <c r="O81" s="145"/>
      <c r="Q81">
        <f t="shared" si="3"/>
        <v>0</v>
      </c>
    </row>
    <row r="82" spans="1:17" hidden="1" outlineLevel="1" x14ac:dyDescent="0.3">
      <c r="A82" s="2">
        <v>73</v>
      </c>
      <c r="B82" s="2" t="s">
        <v>221</v>
      </c>
      <c r="C82" s="37" t="str">
        <f>'M2'!F5</f>
        <v>Mechanical</v>
      </c>
      <c r="D82" s="37" t="str">
        <f>'M2'!G5</f>
        <v>Collision hazard</v>
      </c>
      <c r="E82" s="42" t="str">
        <f>'M2'!H5</f>
        <v>M2 assembly rotates while on the crane</v>
      </c>
      <c r="F82" s="42" t="str">
        <f>'M2'!I5</f>
        <v>All</v>
      </c>
      <c r="G82" s="10" t="str">
        <f>'M2'!J5</f>
        <v>Catastrophic</v>
      </c>
      <c r="H82" s="10" t="str">
        <f>'M2'!K5</f>
        <v>Remote</v>
      </c>
      <c r="I82" s="10">
        <f>'M2'!L5</f>
        <v>8</v>
      </c>
      <c r="J82" s="6" t="str">
        <f>'M2'!M5</f>
        <v>Serious</v>
      </c>
      <c r="K82" s="14">
        <f>'M2'!O5</f>
        <v>0</v>
      </c>
      <c r="L82" s="14">
        <f>'M2'!P5</f>
        <v>0</v>
      </c>
      <c r="M82" s="14" t="str">
        <f>'M2'!Q5</f>
        <v>x</v>
      </c>
      <c r="N82" s="14">
        <f>'M2'!R5</f>
        <v>0</v>
      </c>
      <c r="O82" s="145"/>
      <c r="Q82">
        <f t="shared" si="3"/>
        <v>0</v>
      </c>
    </row>
    <row r="83" spans="1:17" hidden="1" outlineLevel="1" x14ac:dyDescent="0.3">
      <c r="A83" s="2">
        <v>74</v>
      </c>
      <c r="B83" s="2" t="s">
        <v>221</v>
      </c>
      <c r="C83" s="37" t="str">
        <f>'M2'!F6</f>
        <v>Mechanical -Glass Safety</v>
      </c>
      <c r="D83" s="37" t="str">
        <f>'M2'!G6</f>
        <v>Elastic Elements - Glass Safety</v>
      </c>
      <c r="E83" s="42" t="str">
        <f>'M2'!H6</f>
        <v>High stress in the glass during load transfer</v>
      </c>
      <c r="F83" s="42" t="str">
        <f>'M2'!I6</f>
        <v>All</v>
      </c>
      <c r="G83" s="10" t="str">
        <f>'M2'!J6</f>
        <v>Catastrophic</v>
      </c>
      <c r="H83" s="10" t="str">
        <f>'M2'!K6</f>
        <v>Occasional</v>
      </c>
      <c r="I83" s="10">
        <f>'M2'!L6</f>
        <v>4</v>
      </c>
      <c r="J83" s="6" t="str">
        <f>'M2'!M6</f>
        <v>High</v>
      </c>
      <c r="K83" s="14">
        <f>'M2'!O6</f>
        <v>0</v>
      </c>
      <c r="L83" s="14" t="str">
        <f>'M2'!P6</f>
        <v>x</v>
      </c>
      <c r="M83" s="14" t="str">
        <f>'M2'!Q6</f>
        <v>x</v>
      </c>
      <c r="N83" s="14">
        <f>'M2'!R6</f>
        <v>0</v>
      </c>
      <c r="O83" s="145" t="s">
        <v>475</v>
      </c>
      <c r="Q83" s="104">
        <f t="shared" si="3"/>
        <v>1</v>
      </c>
    </row>
    <row r="84" spans="1:17" hidden="1" outlineLevel="1" x14ac:dyDescent="0.3">
      <c r="A84" s="2">
        <v>75</v>
      </c>
      <c r="B84" s="2" t="s">
        <v>221</v>
      </c>
      <c r="C84" s="37" t="str">
        <f>'M2'!F7</f>
        <v>Mechanical</v>
      </c>
      <c r="D84" s="37" t="str">
        <f>'M2'!G7</f>
        <v>Collision hazard</v>
      </c>
      <c r="E84" s="42" t="str">
        <f>'M2'!H7</f>
        <v>M2 Mirror cart moves when transferring M2 assembly to dome crane</v>
      </c>
      <c r="F84" s="42" t="str">
        <f>'M2'!I7</f>
        <v>All</v>
      </c>
      <c r="G84" s="10" t="str">
        <f>'M2'!J7</f>
        <v>Critical</v>
      </c>
      <c r="H84" s="10" t="str">
        <f>'M2'!K7</f>
        <v>Improbable</v>
      </c>
      <c r="I84" s="10">
        <f>'M2'!L7</f>
        <v>15</v>
      </c>
      <c r="J84" s="6" t="str">
        <f>'M2'!M7</f>
        <v>Medium</v>
      </c>
      <c r="K84" s="14">
        <f>'M2'!O7</f>
        <v>0</v>
      </c>
      <c r="L84" s="14" t="str">
        <f>'M2'!P7</f>
        <v>x</v>
      </c>
      <c r="M84" s="14">
        <f>'M2'!Q7</f>
        <v>0</v>
      </c>
      <c r="N84" s="14">
        <f>'M2'!R7</f>
        <v>0</v>
      </c>
      <c r="O84" s="145"/>
      <c r="Q84">
        <f t="shared" si="3"/>
        <v>0</v>
      </c>
    </row>
    <row r="85" spans="1:17" ht="28.8" hidden="1" outlineLevel="1" x14ac:dyDescent="0.3">
      <c r="A85" s="2">
        <v>76</v>
      </c>
      <c r="B85" s="2" t="s">
        <v>221</v>
      </c>
      <c r="C85" s="37" t="str">
        <f>'M2'!F8</f>
        <v>Mechanical</v>
      </c>
      <c r="D85" s="37" t="str">
        <f>'M2'!G8</f>
        <v>Pinch hazard</v>
      </c>
      <c r="E85" s="42" t="str">
        <f>'M2'!H8</f>
        <v>Bad placement of hands during mirror rotation on cart (horizontal-vertical)</v>
      </c>
      <c r="F85" s="42" t="str">
        <f>'M2'!I8</f>
        <v>All</v>
      </c>
      <c r="G85" s="10" t="str">
        <f>'M2'!J8</f>
        <v>Critical</v>
      </c>
      <c r="H85" s="10" t="str">
        <f>'M2'!K8</f>
        <v>Remote</v>
      </c>
      <c r="I85" s="10">
        <f>'M2'!L8</f>
        <v>10</v>
      </c>
      <c r="J85" s="6" t="str">
        <f>'M2'!M8</f>
        <v>Medium</v>
      </c>
      <c r="K85" s="14">
        <f>'M2'!O8</f>
        <v>0</v>
      </c>
      <c r="L85" s="14" t="str">
        <f>'M2'!P8</f>
        <v>x</v>
      </c>
      <c r="M85" s="14">
        <f>'M2'!Q8</f>
        <v>0</v>
      </c>
      <c r="N85" s="14">
        <f>'M2'!R8</f>
        <v>0</v>
      </c>
      <c r="O85" s="145"/>
      <c r="Q85">
        <f t="shared" si="3"/>
        <v>0</v>
      </c>
    </row>
    <row r="86" spans="1:17" hidden="1" outlineLevel="1" x14ac:dyDescent="0.3">
      <c r="A86" s="2">
        <v>77</v>
      </c>
      <c r="B86" s="2" t="s">
        <v>221</v>
      </c>
      <c r="C86" s="37" t="str">
        <f>'M2'!F9</f>
        <v>Mechanical</v>
      </c>
      <c r="D86" s="37" t="str">
        <f>'M2'!G9</f>
        <v>Pinch hazard</v>
      </c>
      <c r="E86" s="42" t="str">
        <f>'M2'!H9</f>
        <v>Pinching during locking pin insertion on cart</v>
      </c>
      <c r="F86" s="42" t="str">
        <f>'M2'!I9</f>
        <v>All</v>
      </c>
      <c r="G86" s="10" t="str">
        <f>'M2'!J9</f>
        <v>Critical</v>
      </c>
      <c r="H86" s="10" t="str">
        <f>'M2'!K9</f>
        <v>Remote</v>
      </c>
      <c r="I86" s="10">
        <f>'M2'!L9</f>
        <v>10</v>
      </c>
      <c r="J86" s="6" t="str">
        <f>'M2'!M9</f>
        <v>Medium</v>
      </c>
      <c r="K86" s="14">
        <f>'M2'!O9</f>
        <v>0</v>
      </c>
      <c r="L86" s="14" t="str">
        <f>'M2'!P9</f>
        <v>x</v>
      </c>
      <c r="M86" s="14">
        <f>'M2'!Q9</f>
        <v>0</v>
      </c>
      <c r="N86" s="14" t="str">
        <f>'M2'!R9</f>
        <v>x</v>
      </c>
      <c r="O86" s="145"/>
      <c r="Q86">
        <f t="shared" si="3"/>
        <v>0</v>
      </c>
    </row>
    <row r="87" spans="1:17" ht="28.8" hidden="1" outlineLevel="1" x14ac:dyDescent="0.3">
      <c r="A87" s="2">
        <v>78</v>
      </c>
      <c r="B87" s="2" t="s">
        <v>221</v>
      </c>
      <c r="C87" s="37" t="str">
        <f>'M2'!F10</f>
        <v>Mechanical</v>
      </c>
      <c r="D87" s="37" t="str">
        <f>'M2'!G10</f>
        <v>Gravity - Falling from top end</v>
      </c>
      <c r="E87" s="42" t="str">
        <f>'M2'!H10</f>
        <v>Falling down while accessing the Hexapod to M2 mirror cell bolts (access is limited)</v>
      </c>
      <c r="F87" s="42" t="str">
        <f>'M2'!I10</f>
        <v>All</v>
      </c>
      <c r="G87" s="10" t="str">
        <f>'M2'!J10</f>
        <v>Marginal</v>
      </c>
      <c r="H87" s="10" t="str">
        <f>'M2'!K10</f>
        <v>Probable</v>
      </c>
      <c r="I87" s="10">
        <f>'M2'!L10</f>
        <v>9</v>
      </c>
      <c r="J87" s="6" t="str">
        <f>'M2'!M10</f>
        <v>Serious</v>
      </c>
      <c r="K87" s="119">
        <f>'M2'!O10</f>
        <v>0</v>
      </c>
      <c r="L87" s="119" t="str">
        <f>'M2'!P10</f>
        <v>x</v>
      </c>
      <c r="M87" s="119" t="str">
        <f>'M2'!Q10</f>
        <v>x</v>
      </c>
      <c r="N87" s="119" t="str">
        <f>'M2'!R10</f>
        <v>x</v>
      </c>
      <c r="O87" s="145"/>
      <c r="Q87">
        <f t="shared" si="3"/>
        <v>0</v>
      </c>
    </row>
    <row r="88" spans="1:17" hidden="1" outlineLevel="1" x14ac:dyDescent="0.3">
      <c r="A88" s="2">
        <v>79</v>
      </c>
      <c r="B88" s="2" t="s">
        <v>221</v>
      </c>
      <c r="C88" s="37" t="str">
        <f>'M2'!F11</f>
        <v>Material</v>
      </c>
      <c r="D88" s="37" t="str">
        <f>'M2'!G11</f>
        <v>Moving Elements, Collision Glass Safety</v>
      </c>
      <c r="E88" s="42" t="str">
        <f>'M2'!H11</f>
        <v>M2 Cover or M2 baffle hits mirror during installation/removal</v>
      </c>
      <c r="F88" s="42" t="str">
        <f>'M2'!I11</f>
        <v>All</v>
      </c>
      <c r="G88" s="10" t="str">
        <f>'M2'!J11</f>
        <v>Catastrophic</v>
      </c>
      <c r="H88" s="10" t="str">
        <f>'M2'!K11</f>
        <v>Occasional</v>
      </c>
      <c r="I88" s="10">
        <f>'M2'!L11</f>
        <v>4</v>
      </c>
      <c r="J88" s="6" t="str">
        <f>'M2'!M11</f>
        <v>High</v>
      </c>
      <c r="K88" s="14">
        <f>'M2'!O11</f>
        <v>0</v>
      </c>
      <c r="L88" s="14" t="str">
        <f>'M2'!P11</f>
        <v>x</v>
      </c>
      <c r="M88" s="14">
        <f>'M2'!Q11</f>
        <v>0</v>
      </c>
      <c r="N88" s="14">
        <f>'M2'!R11</f>
        <v>0</v>
      </c>
      <c r="O88" s="145" t="s">
        <v>480</v>
      </c>
      <c r="Q88" s="104">
        <f t="shared" si="3"/>
        <v>1</v>
      </c>
    </row>
    <row r="89" spans="1:17" hidden="1" outlineLevel="1" x14ac:dyDescent="0.3">
      <c r="A89" s="2">
        <v>80</v>
      </c>
      <c r="B89" s="2" t="s">
        <v>221</v>
      </c>
      <c r="C89" s="37" t="str">
        <f>'M2'!F12</f>
        <v>Material</v>
      </c>
      <c r="D89" s="37" t="str">
        <f>'M2'!G12</f>
        <v>Moving Elements, Collision Glass Safety</v>
      </c>
      <c r="E89" s="42" t="str">
        <f>'M2'!H12</f>
        <v>Deployable platform hits M2 mirror due to flexure or earthquake</v>
      </c>
      <c r="F89" s="42" t="str">
        <f>'M2'!I12</f>
        <v>All</v>
      </c>
      <c r="G89" s="10" t="str">
        <f>'M2'!J12</f>
        <v>Catastrophic</v>
      </c>
      <c r="H89" s="10" t="str">
        <f>'M2'!K12</f>
        <v>Occasional</v>
      </c>
      <c r="I89" s="10">
        <f>'M2'!L12</f>
        <v>4</v>
      </c>
      <c r="J89" s="6" t="str">
        <f>'M2'!M12</f>
        <v>High</v>
      </c>
      <c r="K89" s="14">
        <f>'M2'!O12</f>
        <v>0</v>
      </c>
      <c r="L89" s="14" t="str">
        <f>'M2'!P12</f>
        <v>x</v>
      </c>
      <c r="M89" s="14">
        <f>'M2'!Q12</f>
        <v>0</v>
      </c>
      <c r="N89" s="14">
        <f>'M2'!R12</f>
        <v>0</v>
      </c>
      <c r="O89" s="145" t="s">
        <v>477</v>
      </c>
      <c r="Q89" s="104">
        <f t="shared" si="3"/>
        <v>1</v>
      </c>
    </row>
    <row r="90" spans="1:17" hidden="1" outlineLevel="1" x14ac:dyDescent="0.3">
      <c r="A90" s="2">
        <v>81</v>
      </c>
      <c r="B90" s="2" t="s">
        <v>221</v>
      </c>
      <c r="C90" s="37" t="str">
        <f>'M2'!F13</f>
        <v>Material</v>
      </c>
      <c r="D90" s="37" t="str">
        <f>'M2'!G13</f>
        <v>Struck by - Glass Safety</v>
      </c>
      <c r="E90" s="42" t="str">
        <f>'M2'!H13</f>
        <v>Tool bouncing on maintenance platform falls on mirror</v>
      </c>
      <c r="F90" s="42" t="str">
        <f>'M2'!I13</f>
        <v>All</v>
      </c>
      <c r="G90" s="10" t="str">
        <f>'M2'!J13</f>
        <v>Catastrophic</v>
      </c>
      <c r="H90" s="10" t="str">
        <f>'M2'!K13</f>
        <v>Remote</v>
      </c>
      <c r="I90" s="10">
        <f>'M2'!L13</f>
        <v>8</v>
      </c>
      <c r="J90" s="6" t="str">
        <f>'M2'!M13</f>
        <v>Serious</v>
      </c>
      <c r="K90" s="14">
        <f>'M2'!O13</f>
        <v>0</v>
      </c>
      <c r="L90" s="14" t="str">
        <f>'M2'!P13</f>
        <v>x</v>
      </c>
      <c r="M90" s="14">
        <f>'M2'!Q13</f>
        <v>0</v>
      </c>
      <c r="N90" s="14" t="str">
        <f>'M2'!R13</f>
        <v>x</v>
      </c>
      <c r="O90" s="145"/>
      <c r="Q90">
        <f t="shared" si="3"/>
        <v>0</v>
      </c>
    </row>
    <row r="91" spans="1:17" ht="28.8" hidden="1" outlineLevel="1" x14ac:dyDescent="0.3">
      <c r="A91" s="2">
        <v>82</v>
      </c>
      <c r="B91" s="2" t="s">
        <v>221</v>
      </c>
      <c r="C91" s="37" t="str">
        <f>'M2'!F14</f>
        <v>Mechanical</v>
      </c>
      <c r="D91" s="37" t="str">
        <f>'M2'!G14</f>
        <v>Gravity - falling from platform</v>
      </c>
      <c r="E91" s="42" t="str">
        <f>'M2'!H14</f>
        <v>Personnel falling down from maintenance platform due to loss of balance</v>
      </c>
      <c r="F91" s="42" t="str">
        <f>'M2'!I14</f>
        <v>All</v>
      </c>
      <c r="G91" s="10" t="str">
        <f>'M2'!J14</f>
        <v>Catastrophic</v>
      </c>
      <c r="H91" s="10" t="str">
        <f>'M2'!K14</f>
        <v>Remote</v>
      </c>
      <c r="I91" s="10">
        <f>'M2'!L14</f>
        <v>8</v>
      </c>
      <c r="J91" s="6" t="str">
        <f>'M2'!M14</f>
        <v>Serious</v>
      </c>
      <c r="K91" s="14">
        <f>'M2'!O14</f>
        <v>0</v>
      </c>
      <c r="L91" s="14">
        <f>'M2'!P14</f>
        <v>0</v>
      </c>
      <c r="M91" s="14" t="str">
        <f>'M2'!Q14</f>
        <v>x</v>
      </c>
      <c r="N91" s="14" t="str">
        <f>'M2'!R14</f>
        <v>x</v>
      </c>
      <c r="O91" s="145"/>
      <c r="Q91">
        <f t="shared" si="3"/>
        <v>0</v>
      </c>
    </row>
    <row r="92" spans="1:17" hidden="1" outlineLevel="1" x14ac:dyDescent="0.3">
      <c r="A92" s="2">
        <v>83</v>
      </c>
      <c r="B92" s="2" t="s">
        <v>221</v>
      </c>
      <c r="C92" s="37" t="str">
        <f>'M2'!F15</f>
        <v>Electrical</v>
      </c>
      <c r="D92" s="37" t="str">
        <f>'M2'!G15</f>
        <v>Electrical Shock due to cable rupture</v>
      </c>
      <c r="E92" s="42" t="str">
        <f>'M2'!H15</f>
        <v>Operator forgets to disconnect power cable to actuators</v>
      </c>
      <c r="F92" s="42" t="str">
        <f>'M2'!I15</f>
        <v>All</v>
      </c>
      <c r="G92" s="10" t="str">
        <f>'M2'!J15</f>
        <v>Critical</v>
      </c>
      <c r="H92" s="10" t="str">
        <f>'M2'!K15</f>
        <v>Remote</v>
      </c>
      <c r="I92" s="10">
        <f>'M2'!L15</f>
        <v>10</v>
      </c>
      <c r="J92" s="6" t="str">
        <f>'M2'!M15</f>
        <v>Medium</v>
      </c>
      <c r="K92" s="14">
        <f>'M2'!O15</f>
        <v>0</v>
      </c>
      <c r="L92" s="14" t="str">
        <f>'M2'!P15</f>
        <v>x</v>
      </c>
      <c r="M92" s="14" t="str">
        <f>'M2'!Q15</f>
        <v>x</v>
      </c>
      <c r="N92" s="14">
        <f>'M2'!R15</f>
        <v>0</v>
      </c>
      <c r="O92" s="145"/>
      <c r="Q92">
        <f t="shared" si="3"/>
        <v>0</v>
      </c>
    </row>
    <row r="93" spans="1:17" hidden="1" outlineLevel="1" x14ac:dyDescent="0.3">
      <c r="A93" s="2">
        <v>84</v>
      </c>
      <c r="B93" s="2" t="s">
        <v>221</v>
      </c>
      <c r="C93" s="37" t="str">
        <f>'M2'!F16</f>
        <v>Mechanical</v>
      </c>
      <c r="D93" s="37" t="str">
        <f>'M2'!G16</f>
        <v>collision hazard</v>
      </c>
      <c r="E93" s="42" t="str">
        <f>'M2'!H16</f>
        <v>M2 Hexapod leg failure</v>
      </c>
      <c r="F93" s="42" t="str">
        <f>'M2'!I16</f>
        <v>All</v>
      </c>
      <c r="G93" s="10" t="str">
        <f>'M2'!J16</f>
        <v>Critical</v>
      </c>
      <c r="H93" s="10" t="str">
        <f>'M2'!K16</f>
        <v>Remote</v>
      </c>
      <c r="I93" s="10">
        <f>'M2'!L16</f>
        <v>10</v>
      </c>
      <c r="J93" s="6" t="str">
        <f>'M2'!M16</f>
        <v>Medium</v>
      </c>
      <c r="K93" s="14">
        <f>'M2'!O16</f>
        <v>0</v>
      </c>
      <c r="L93" s="14" t="str">
        <f>'M2'!P16</f>
        <v>x</v>
      </c>
      <c r="M93" s="14">
        <f>'M2'!Q16</f>
        <v>0</v>
      </c>
      <c r="N93" s="14">
        <f>'M2'!R16</f>
        <v>0</v>
      </c>
      <c r="O93" s="145"/>
      <c r="Q93">
        <f t="shared" si="3"/>
        <v>0</v>
      </c>
    </row>
    <row r="94" spans="1:17" ht="28.8" hidden="1" outlineLevel="1" x14ac:dyDescent="0.3">
      <c r="A94" s="2">
        <v>85</v>
      </c>
      <c r="B94" s="2" t="s">
        <v>221</v>
      </c>
      <c r="C94" s="37" t="str">
        <f>'M2'!F17</f>
        <v>Material</v>
      </c>
      <c r="D94" s="37" t="str">
        <f>'M2'!G17</f>
        <v>Moving Elements, Collision Glass Safety</v>
      </c>
      <c r="E94" s="42" t="str">
        <f>'M2'!H17</f>
        <v>M2 mirror hits the cell during integration/removal because not centered</v>
      </c>
      <c r="F94" s="42" t="str">
        <f>'M2'!I17</f>
        <v>All</v>
      </c>
      <c r="G94" s="10" t="str">
        <f>'M2'!J17</f>
        <v>Catastrophic</v>
      </c>
      <c r="H94" s="10" t="str">
        <f>'M2'!K17</f>
        <v>Occasional</v>
      </c>
      <c r="I94" s="10">
        <f>'M2'!L17</f>
        <v>4</v>
      </c>
      <c r="J94" s="6" t="str">
        <f>'M2'!M17</f>
        <v>High</v>
      </c>
      <c r="K94" s="14">
        <f>'M2'!O17</f>
        <v>0</v>
      </c>
      <c r="L94" s="14" t="str">
        <f>'M2'!P17</f>
        <v>x</v>
      </c>
      <c r="M94" s="14">
        <f>'M2'!Q17</f>
        <v>0</v>
      </c>
      <c r="N94" s="14">
        <f>'M2'!R17</f>
        <v>0</v>
      </c>
      <c r="O94" s="145" t="s">
        <v>476</v>
      </c>
      <c r="Q94" s="104">
        <f t="shared" si="3"/>
        <v>1</v>
      </c>
    </row>
    <row r="95" spans="1:17" hidden="1" outlineLevel="1" x14ac:dyDescent="0.3">
      <c r="A95" s="2">
        <v>86</v>
      </c>
      <c r="B95" s="2" t="s">
        <v>221</v>
      </c>
      <c r="C95" s="37" t="str">
        <f>'M2'!F18</f>
        <v>Material</v>
      </c>
      <c r="D95" s="37" t="str">
        <f>'M2'!G18</f>
        <v>Moving Elements, Collision Glass Safety</v>
      </c>
      <c r="E95" s="42" t="str">
        <f>'M2'!H18</f>
        <v>Mirror lifter legs hit the mirror during installation</v>
      </c>
      <c r="F95" s="42" t="str">
        <f>'M2'!I18</f>
        <v>All</v>
      </c>
      <c r="G95" s="10" t="str">
        <f>'M2'!J18</f>
        <v>Catastrophic</v>
      </c>
      <c r="H95" s="10" t="str">
        <f>'M2'!K18</f>
        <v>Remote</v>
      </c>
      <c r="I95" s="10">
        <f>'M2'!L18</f>
        <v>8</v>
      </c>
      <c r="J95" s="6" t="str">
        <f>'M2'!M18</f>
        <v>Serious</v>
      </c>
      <c r="K95" s="119">
        <f>'M2'!O18</f>
        <v>0</v>
      </c>
      <c r="L95" s="119" t="str">
        <f>'M2'!P18</f>
        <v>x</v>
      </c>
      <c r="M95" s="119">
        <f>'M2'!Q18</f>
        <v>0</v>
      </c>
      <c r="N95" s="119">
        <f>'M2'!R18</f>
        <v>0</v>
      </c>
      <c r="O95" s="145"/>
      <c r="Q95">
        <f t="shared" si="3"/>
        <v>0</v>
      </c>
    </row>
    <row r="96" spans="1:17" hidden="1" outlineLevel="1" x14ac:dyDescent="0.3">
      <c r="A96" s="2">
        <v>87</v>
      </c>
      <c r="B96" s="2" t="s">
        <v>221</v>
      </c>
      <c r="C96" s="37" t="str">
        <f>'M2'!F19</f>
        <v>Material</v>
      </c>
      <c r="D96" s="37" t="str">
        <f>'M2'!G19</f>
        <v>Moving Elements, Collision Glass Safety</v>
      </c>
      <c r="E96" s="42" t="str">
        <f>'M2'!H19</f>
        <v>Mirror back surface hits actuators during installation</v>
      </c>
      <c r="F96" s="42" t="str">
        <f>'M2'!I19</f>
        <v>All</v>
      </c>
      <c r="G96" s="10" t="str">
        <f>'M2'!J19</f>
        <v>Critical</v>
      </c>
      <c r="H96" s="10" t="str">
        <f>'M2'!K19</f>
        <v>Occasional</v>
      </c>
      <c r="I96" s="10">
        <f>'M2'!L19</f>
        <v>6</v>
      </c>
      <c r="J96" s="6" t="str">
        <f>'M2'!M19</f>
        <v>Serious</v>
      </c>
      <c r="K96" s="14">
        <f>'M2'!O19</f>
        <v>0</v>
      </c>
      <c r="L96" s="14">
        <f>'M2'!P19</f>
        <v>0</v>
      </c>
      <c r="M96" s="14" t="str">
        <f>'M2'!Q19</f>
        <v>x</v>
      </c>
      <c r="N96" s="14">
        <f>'M2'!R19</f>
        <v>0</v>
      </c>
      <c r="O96" s="145"/>
      <c r="Q96">
        <f t="shared" si="3"/>
        <v>0</v>
      </c>
    </row>
    <row r="97" spans="1:18" ht="28.8" hidden="1" outlineLevel="1" x14ac:dyDescent="0.3">
      <c r="A97" s="2">
        <v>88</v>
      </c>
      <c r="B97" s="2" t="s">
        <v>221</v>
      </c>
      <c r="C97" s="37" t="str">
        <f>'M2'!F20</f>
        <v>Material</v>
      </c>
      <c r="D97" s="37" t="str">
        <f>'M2'!G20</f>
        <v>Gravity, Moving Elements, Collision Glass Safety</v>
      </c>
      <c r="E97" s="42" t="str">
        <f>'M2'!H20</f>
        <v>Mirror drops in the cell during detachment of the actuators from the mirror pads</v>
      </c>
      <c r="F97" s="42" t="str">
        <f>'M2'!I20</f>
        <v>All</v>
      </c>
      <c r="G97" s="10" t="str">
        <f>'M2'!J20</f>
        <v>Catastrophic</v>
      </c>
      <c r="H97" s="10" t="str">
        <f>'M2'!K20</f>
        <v>Remote</v>
      </c>
      <c r="I97" s="10">
        <f>'M2'!L20</f>
        <v>8</v>
      </c>
      <c r="J97" s="6" t="str">
        <f>'M2'!M20</f>
        <v>Serious</v>
      </c>
      <c r="K97" s="14">
        <f>'M2'!O20</f>
        <v>0</v>
      </c>
      <c r="L97" s="14" t="str">
        <f>'M2'!P20</f>
        <v>x</v>
      </c>
      <c r="M97" s="14" t="str">
        <f>'M2'!Q20</f>
        <v>x</v>
      </c>
      <c r="N97" s="14">
        <f>'M2'!R20</f>
        <v>0</v>
      </c>
      <c r="O97" s="145"/>
      <c r="Q97">
        <f t="shared" si="3"/>
        <v>0</v>
      </c>
    </row>
    <row r="98" spans="1:18" hidden="1" outlineLevel="1" x14ac:dyDescent="0.3">
      <c r="A98" s="2">
        <v>89</v>
      </c>
      <c r="B98" s="2" t="s">
        <v>221</v>
      </c>
      <c r="C98" s="37" t="str">
        <f>'M2'!F21</f>
        <v>Mechanical</v>
      </c>
      <c r="D98" s="37" t="str">
        <f>'M2'!G21</f>
        <v>Falling from top end</v>
      </c>
      <c r="E98" s="42" t="str">
        <f>'M2'!H21</f>
        <v>Personnel falling down from integrating support structure</v>
      </c>
      <c r="F98" s="42" t="str">
        <f>'M2'!I21</f>
        <v>All</v>
      </c>
      <c r="G98" s="10" t="str">
        <f>'M2'!J21</f>
        <v>Catastrophic</v>
      </c>
      <c r="H98" s="10" t="str">
        <f>'M2'!K21</f>
        <v>Remote</v>
      </c>
      <c r="I98" s="10">
        <f>'M2'!L21</f>
        <v>8</v>
      </c>
      <c r="J98" s="6" t="str">
        <f>'M2'!M21</f>
        <v>Serious</v>
      </c>
      <c r="K98" s="14">
        <f>'M2'!O21</f>
        <v>0</v>
      </c>
      <c r="L98" s="14" t="str">
        <f>'M2'!P21</f>
        <v>x</v>
      </c>
      <c r="M98" s="14" t="str">
        <f>'M2'!Q21</f>
        <v>x</v>
      </c>
      <c r="N98" s="14" t="str">
        <f>'M2'!R21</f>
        <v>x</v>
      </c>
      <c r="O98" s="145"/>
      <c r="Q98">
        <f t="shared" si="3"/>
        <v>0</v>
      </c>
    </row>
    <row r="99" spans="1:18" hidden="1" outlineLevel="1" x14ac:dyDescent="0.3">
      <c r="A99" s="2">
        <v>90</v>
      </c>
      <c r="B99" s="2" t="s">
        <v>221</v>
      </c>
      <c r="C99" s="37" t="str">
        <f>'M2'!F22</f>
        <v>Mechanical</v>
      </c>
      <c r="D99" s="37" t="str">
        <f>'M2'!G22</f>
        <v>Gravity - collision hazard</v>
      </c>
      <c r="E99" s="42" t="str">
        <f>'M2'!H22</f>
        <v>M2 cell back panel falls down during maintenance</v>
      </c>
      <c r="F99" s="42" t="str">
        <f>'M2'!I22</f>
        <v>All</v>
      </c>
      <c r="G99" s="10" t="str">
        <f>'M2'!J22</f>
        <v>Marginal</v>
      </c>
      <c r="H99" s="10" t="str">
        <f>'M2'!K22</f>
        <v>Improbable</v>
      </c>
      <c r="I99" s="10">
        <f>'M2'!L22</f>
        <v>17</v>
      </c>
      <c r="J99" s="6" t="str">
        <f>'M2'!M22</f>
        <v>Medium</v>
      </c>
      <c r="K99" s="14">
        <f>'M2'!O22</f>
        <v>0</v>
      </c>
      <c r="L99" s="14" t="str">
        <f>'M2'!P22</f>
        <v>x</v>
      </c>
      <c r="M99" s="14">
        <f>'M2'!Q22</f>
        <v>0</v>
      </c>
      <c r="N99" s="14" t="str">
        <f>'M2'!R22</f>
        <v>x</v>
      </c>
      <c r="O99" s="145"/>
      <c r="Q99">
        <f t="shared" si="3"/>
        <v>0</v>
      </c>
    </row>
    <row r="100" spans="1:18" hidden="1" outlineLevel="1" x14ac:dyDescent="0.3">
      <c r="A100" s="2">
        <v>91</v>
      </c>
      <c r="B100" s="2" t="s">
        <v>221</v>
      </c>
      <c r="C100" s="37" t="str">
        <f>'M2'!F23</f>
        <v>Material</v>
      </c>
      <c r="D100" s="37" t="str">
        <f>'M2'!G23</f>
        <v>Approach of a moving element to a fixed part - Glass Safety</v>
      </c>
      <c r="E100" s="42" t="str">
        <f>'M2'!H23</f>
        <v>Stress in mirror exceeds 1000 psi during operation</v>
      </c>
      <c r="F100" s="42" t="str">
        <f>'M2'!I23</f>
        <v>All</v>
      </c>
      <c r="G100" s="10" t="str">
        <f>'M2'!J23</f>
        <v>Catastrophic</v>
      </c>
      <c r="H100" s="10" t="str">
        <f>'M2'!K23</f>
        <v>Remote</v>
      </c>
      <c r="I100" s="10">
        <f>'M2'!L23</f>
        <v>8</v>
      </c>
      <c r="J100" s="6" t="str">
        <f>'M2'!M23</f>
        <v>Serious</v>
      </c>
      <c r="K100" s="14">
        <f>'M2'!O23</f>
        <v>0</v>
      </c>
      <c r="L100" s="14" t="str">
        <f>'M2'!P23</f>
        <v>x</v>
      </c>
      <c r="M100" s="14">
        <f>'M2'!Q23</f>
        <v>0</v>
      </c>
      <c r="N100" s="14">
        <f>'M2'!R23</f>
        <v>0</v>
      </c>
      <c r="O100" s="145"/>
      <c r="Q100">
        <f t="shared" si="3"/>
        <v>0</v>
      </c>
    </row>
    <row r="101" spans="1:18" hidden="1" outlineLevel="1" x14ac:dyDescent="0.3">
      <c r="A101" s="2">
        <v>92</v>
      </c>
      <c r="B101" s="2" t="s">
        <v>221</v>
      </c>
      <c r="C101" s="37" t="str">
        <f>'M2'!F24</f>
        <v>Material</v>
      </c>
      <c r="D101" s="37" t="str">
        <f>'M2'!G24</f>
        <v>Approach of a moving element to a fixed part - Glass Safety</v>
      </c>
      <c r="E101" s="42" t="str">
        <f>'M2'!H24</f>
        <v>OD aperture ring hits mirror during removal</v>
      </c>
      <c r="F101" s="42" t="str">
        <f>'M2'!I24</f>
        <v>All</v>
      </c>
      <c r="G101" s="10" t="str">
        <f>'M2'!J24</f>
        <v>Catastrophic</v>
      </c>
      <c r="H101" s="10" t="str">
        <f>'M2'!K24</f>
        <v>Remote</v>
      </c>
      <c r="I101" s="10">
        <f>'M2'!L24</f>
        <v>8</v>
      </c>
      <c r="J101" s="6" t="str">
        <f>'M2'!M24</f>
        <v>Serious</v>
      </c>
      <c r="K101" s="14">
        <f>'M2'!O24</f>
        <v>0</v>
      </c>
      <c r="L101" s="14" t="str">
        <f>'M2'!P24</f>
        <v>x</v>
      </c>
      <c r="M101" s="14">
        <f>'M2'!Q24</f>
        <v>0</v>
      </c>
      <c r="N101" s="14">
        <f>'M2'!R24</f>
        <v>0</v>
      </c>
      <c r="O101" s="145"/>
      <c r="Q101">
        <f t="shared" si="3"/>
        <v>0</v>
      </c>
    </row>
    <row r="102" spans="1:18" hidden="1" outlineLevel="1" x14ac:dyDescent="0.3">
      <c r="A102" s="2">
        <v>93</v>
      </c>
      <c r="B102" s="2" t="s">
        <v>221</v>
      </c>
      <c r="C102" s="37" t="str">
        <f>'M2'!F25</f>
        <v>Material</v>
      </c>
      <c r="D102" s="37" t="str">
        <f>'M2'!G25</f>
        <v>Approach of a moving element to a fixed part - Glass Safety</v>
      </c>
      <c r="E102" s="42" t="str">
        <f>'M2'!H25</f>
        <v>M2 Mirror tangent link pad failure during removal</v>
      </c>
      <c r="F102" s="42" t="str">
        <f>'M2'!I25</f>
        <v>All</v>
      </c>
      <c r="G102" s="10" t="str">
        <f>'M2'!J25</f>
        <v>Catastrophic</v>
      </c>
      <c r="H102" s="10" t="str">
        <f>'M2'!K25</f>
        <v>Improbable</v>
      </c>
      <c r="I102" s="10">
        <f>'M2'!L25</f>
        <v>12</v>
      </c>
      <c r="J102" s="6" t="str">
        <f>'M2'!M25</f>
        <v>Medium</v>
      </c>
      <c r="K102" s="14">
        <f>'M2'!O25</f>
        <v>0</v>
      </c>
      <c r="L102" s="14" t="str">
        <f>'M2'!P25</f>
        <v>x</v>
      </c>
      <c r="M102" s="14">
        <f>'M2'!Q25</f>
        <v>0</v>
      </c>
      <c r="N102" s="14">
        <f>'M2'!R25</f>
        <v>0</v>
      </c>
      <c r="O102" s="145"/>
      <c r="Q102">
        <f t="shared" si="3"/>
        <v>0</v>
      </c>
    </row>
    <row r="103" spans="1:18" ht="28.8" collapsed="1" x14ac:dyDescent="0.3">
      <c r="A103" s="2">
        <v>94</v>
      </c>
      <c r="B103" s="53" t="s">
        <v>116</v>
      </c>
      <c r="C103" s="37" t="str">
        <f>Coating!F4</f>
        <v>Chemical</v>
      </c>
      <c r="D103" s="37" t="str">
        <f>Coating!G4</f>
        <v>Fumes concentration</v>
      </c>
      <c r="E103" s="42" t="str">
        <f>Coating!H4</f>
        <v>Fumes concentrate toward the mirror center causing loss of consciousness for personnel located there.</v>
      </c>
      <c r="F103" s="42" t="str">
        <f>Coating!I4</f>
        <v>All</v>
      </c>
      <c r="G103" s="10" t="str">
        <f>Coating!J4</f>
        <v>Critical</v>
      </c>
      <c r="H103" s="10" t="str">
        <f>Coating!K4</f>
        <v>Remote</v>
      </c>
      <c r="I103" s="10">
        <f>Coating!L4</f>
        <v>10</v>
      </c>
      <c r="J103" s="10" t="str">
        <f>Coating!M4</f>
        <v>Medium</v>
      </c>
      <c r="K103" s="119">
        <f>Coating!O4</f>
        <v>0</v>
      </c>
      <c r="L103" s="119">
        <f>Coating!P4</f>
        <v>0</v>
      </c>
      <c r="M103" s="119" t="str">
        <f>Coating!Q4</f>
        <v>x</v>
      </c>
      <c r="N103" s="119" t="str">
        <f>Coating!R4</f>
        <v>x</v>
      </c>
      <c r="O103" s="146"/>
      <c r="Q103">
        <f t="shared" si="3"/>
        <v>0</v>
      </c>
      <c r="R103" s="65"/>
    </row>
    <row r="104" spans="1:18" ht="28.8" hidden="1" outlineLevel="1" x14ac:dyDescent="0.3">
      <c r="A104" s="2">
        <v>95</v>
      </c>
      <c r="B104" s="2" t="s">
        <v>116</v>
      </c>
      <c r="C104" s="37" t="str">
        <f>Coating!F5</f>
        <v>Chemical</v>
      </c>
      <c r="D104" s="37" t="str">
        <f>Coating!G5</f>
        <v>Toxic Chemical contact</v>
      </c>
      <c r="E104" s="42" t="str">
        <f>Coating!H5</f>
        <v>Skin contact with hydrochloric acid or other chemicals used during coating process due to insufficient personal protection.</v>
      </c>
      <c r="F104" s="42" t="str">
        <f>Coating!I5</f>
        <v>All</v>
      </c>
      <c r="G104" s="10" t="str">
        <f>Coating!J5</f>
        <v>Critical</v>
      </c>
      <c r="H104" s="10" t="str">
        <f>Coating!K5</f>
        <v>Remote</v>
      </c>
      <c r="I104" s="10">
        <f>Coating!L5</f>
        <v>10</v>
      </c>
      <c r="J104" s="6" t="str">
        <f>Coating!M5</f>
        <v>Medium</v>
      </c>
      <c r="K104" s="119">
        <f>Coating!O5</f>
        <v>0</v>
      </c>
      <c r="L104" s="119" t="str">
        <f>Coating!P5</f>
        <v>x</v>
      </c>
      <c r="M104" s="119" t="str">
        <f>Coating!Q5</f>
        <v>x</v>
      </c>
      <c r="N104" s="119" t="str">
        <f>Coating!R5</f>
        <v>x</v>
      </c>
      <c r="O104" s="145"/>
      <c r="Q104">
        <f t="shared" si="3"/>
        <v>0</v>
      </c>
    </row>
    <row r="105" spans="1:18" ht="28.8" hidden="1" outlineLevel="1" x14ac:dyDescent="0.3">
      <c r="A105" s="2">
        <v>96</v>
      </c>
      <c r="B105" s="2" t="s">
        <v>116</v>
      </c>
      <c r="C105" s="37" t="str">
        <f>Coating!F6</f>
        <v>Chemical</v>
      </c>
      <c r="D105" s="37" t="str">
        <f>Coating!G6</f>
        <v>Toxic chemical fumes</v>
      </c>
      <c r="E105" s="42" t="str">
        <f>Coating!H6</f>
        <v>Breathing of toxic fumes during coating process due to insufficient personal protection.</v>
      </c>
      <c r="F105" s="42" t="str">
        <f>Coating!I6</f>
        <v>All</v>
      </c>
      <c r="G105" s="10" t="str">
        <f>Coating!J6</f>
        <v>Critical</v>
      </c>
      <c r="H105" s="10" t="str">
        <f>Coating!K6</f>
        <v>Remote</v>
      </c>
      <c r="I105" s="10">
        <f>Coating!L6</f>
        <v>10</v>
      </c>
      <c r="J105" s="6" t="str">
        <f>Coating!M6</f>
        <v>Medium</v>
      </c>
      <c r="K105" s="14">
        <f>Coating!O6</f>
        <v>0</v>
      </c>
      <c r="L105" s="14">
        <f>Coating!P6</f>
        <v>0</v>
      </c>
      <c r="M105" s="14" t="str">
        <f>Coating!Q6</f>
        <v>x</v>
      </c>
      <c r="N105" s="14" t="str">
        <f>Coating!R6</f>
        <v>x</v>
      </c>
      <c r="O105" s="145"/>
      <c r="Q105">
        <f t="shared" si="3"/>
        <v>0</v>
      </c>
    </row>
    <row r="106" spans="1:18" ht="28.8" hidden="1" outlineLevel="1" x14ac:dyDescent="0.3">
      <c r="A106" s="2">
        <v>97</v>
      </c>
      <c r="B106" s="2" t="s">
        <v>116</v>
      </c>
      <c r="C106" s="37" t="str">
        <f>Coating!F7</f>
        <v>Chemical</v>
      </c>
      <c r="D106" s="37" t="str">
        <f>Coating!G7</f>
        <v>Environmental -Waste disposal</v>
      </c>
      <c r="E106" s="42" t="str">
        <f>Coating!H7</f>
        <v>Mixing of hazardous waste with safe waste during coating process creating more unnecceary hazardous waste.</v>
      </c>
      <c r="F106" s="42" t="str">
        <f>Coating!I7</f>
        <v>All</v>
      </c>
      <c r="G106" s="10" t="str">
        <f>Coating!J7</f>
        <v>Negligible</v>
      </c>
      <c r="H106" s="10" t="str">
        <f>Coating!K7</f>
        <v>Occasional</v>
      </c>
      <c r="I106" s="10">
        <f>Coating!L7</f>
        <v>18</v>
      </c>
      <c r="J106" s="6" t="str">
        <f>Coating!M7</f>
        <v>Low</v>
      </c>
      <c r="K106" s="14">
        <f>Coating!O7</f>
        <v>0</v>
      </c>
      <c r="L106" s="14" t="str">
        <f>Coating!P7</f>
        <v>x</v>
      </c>
      <c r="M106" s="14" t="str">
        <f>Coating!Q7</f>
        <v>x</v>
      </c>
      <c r="N106" s="14">
        <f>Coating!R7</f>
        <v>0</v>
      </c>
      <c r="O106" s="145"/>
      <c r="Q106">
        <f t="shared" si="3"/>
        <v>0</v>
      </c>
    </row>
    <row r="107" spans="1:18" hidden="1" outlineLevel="1" x14ac:dyDescent="0.3">
      <c r="A107" s="2">
        <v>98</v>
      </c>
      <c r="B107" s="2" t="s">
        <v>116</v>
      </c>
      <c r="C107" s="37" t="str">
        <f>Coating!F8</f>
        <v>Mechanical</v>
      </c>
      <c r="D107" s="37" t="str">
        <f>Coating!G8</f>
        <v>Gravity - Fall hazard</v>
      </c>
      <c r="E107" s="42" t="str">
        <f>Coating!H8</f>
        <v>Personnel loss of balance or slipping while on the bridge or platforms.</v>
      </c>
      <c r="F107" s="42" t="str">
        <f>Coating!I8</f>
        <v>All</v>
      </c>
      <c r="G107" s="10" t="str">
        <f>Coating!J8</f>
        <v>Catastrophic</v>
      </c>
      <c r="H107" s="10" t="str">
        <f>Coating!K8</f>
        <v>Improbable</v>
      </c>
      <c r="I107" s="10">
        <f>Coating!L8</f>
        <v>12</v>
      </c>
      <c r="J107" s="6" t="str">
        <f>Coating!M8</f>
        <v>Medium</v>
      </c>
      <c r="K107" s="14">
        <f>Coating!O8</f>
        <v>0</v>
      </c>
      <c r="L107" s="14" t="str">
        <f>Coating!P8</f>
        <v>x</v>
      </c>
      <c r="M107" s="14">
        <f>Coating!Q8</f>
        <v>0</v>
      </c>
      <c r="N107" s="14" t="str">
        <f>Coating!R8</f>
        <v>x</v>
      </c>
      <c r="O107" s="145"/>
      <c r="Q107">
        <f t="shared" si="3"/>
        <v>0</v>
      </c>
    </row>
    <row r="108" spans="1:18" ht="28.8" hidden="1" outlineLevel="1" x14ac:dyDescent="0.3">
      <c r="A108" s="2">
        <v>99</v>
      </c>
      <c r="B108" s="2" t="s">
        <v>116</v>
      </c>
      <c r="C108" s="37" t="str">
        <f>Coating!F9</f>
        <v>Mechanical</v>
      </c>
      <c r="D108" s="37" t="str">
        <f>Coating!G9</f>
        <v>Gravity - Drop hazard</v>
      </c>
      <c r="E108" s="42" t="str">
        <f>Coating!H9</f>
        <v>Mops dropped on the mirror due to difficult handling and slippery surface while cleaning and stripping mirrors.</v>
      </c>
      <c r="F108" s="42" t="str">
        <f>Coating!I9</f>
        <v>All</v>
      </c>
      <c r="G108" s="10" t="str">
        <f>Coating!J9</f>
        <v>Critical</v>
      </c>
      <c r="H108" s="10" t="str">
        <f>Coating!K9</f>
        <v>Improbable</v>
      </c>
      <c r="I108" s="10">
        <f>Coating!L9</f>
        <v>15</v>
      </c>
      <c r="J108" s="6" t="str">
        <f>Coating!M9</f>
        <v>Medium</v>
      </c>
      <c r="K108" s="14">
        <f>Coating!O9</f>
        <v>0</v>
      </c>
      <c r="L108" s="14" t="str">
        <f>Coating!P9</f>
        <v>x</v>
      </c>
      <c r="M108" s="14" t="str">
        <f>Coating!Q9</f>
        <v>x</v>
      </c>
      <c r="N108" s="14">
        <f>Coating!R9</f>
        <v>0</v>
      </c>
      <c r="O108" s="145"/>
      <c r="Q108">
        <f t="shared" si="3"/>
        <v>0</v>
      </c>
    </row>
    <row r="109" spans="1:18" ht="28.8" hidden="1" outlineLevel="1" x14ac:dyDescent="0.3">
      <c r="A109" s="2">
        <v>100</v>
      </c>
      <c r="B109" s="2" t="s">
        <v>116</v>
      </c>
      <c r="C109" s="37" t="str">
        <f>Coating!F10</f>
        <v>Chemical</v>
      </c>
      <c r="D109" s="37" t="str">
        <f>Coating!G10</f>
        <v>Airbone dust Hazard</v>
      </c>
      <c r="E109" s="42" t="str">
        <f>Coating!H10</f>
        <v>Calcium Carbonate application to mirror is at a longer distance than traditionally done (height from bridge to mirror).</v>
      </c>
      <c r="F109" s="42" t="str">
        <f>Coating!I10</f>
        <v>All</v>
      </c>
      <c r="G109" s="10" t="str">
        <f>Coating!J10</f>
        <v>Critical</v>
      </c>
      <c r="H109" s="10" t="str">
        <f>Coating!K10</f>
        <v>Improbable</v>
      </c>
      <c r="I109" s="10">
        <f>Coating!L10</f>
        <v>15</v>
      </c>
      <c r="J109" s="6" t="str">
        <f>Coating!M10</f>
        <v>Medium</v>
      </c>
      <c r="K109" s="14">
        <f>Coating!O10</f>
        <v>0</v>
      </c>
      <c r="L109" s="14">
        <f>Coating!P10</f>
        <v>0</v>
      </c>
      <c r="M109" s="14" t="str">
        <f>Coating!Q10</f>
        <v>x</v>
      </c>
      <c r="N109" s="14" t="str">
        <f>Coating!R10</f>
        <v>x</v>
      </c>
      <c r="O109" s="145"/>
      <c r="Q109">
        <f t="shared" si="3"/>
        <v>0</v>
      </c>
    </row>
    <row r="110" spans="1:18" ht="28.8" hidden="1" outlineLevel="1" x14ac:dyDescent="0.3">
      <c r="A110" s="2">
        <v>101</v>
      </c>
      <c r="B110" s="2" t="s">
        <v>116</v>
      </c>
      <c r="C110" s="37" t="str">
        <f>Coating!F11</f>
        <v>Mechanical</v>
      </c>
      <c r="D110" s="37" t="str">
        <f>Coating!G11</f>
        <v>Height from Ground - Bump hazard</v>
      </c>
      <c r="E110" s="42" t="str">
        <f>Coating!H11</f>
        <v>Personnel on platform moving under the bridge and get hit by moving platform.</v>
      </c>
      <c r="F110" s="42" t="str">
        <f>Coating!I11</f>
        <v>All</v>
      </c>
      <c r="G110" s="10" t="str">
        <f>Coating!J11</f>
        <v>Negligible</v>
      </c>
      <c r="H110" s="10" t="str">
        <f>Coating!K11</f>
        <v>Occasional</v>
      </c>
      <c r="I110" s="10">
        <f>Coating!L11</f>
        <v>18</v>
      </c>
      <c r="J110" s="6" t="str">
        <f>Coating!M11</f>
        <v>Low</v>
      </c>
      <c r="K110" s="14">
        <f>Coating!O11</f>
        <v>0</v>
      </c>
      <c r="L110" s="14" t="str">
        <f>Coating!P11</f>
        <v>x</v>
      </c>
      <c r="M110" s="14" t="str">
        <f>Coating!Q11</f>
        <v>x</v>
      </c>
      <c r="N110" s="14" t="str">
        <f>Coating!R11</f>
        <v>x</v>
      </c>
      <c r="O110" s="145"/>
      <c r="Q110">
        <f t="shared" si="3"/>
        <v>0</v>
      </c>
    </row>
    <row r="111" spans="1:18" ht="28.8" hidden="1" outlineLevel="1" x14ac:dyDescent="0.3">
      <c r="A111" s="2">
        <v>102</v>
      </c>
      <c r="B111" s="2" t="s">
        <v>116</v>
      </c>
      <c r="C111" s="37" t="str">
        <f>Coating!F12</f>
        <v>Chemical</v>
      </c>
      <c r="D111" s="37" t="str">
        <f>Coating!G12</f>
        <v>Gravity, Environmental, Slipping due to Chemical leak</v>
      </c>
      <c r="E111" s="42" t="str">
        <f>Coating!H12</f>
        <v>Dropping of chemical container during preparation or use from a higher level striking the mirror or spilling onto walking surfaces.</v>
      </c>
      <c r="F111" s="42" t="str">
        <f>Coating!I12</f>
        <v>All</v>
      </c>
      <c r="G111" s="10" t="str">
        <f>Coating!J12</f>
        <v>Marginal</v>
      </c>
      <c r="H111" s="10" t="str">
        <f>Coating!K12</f>
        <v>Remote</v>
      </c>
      <c r="I111" s="10">
        <f>Coating!L12</f>
        <v>14</v>
      </c>
      <c r="J111" s="6" t="str">
        <f>Coating!M12</f>
        <v>Medium</v>
      </c>
      <c r="K111" s="14">
        <f>Coating!O12</f>
        <v>0</v>
      </c>
      <c r="L111" s="14">
        <f>Coating!P12</f>
        <v>0</v>
      </c>
      <c r="M111" s="14" t="str">
        <f>Coating!Q12</f>
        <v>x</v>
      </c>
      <c r="N111" s="14" t="str">
        <f>Coating!R12</f>
        <v>x</v>
      </c>
      <c r="O111" s="145"/>
      <c r="Q111">
        <f t="shared" si="3"/>
        <v>0</v>
      </c>
    </row>
    <row r="112" spans="1:18" ht="28.8" hidden="1" outlineLevel="1" x14ac:dyDescent="0.3">
      <c r="A112" s="2">
        <v>103</v>
      </c>
      <c r="B112" s="2" t="s">
        <v>116</v>
      </c>
      <c r="C112" s="37" t="str">
        <f>Coating!F13</f>
        <v>Mechanical</v>
      </c>
      <c r="D112" s="37" t="str">
        <f>Coating!G13</f>
        <v>Pinch hazard</v>
      </c>
      <c r="E112" s="42" t="str">
        <f>Coating!H13</f>
        <v>Personnel too close or distracted during mechanical operations of the mirror cell and ancillary equipment.</v>
      </c>
      <c r="F112" s="42" t="str">
        <f>Coating!I13</f>
        <v>All</v>
      </c>
      <c r="G112" s="10" t="str">
        <f>Coating!J13</f>
        <v>Critical</v>
      </c>
      <c r="H112" s="10" t="str">
        <f>Coating!K13</f>
        <v>Remote</v>
      </c>
      <c r="I112" s="10">
        <f>Coating!L13</f>
        <v>10</v>
      </c>
      <c r="J112" s="6" t="str">
        <f>Coating!M13</f>
        <v>Medium</v>
      </c>
      <c r="K112" s="14">
        <f>Coating!O13</f>
        <v>0</v>
      </c>
      <c r="L112" s="14">
        <f>Coating!P13</f>
        <v>0</v>
      </c>
      <c r="M112" s="14" t="str">
        <f>Coating!Q13</f>
        <v>x</v>
      </c>
      <c r="N112" s="14" t="str">
        <f>Coating!R13</f>
        <v>x</v>
      </c>
      <c r="O112" s="145"/>
      <c r="Q112">
        <f t="shared" si="3"/>
        <v>0</v>
      </c>
    </row>
    <row r="113" spans="1:17" hidden="1" outlineLevel="1" x14ac:dyDescent="0.3">
      <c r="A113" s="2">
        <v>104</v>
      </c>
      <c r="B113" s="2" t="s">
        <v>116</v>
      </c>
      <c r="C113" s="37" t="str">
        <f>Coating!F14</f>
        <v>Mechanical - Glass Safety</v>
      </c>
      <c r="D113" s="37" t="str">
        <f>Coating!G14</f>
        <v>Collision, Struck by - Glass safety</v>
      </c>
      <c r="E113" s="42" t="str">
        <f>Coating!H14</f>
        <v>The air knife damages the mirror during  its deployment.</v>
      </c>
      <c r="F113" s="42" t="str">
        <f>Coating!I14</f>
        <v>All</v>
      </c>
      <c r="G113" s="10" t="str">
        <f>Coating!J14</f>
        <v>Catastrophic</v>
      </c>
      <c r="H113" s="10" t="str">
        <f>Coating!K14</f>
        <v>Remote</v>
      </c>
      <c r="I113" s="10">
        <f>Coating!L14</f>
        <v>8</v>
      </c>
      <c r="J113" s="6" t="str">
        <f>Coating!M14</f>
        <v>Serious</v>
      </c>
      <c r="K113" s="14">
        <f>Coating!O14</f>
        <v>0</v>
      </c>
      <c r="L113" s="14" t="str">
        <f>Coating!P14</f>
        <v>x</v>
      </c>
      <c r="M113" s="14">
        <f>Coating!Q14</f>
        <v>0</v>
      </c>
      <c r="N113" s="14">
        <f>Coating!R14</f>
        <v>0</v>
      </c>
      <c r="O113" s="145"/>
      <c r="Q113">
        <f t="shared" si="3"/>
        <v>0</v>
      </c>
    </row>
    <row r="114" spans="1:17" hidden="1" outlineLevel="1" x14ac:dyDescent="0.3">
      <c r="A114" s="2">
        <v>105</v>
      </c>
      <c r="B114" s="2" t="s">
        <v>116</v>
      </c>
      <c r="C114" s="37" t="str">
        <f>Coating!F15</f>
        <v>Mechanical - Glass Safety</v>
      </c>
      <c r="D114" s="37" t="str">
        <f>Coating!G15</f>
        <v>Collision, Struck by - Glass safety</v>
      </c>
      <c r="E114" s="42" t="str">
        <f>Coating!H15</f>
        <v>The air knife damages the mirror during lowering of boom.</v>
      </c>
      <c r="F114" s="42" t="str">
        <f>Coating!I15</f>
        <v>All</v>
      </c>
      <c r="G114" s="10" t="str">
        <f>Coating!J15</f>
        <v>Catastrophic</v>
      </c>
      <c r="H114" s="10" t="str">
        <f>Coating!K15</f>
        <v>Remote</v>
      </c>
      <c r="I114" s="10">
        <f>Coating!L15</f>
        <v>8</v>
      </c>
      <c r="J114" s="6" t="str">
        <f>Coating!M15</f>
        <v>Serious</v>
      </c>
      <c r="K114" s="14">
        <f>Coating!O15</f>
        <v>0</v>
      </c>
      <c r="L114" s="14" t="str">
        <f>Coating!P15</f>
        <v>x</v>
      </c>
      <c r="M114" s="14">
        <f>Coating!Q15</f>
        <v>0</v>
      </c>
      <c r="N114" s="14">
        <f>Coating!R15</f>
        <v>0</v>
      </c>
      <c r="O114" s="145"/>
      <c r="Q114">
        <f t="shared" si="3"/>
        <v>0</v>
      </c>
    </row>
    <row r="115" spans="1:17" hidden="1" outlineLevel="1" x14ac:dyDescent="0.3">
      <c r="A115" s="2">
        <v>106</v>
      </c>
      <c r="B115" s="2" t="s">
        <v>116</v>
      </c>
      <c r="C115" s="37" t="str">
        <f>Coating!F16</f>
        <v>Mechanical - Glass Safety</v>
      </c>
      <c r="D115" s="37" t="str">
        <f>Coating!G16</f>
        <v>Collision, Struck by - Glass safety</v>
      </c>
      <c r="E115" s="42" t="str">
        <f>Coating!H16</f>
        <v>The bridge is moved above mirror while air knife in operation.</v>
      </c>
      <c r="F115" s="42" t="str">
        <f>Coating!I16</f>
        <v>All</v>
      </c>
      <c r="G115" s="10" t="str">
        <f>Coating!J16</f>
        <v>Catastrophic</v>
      </c>
      <c r="H115" s="10" t="str">
        <f>Coating!K16</f>
        <v>Improbable</v>
      </c>
      <c r="I115" s="10">
        <f>Coating!L16</f>
        <v>12</v>
      </c>
      <c r="J115" s="6" t="str">
        <f>Coating!M16</f>
        <v>Medium</v>
      </c>
      <c r="K115" s="14">
        <f>Coating!O16</f>
        <v>0</v>
      </c>
      <c r="L115" s="14" t="str">
        <f>Coating!P16</f>
        <v>x</v>
      </c>
      <c r="M115" s="14" t="str">
        <f>Coating!Q16</f>
        <v>x</v>
      </c>
      <c r="N115" s="14">
        <f>Coating!R16</f>
        <v>0</v>
      </c>
      <c r="O115" s="145"/>
      <c r="Q115">
        <f t="shared" si="3"/>
        <v>0</v>
      </c>
    </row>
    <row r="116" spans="1:17" ht="28.8" hidden="1" outlineLevel="1" x14ac:dyDescent="0.3">
      <c r="A116" s="2">
        <v>107</v>
      </c>
      <c r="B116" s="2" t="s">
        <v>116</v>
      </c>
      <c r="C116" s="37" t="str">
        <f>Coating!F17</f>
        <v>Mechanical</v>
      </c>
      <c r="D116" s="37" t="str">
        <f>Coating!G17</f>
        <v>Collision, Struck by</v>
      </c>
      <c r="E116" s="42" t="str">
        <f>Coating!H17</f>
        <v>The air knife is deployed strikes personnel that are on the bridge/platform.</v>
      </c>
      <c r="F116" s="42" t="str">
        <f>Coating!I17</f>
        <v>All</v>
      </c>
      <c r="G116" s="10" t="str">
        <f>Coating!J17</f>
        <v>Critical</v>
      </c>
      <c r="H116" s="10" t="str">
        <f>Coating!K17</f>
        <v>Remote</v>
      </c>
      <c r="I116" s="10">
        <f>Coating!L17</f>
        <v>10</v>
      </c>
      <c r="J116" s="6" t="str">
        <f>Coating!M17</f>
        <v>Medium</v>
      </c>
      <c r="K116" s="14">
        <f>Coating!O17</f>
        <v>0</v>
      </c>
      <c r="L116" s="14" t="str">
        <f>Coating!P17</f>
        <v>x</v>
      </c>
      <c r="M116" s="14" t="str">
        <f>Coating!Q17</f>
        <v>x</v>
      </c>
      <c r="N116" s="14" t="str">
        <f>Coating!R17</f>
        <v>x</v>
      </c>
      <c r="O116" s="145"/>
      <c r="Q116">
        <f t="shared" si="3"/>
        <v>0</v>
      </c>
    </row>
    <row r="117" spans="1:17" ht="28.8" hidden="1" outlineLevel="1" x14ac:dyDescent="0.3">
      <c r="A117" s="2">
        <v>108</v>
      </c>
      <c r="B117" s="2" t="s">
        <v>116</v>
      </c>
      <c r="C117" s="37" t="str">
        <f>Coating!F18</f>
        <v>Mechanical - Glass Safety</v>
      </c>
      <c r="D117" s="37" t="str">
        <f>Coating!G18</f>
        <v>Approach of a moving  element to a fix part - Glass safety</v>
      </c>
      <c r="E117" s="42" t="str">
        <f>Coating!H18</f>
        <v>The air knife damages the mirror because the mirror cart is not set at lowest elevation.</v>
      </c>
      <c r="F117" s="42" t="str">
        <f>Coating!I18</f>
        <v>All</v>
      </c>
      <c r="G117" s="10" t="str">
        <f>Coating!J18</f>
        <v>Catastrophic</v>
      </c>
      <c r="H117" s="10" t="str">
        <f>Coating!K18</f>
        <v>Improbable</v>
      </c>
      <c r="I117" s="10">
        <f>Coating!L18</f>
        <v>12</v>
      </c>
      <c r="J117" s="6" t="str">
        <f>Coating!M18</f>
        <v>Medium</v>
      </c>
      <c r="K117" s="119">
        <f>Coating!O18</f>
        <v>0</v>
      </c>
      <c r="L117" s="119" t="str">
        <f>Coating!P18</f>
        <v>x</v>
      </c>
      <c r="M117" s="119" t="str">
        <f>Coating!Q18</f>
        <v>x</v>
      </c>
      <c r="N117" s="119">
        <f>Coating!R18</f>
        <v>0</v>
      </c>
      <c r="O117" s="145"/>
      <c r="Q117">
        <f t="shared" si="3"/>
        <v>0</v>
      </c>
    </row>
    <row r="118" spans="1:17" ht="28.8" hidden="1" outlineLevel="1" x14ac:dyDescent="0.3">
      <c r="A118" s="2">
        <v>109</v>
      </c>
      <c r="B118" s="2" t="s">
        <v>116</v>
      </c>
      <c r="C118" s="37" t="str">
        <f>Coating!F19</f>
        <v>Mechanical</v>
      </c>
      <c r="D118" s="37" t="str">
        <f>Coating!G19</f>
        <v>Personnel struck by</v>
      </c>
      <c r="E118" s="42" t="str">
        <f>Coating!H19</f>
        <v>Mirror cart is moved while personnel is on the mirror cleaning platforms.</v>
      </c>
      <c r="F118" s="42" t="str">
        <f>Coating!I19</f>
        <v>All</v>
      </c>
      <c r="G118" s="10" t="str">
        <f>Coating!J19</f>
        <v>Catastrophic</v>
      </c>
      <c r="H118" s="10" t="str">
        <f>Coating!K19</f>
        <v>Improbable</v>
      </c>
      <c r="I118" s="10">
        <f>Coating!L19</f>
        <v>12</v>
      </c>
      <c r="J118" s="6" t="str">
        <f>Coating!M19</f>
        <v>Medium</v>
      </c>
      <c r="K118" s="14">
        <f>Coating!O19</f>
        <v>0</v>
      </c>
      <c r="L118" s="14" t="str">
        <f>Coating!P19</f>
        <v>x</v>
      </c>
      <c r="M118" s="14" t="str">
        <f>Coating!Q19</f>
        <v>x</v>
      </c>
      <c r="N118" s="14">
        <f>Coating!R19</f>
        <v>0</v>
      </c>
      <c r="O118" s="145"/>
      <c r="Q118">
        <f t="shared" si="3"/>
        <v>0</v>
      </c>
    </row>
    <row r="119" spans="1:17" hidden="1" outlineLevel="1" x14ac:dyDescent="0.3">
      <c r="A119" s="2">
        <v>110</v>
      </c>
      <c r="B119" s="2" t="s">
        <v>116</v>
      </c>
      <c r="C119" s="37" t="str">
        <f>Coating!F20</f>
        <v>Mechanical</v>
      </c>
      <c r="D119" s="37" t="str">
        <f>Coating!G20</f>
        <v>Personnel struck by</v>
      </c>
      <c r="E119" s="42" t="str">
        <f>Coating!H20</f>
        <v>Operator loss of consciousness while operating the M1M3 cart.</v>
      </c>
      <c r="F119" s="42" t="str">
        <f>Coating!I20</f>
        <v>All</v>
      </c>
      <c r="G119" s="10" t="str">
        <f>Coating!J20</f>
        <v>Catastrophic</v>
      </c>
      <c r="H119" s="10" t="str">
        <f>Coating!K20</f>
        <v>Improbable</v>
      </c>
      <c r="I119" s="10">
        <f>Coating!L20</f>
        <v>12</v>
      </c>
      <c r="J119" s="6" t="str">
        <f>Coating!M20</f>
        <v>Medium</v>
      </c>
      <c r="K119" s="14">
        <f>Coating!O20</f>
        <v>0</v>
      </c>
      <c r="L119" s="14" t="str">
        <f>Coating!P20</f>
        <v>x</v>
      </c>
      <c r="M119" s="14">
        <f>Coating!Q20</f>
        <v>0</v>
      </c>
      <c r="N119" s="14" t="str">
        <f>Coating!R20</f>
        <v>x</v>
      </c>
      <c r="O119" s="145"/>
      <c r="Q119" s="105">
        <f t="shared" si="3"/>
        <v>0</v>
      </c>
    </row>
    <row r="120" spans="1:17" ht="28.8" hidden="1" outlineLevel="1" x14ac:dyDescent="0.3">
      <c r="A120" s="2">
        <v>111</v>
      </c>
      <c r="B120" s="2" t="s">
        <v>116</v>
      </c>
      <c r="C120" s="37" t="str">
        <f>Coating!F21</f>
        <v>Mechanical</v>
      </c>
      <c r="D120" s="37" t="str">
        <f>Coating!G21</f>
        <v>High Pressure - Glass safety</v>
      </c>
      <c r="E120" s="42" t="str">
        <f>Coating!H21</f>
        <v>M1M3 overstress due to coating differential pumping error between the upper coating chamber and the mirror cell.</v>
      </c>
      <c r="F120" s="42" t="str">
        <f>Coating!I21</f>
        <v>All</v>
      </c>
      <c r="G120" s="10" t="str">
        <f>Coating!J21</f>
        <v>Catastrophic</v>
      </c>
      <c r="H120" s="10" t="str">
        <f>Coating!K21</f>
        <v>Occasional</v>
      </c>
      <c r="I120" s="10">
        <f>Coating!L21</f>
        <v>4</v>
      </c>
      <c r="J120" s="6" t="str">
        <f>Coating!M21</f>
        <v>High</v>
      </c>
      <c r="K120" s="14">
        <f>Coating!O21</f>
        <v>0</v>
      </c>
      <c r="L120" s="14" t="str">
        <f>Coating!P21</f>
        <v>x</v>
      </c>
      <c r="M120" s="14" t="str">
        <f>Coating!Q21</f>
        <v>x</v>
      </c>
      <c r="N120" s="14">
        <f>Coating!R21</f>
        <v>0</v>
      </c>
      <c r="O120" s="145" t="s">
        <v>496</v>
      </c>
      <c r="Q120" s="104">
        <f t="shared" si="3"/>
        <v>1</v>
      </c>
    </row>
    <row r="121" spans="1:17" ht="28.8" hidden="1" outlineLevel="1" x14ac:dyDescent="0.3">
      <c r="A121" s="2">
        <v>112</v>
      </c>
      <c r="B121" s="2" t="s">
        <v>116</v>
      </c>
      <c r="C121" s="37" t="str">
        <f>Coating!F22</f>
        <v>Mechanical - Glass Safety</v>
      </c>
      <c r="D121" s="37" t="str">
        <f>Coating!G22</f>
        <v>Approach of a moving  element to a fixed part - Glass safety</v>
      </c>
      <c r="E121" s="42" t="str">
        <f>Coating!H22</f>
        <v>The magnetron damages the mirror during deployment in the coatings chamber.</v>
      </c>
      <c r="F121" s="42" t="str">
        <f>Coating!I22</f>
        <v>All</v>
      </c>
      <c r="G121" s="10" t="str">
        <f>Coating!J22</f>
        <v>Catastrophic</v>
      </c>
      <c r="H121" s="10" t="str">
        <f>Coating!K22</f>
        <v>Occasional</v>
      </c>
      <c r="I121" s="10">
        <f>Coating!L22</f>
        <v>4</v>
      </c>
      <c r="J121" s="6" t="str">
        <f>Coating!M22</f>
        <v>High</v>
      </c>
      <c r="K121" s="14">
        <f>Coating!O22</f>
        <v>0</v>
      </c>
      <c r="L121" s="14" t="str">
        <f>Coating!P22</f>
        <v>x</v>
      </c>
      <c r="M121" s="14" t="str">
        <f>Coating!Q22</f>
        <v>x</v>
      </c>
      <c r="N121" s="14">
        <f>Coating!R22</f>
        <v>0</v>
      </c>
      <c r="O121" s="145" t="s">
        <v>486</v>
      </c>
      <c r="Q121" s="104">
        <f t="shared" si="3"/>
        <v>1</v>
      </c>
    </row>
    <row r="122" spans="1:17" ht="28.8" hidden="1" outlineLevel="1" x14ac:dyDescent="0.3">
      <c r="A122" s="2">
        <v>113</v>
      </c>
      <c r="B122" s="2" t="s">
        <v>116</v>
      </c>
      <c r="C122" s="37" t="str">
        <f>Coating!F23</f>
        <v>Mechanical - Glass Safety</v>
      </c>
      <c r="D122" s="37" t="str">
        <f>Coating!G23</f>
        <v>Moving Elements - Glass safety</v>
      </c>
      <c r="E122" s="42" t="str">
        <f>Coating!H23</f>
        <v>The coating chamber jacks fail during M1M3 installation or after coating preventing the lowering or raising of the  upper chamber.</v>
      </c>
      <c r="F122" s="42" t="str">
        <f>Coating!I23</f>
        <v>All</v>
      </c>
      <c r="G122" s="10" t="str">
        <f>Coating!J23</f>
        <v>Catastrophic</v>
      </c>
      <c r="H122" s="10" t="str">
        <f>Coating!K23</f>
        <v>Occasional</v>
      </c>
      <c r="I122" s="10">
        <f>Coating!L23</f>
        <v>4</v>
      </c>
      <c r="J122" s="6" t="str">
        <f>Coating!M23</f>
        <v>High</v>
      </c>
      <c r="K122" s="14">
        <f>Coating!O23</f>
        <v>0</v>
      </c>
      <c r="L122" s="14" t="str">
        <f>Coating!P23</f>
        <v>x</v>
      </c>
      <c r="M122" s="14" t="str">
        <f>Coating!Q23</f>
        <v>x</v>
      </c>
      <c r="N122" s="14">
        <f>Coating!R23</f>
        <v>0</v>
      </c>
      <c r="O122" s="145" t="s">
        <v>495</v>
      </c>
      <c r="Q122" s="104">
        <f t="shared" si="3"/>
        <v>1</v>
      </c>
    </row>
    <row r="123" spans="1:17" ht="28.8" hidden="1" outlineLevel="1" x14ac:dyDescent="0.3">
      <c r="A123" s="2">
        <v>114</v>
      </c>
      <c r="B123" s="2" t="s">
        <v>116</v>
      </c>
      <c r="C123" s="37" t="str">
        <f>Coating!F24</f>
        <v>Mechanical - Glass Safety</v>
      </c>
      <c r="D123" s="37" t="str">
        <f>Coating!G24</f>
        <v>Moving Elements - Glass safety</v>
      </c>
      <c r="E123" s="42" t="str">
        <f>Coating!H24</f>
        <v>The bridge tilts or tips over with the possibility of striking  personnel or the mirror, or causing personnel to fall off the bridge.</v>
      </c>
      <c r="F123" s="42" t="str">
        <f>Coating!I24</f>
        <v>All</v>
      </c>
      <c r="G123" s="10" t="str">
        <f>Coating!J24</f>
        <v>Catastrophic</v>
      </c>
      <c r="H123" s="10" t="str">
        <f>Coating!K24</f>
        <v>Improbable</v>
      </c>
      <c r="I123" s="10">
        <f>Coating!L24</f>
        <v>12</v>
      </c>
      <c r="J123" s="6" t="str">
        <f>Coating!M24</f>
        <v>Medium</v>
      </c>
      <c r="K123" s="14">
        <f>Coating!O24</f>
        <v>0</v>
      </c>
      <c r="L123" s="14" t="str">
        <f>Coating!P24</f>
        <v>x</v>
      </c>
      <c r="M123" s="14">
        <f>Coating!Q24</f>
        <v>0</v>
      </c>
      <c r="N123" s="14" t="str">
        <f>Coating!R24</f>
        <v>x</v>
      </c>
      <c r="O123" s="145"/>
      <c r="Q123">
        <f t="shared" si="3"/>
        <v>0</v>
      </c>
    </row>
    <row r="124" spans="1:17" hidden="1" outlineLevel="1" x14ac:dyDescent="0.3">
      <c r="A124" s="2">
        <v>115</v>
      </c>
      <c r="B124" s="2" t="s">
        <v>116</v>
      </c>
      <c r="C124" s="37" t="str">
        <f>Coating!F25</f>
        <v>Electrical</v>
      </c>
      <c r="D124" s="37" t="str">
        <f>Coating!G25</f>
        <v>Coating Failure</v>
      </c>
      <c r="E124" s="42" t="str">
        <f>Coating!H25</f>
        <v>Electrical power loss during coating.</v>
      </c>
      <c r="F124" s="42" t="str">
        <f>Coating!I25</f>
        <v>All</v>
      </c>
      <c r="G124" s="10" t="str">
        <f>Coating!J25</f>
        <v>Critical</v>
      </c>
      <c r="H124" s="10" t="str">
        <f>Coating!K25</f>
        <v>Remote</v>
      </c>
      <c r="I124" s="10">
        <f>Coating!L25</f>
        <v>10</v>
      </c>
      <c r="J124" s="6" t="str">
        <f>Coating!M25</f>
        <v>Medium</v>
      </c>
      <c r="K124" s="14">
        <f>Coating!O25</f>
        <v>0</v>
      </c>
      <c r="L124" s="14">
        <f>Coating!P25</f>
        <v>0</v>
      </c>
      <c r="M124" s="14" t="str">
        <f>Coating!Q25</f>
        <v>x</v>
      </c>
      <c r="N124" s="14">
        <f>Coating!R25</f>
        <v>0</v>
      </c>
      <c r="O124" s="145"/>
      <c r="Q124">
        <f t="shared" si="3"/>
        <v>0</v>
      </c>
    </row>
    <row r="125" spans="1:17" hidden="1" outlineLevel="1" x14ac:dyDescent="0.3">
      <c r="A125" s="2">
        <v>116</v>
      </c>
      <c r="B125" s="2" t="s">
        <v>116</v>
      </c>
      <c r="C125" s="37" t="str">
        <f>Coating!F26</f>
        <v>Mechanical - Glass Safety</v>
      </c>
      <c r="D125" s="37" t="str">
        <f>Coating!G26</f>
        <v>Moving Elements - Glass safety</v>
      </c>
      <c r="E125" s="42" t="str">
        <f>Coating!H26</f>
        <v>Mirror cart drive motors fail when under the coating chamber.</v>
      </c>
      <c r="F125" s="42" t="str">
        <f>Coating!I26</f>
        <v>All</v>
      </c>
      <c r="G125" s="10" t="str">
        <f>Coating!J26</f>
        <v>Critical</v>
      </c>
      <c r="H125" s="10" t="str">
        <f>Coating!K26</f>
        <v>Remote</v>
      </c>
      <c r="I125" s="10">
        <f>Coating!L26</f>
        <v>10</v>
      </c>
      <c r="J125" s="6" t="str">
        <f>Coating!M26</f>
        <v>Medium</v>
      </c>
      <c r="K125" s="14">
        <f>Coating!O26</f>
        <v>0</v>
      </c>
      <c r="L125" s="14" t="str">
        <f>Coating!P26</f>
        <v>x</v>
      </c>
      <c r="M125" s="14" t="str">
        <f>Coating!Q26</f>
        <v>x</v>
      </c>
      <c r="N125" s="14">
        <f>Coating!R26</f>
        <v>0</v>
      </c>
      <c r="O125" s="145"/>
      <c r="Q125">
        <f t="shared" si="3"/>
        <v>0</v>
      </c>
    </row>
    <row r="126" spans="1:17" hidden="1" outlineLevel="1" x14ac:dyDescent="0.3">
      <c r="A126" s="2">
        <v>117</v>
      </c>
      <c r="B126" s="2" t="s">
        <v>116</v>
      </c>
      <c r="C126" s="37" t="str">
        <f>Coating!F27</f>
        <v>Chemical</v>
      </c>
      <c r="D126" s="37" t="str">
        <f>Coating!G27</f>
        <v>Fumes concentration</v>
      </c>
      <c r="E126" s="42" t="str">
        <f>Coating!H27</f>
        <v>Fumes concentrate during the mixing of stripping chemicals.</v>
      </c>
      <c r="F126" s="42" t="str">
        <f>Coating!I27</f>
        <v>All</v>
      </c>
      <c r="G126" s="10" t="str">
        <f>Coating!J27</f>
        <v>Critical</v>
      </c>
      <c r="H126" s="10" t="str">
        <f>Coating!K27</f>
        <v>Remote</v>
      </c>
      <c r="I126" s="10">
        <f>Coating!L27</f>
        <v>10</v>
      </c>
      <c r="J126" s="6" t="str">
        <f>Coating!M27</f>
        <v>Medium</v>
      </c>
      <c r="K126" s="14">
        <f>Coating!O27</f>
        <v>0</v>
      </c>
      <c r="L126" s="14">
        <f>Coating!P27</f>
        <v>0</v>
      </c>
      <c r="M126" s="14" t="str">
        <f>Coating!Q27</f>
        <v>x</v>
      </c>
      <c r="N126" s="14" t="str">
        <f>Coating!R27</f>
        <v>x</v>
      </c>
      <c r="O126" s="145"/>
      <c r="Q126">
        <f t="shared" si="3"/>
        <v>0</v>
      </c>
    </row>
    <row r="127" spans="1:17" ht="43.2" hidden="1" outlineLevel="1" x14ac:dyDescent="0.3">
      <c r="A127" s="2">
        <v>118</v>
      </c>
      <c r="B127" s="2" t="s">
        <v>116</v>
      </c>
      <c r="C127" s="37" t="str">
        <f>Coating!F28</f>
        <v>Chemical</v>
      </c>
      <c r="D127" s="37" t="str">
        <f>Coating!G28</f>
        <v>Oxygen Deficiency</v>
      </c>
      <c r="E127" s="42" t="str">
        <f>Coating!H28</f>
        <v>Personnel may be exposed to higher CO2 concentrations if they need to access the lower coating chamber after CO2 cleaning and before coating.</v>
      </c>
      <c r="F127" s="42" t="str">
        <f>Coating!I28</f>
        <v>All</v>
      </c>
      <c r="G127" s="10" t="str">
        <f>Coating!J28</f>
        <v>Critical</v>
      </c>
      <c r="H127" s="10" t="str">
        <f>Coating!K28</f>
        <v>Remote</v>
      </c>
      <c r="I127" s="10">
        <f>Coating!L28</f>
        <v>10</v>
      </c>
      <c r="J127" s="6" t="str">
        <f>Coating!M28</f>
        <v>Medium</v>
      </c>
      <c r="K127" s="14">
        <f>Coating!O28</f>
        <v>0</v>
      </c>
      <c r="L127" s="14">
        <f>Coating!P28</f>
        <v>0</v>
      </c>
      <c r="M127" s="14" t="str">
        <f>Coating!Q28</f>
        <v>x</v>
      </c>
      <c r="N127" s="14" t="str">
        <f>Coating!R28</f>
        <v>x</v>
      </c>
      <c r="O127" s="145"/>
      <c r="Q127">
        <f t="shared" si="3"/>
        <v>0</v>
      </c>
    </row>
    <row r="128" spans="1:17" ht="28.8" hidden="1" outlineLevel="1" x14ac:dyDescent="0.3">
      <c r="A128" s="2">
        <v>119</v>
      </c>
      <c r="B128" s="2" t="s">
        <v>116</v>
      </c>
      <c r="C128" s="37" t="str">
        <f>Coating!F29</f>
        <v>Mechanical</v>
      </c>
      <c r="D128" s="37" t="str">
        <f>Coating!G29</f>
        <v>Damage to Equiment- freezing</v>
      </c>
      <c r="E128" s="42" t="str">
        <f>Coating!H29</f>
        <v>Magnetron coolant freezing and damaging delivery system or magnetrons due to freezing ambient temperature.</v>
      </c>
      <c r="F128" s="42" t="str">
        <f>Coating!I29</f>
        <v>All</v>
      </c>
      <c r="G128" s="10" t="str">
        <f>Coating!J29</f>
        <v>Critical</v>
      </c>
      <c r="H128" s="10" t="str">
        <f>Coating!K29</f>
        <v>Remote</v>
      </c>
      <c r="I128" s="10">
        <f>Coating!L29</f>
        <v>10</v>
      </c>
      <c r="J128" s="6" t="str">
        <f>Coating!M29</f>
        <v>Medium</v>
      </c>
      <c r="K128" s="14">
        <f>Coating!O29</f>
        <v>0</v>
      </c>
      <c r="L128" s="14">
        <f>Coating!P29</f>
        <v>0</v>
      </c>
      <c r="M128" s="14" t="str">
        <f>Coating!Q29</f>
        <v>x</v>
      </c>
      <c r="N128" s="14" t="str">
        <f>Coating!R29</f>
        <v>x</v>
      </c>
      <c r="O128" s="145"/>
      <c r="Q128">
        <f t="shared" si="3"/>
        <v>0</v>
      </c>
    </row>
    <row r="129" spans="1:17" hidden="1" outlineLevel="1" x14ac:dyDescent="0.3">
      <c r="A129" s="2">
        <v>120</v>
      </c>
      <c r="B129" s="2" t="s">
        <v>116</v>
      </c>
      <c r="C129" s="37" t="str">
        <f>Coating!F30</f>
        <v>Mechanical</v>
      </c>
      <c r="D129" s="37" t="str">
        <f>Coating!G30</f>
        <v>Damage to Equiment</v>
      </c>
      <c r="E129" s="42" t="str">
        <f>Coating!H30</f>
        <v>Upper chamber vertical motion jack failure.</v>
      </c>
      <c r="F129" s="42" t="str">
        <f>Coating!I30</f>
        <v>All</v>
      </c>
      <c r="G129" s="10" t="str">
        <f>Coating!J30</f>
        <v>Critical</v>
      </c>
      <c r="H129" s="10" t="str">
        <f>Coating!K30</f>
        <v>Remote</v>
      </c>
      <c r="I129" s="10">
        <f>Coating!L30</f>
        <v>10</v>
      </c>
      <c r="J129" s="6" t="str">
        <f>Coating!M30</f>
        <v>Medium</v>
      </c>
      <c r="K129" s="14">
        <f>Coating!O30</f>
        <v>0</v>
      </c>
      <c r="L129" s="14">
        <f>Coating!P30</f>
        <v>0</v>
      </c>
      <c r="M129" s="14" t="str">
        <f>Coating!Q30</f>
        <v>x</v>
      </c>
      <c r="N129" s="14" t="str">
        <f>Coating!R30</f>
        <v>x</v>
      </c>
      <c r="O129" s="145"/>
      <c r="Q129">
        <f t="shared" si="3"/>
        <v>0</v>
      </c>
    </row>
    <row r="130" spans="1:17" ht="28.8" hidden="1" outlineLevel="1" x14ac:dyDescent="0.3">
      <c r="A130" s="2">
        <v>121</v>
      </c>
      <c r="B130" s="2" t="s">
        <v>116</v>
      </c>
      <c r="C130" s="37" t="str">
        <f>Coating!F31</f>
        <v>Mechanical</v>
      </c>
      <c r="D130" s="37" t="str">
        <f>Coating!G31</f>
        <v>Damage to Equiment- collision</v>
      </c>
      <c r="E130" s="42" t="str">
        <f>Coating!H31</f>
        <v>Collision of magnatrons when changing from M1M3 coating to M2 coating or visa versa.</v>
      </c>
      <c r="F130" s="42" t="str">
        <f>Coating!I31</f>
        <v>All</v>
      </c>
      <c r="G130" s="10" t="str">
        <f>Coating!J31</f>
        <v>Critical</v>
      </c>
      <c r="H130" s="10" t="str">
        <f>Coating!K31</f>
        <v>Remote</v>
      </c>
      <c r="I130" s="10">
        <f>Coating!L31</f>
        <v>10</v>
      </c>
      <c r="J130" s="6" t="str">
        <f>Coating!M31</f>
        <v>Medium</v>
      </c>
      <c r="K130" s="14">
        <f>Coating!O31</f>
        <v>0</v>
      </c>
      <c r="L130" s="14">
        <f>Coating!P31</f>
        <v>0</v>
      </c>
      <c r="M130" s="14" t="str">
        <f>Coating!Q31</f>
        <v>x</v>
      </c>
      <c r="N130" s="14" t="str">
        <f>Coating!R31</f>
        <v>x</v>
      </c>
      <c r="O130" s="145"/>
      <c r="Q130">
        <f t="shared" si="3"/>
        <v>0</v>
      </c>
    </row>
    <row r="131" spans="1:17" ht="43.2" hidden="1" outlineLevel="1" x14ac:dyDescent="0.3">
      <c r="A131" s="2">
        <v>122</v>
      </c>
      <c r="B131" s="2" t="s">
        <v>116</v>
      </c>
      <c r="C131" s="37" t="str">
        <f>Coating!F32</f>
        <v>Personnel</v>
      </c>
      <c r="D131" s="37" t="str">
        <f>Coating!G32</f>
        <v>Falling Hazard</v>
      </c>
      <c r="E131" s="42" t="str">
        <f>Coating!H32</f>
        <v>Employees fall from upper chamber half while attempting to access equipment, valves, viewing ports and other equipement on the upper chamber.</v>
      </c>
      <c r="F131" s="42" t="str">
        <f>Coating!I32</f>
        <v>All</v>
      </c>
      <c r="G131" s="10" t="str">
        <f>Coating!J32</f>
        <v>Critical</v>
      </c>
      <c r="H131" s="10" t="str">
        <f>Coating!K32</f>
        <v>Remote</v>
      </c>
      <c r="I131" s="10">
        <f>Coating!L32</f>
        <v>10</v>
      </c>
      <c r="J131" s="6" t="str">
        <f>Coating!M32</f>
        <v>Medium</v>
      </c>
      <c r="K131" s="14">
        <f>Coating!O32</f>
        <v>0</v>
      </c>
      <c r="L131" s="14">
        <f>Coating!P32</f>
        <v>0</v>
      </c>
      <c r="M131" s="14" t="str">
        <f>Coating!Q32</f>
        <v>x</v>
      </c>
      <c r="N131" s="14" t="str">
        <f>Coating!R32</f>
        <v>x</v>
      </c>
      <c r="O131" s="145"/>
      <c r="Q131">
        <f t="shared" si="3"/>
        <v>0</v>
      </c>
    </row>
    <row r="132" spans="1:17" ht="28.8" hidden="1" outlineLevel="1" x14ac:dyDescent="0.3">
      <c r="A132" s="2">
        <v>123</v>
      </c>
      <c r="B132" s="2" t="s">
        <v>116</v>
      </c>
      <c r="C132" s="37" t="str">
        <f>Coating!F33</f>
        <v>Personnel</v>
      </c>
      <c r="D132" s="37" t="str">
        <f>Coating!G33</f>
        <v>Tripping -Slipping Hazard</v>
      </c>
      <c r="E132" s="42" t="str">
        <f>Coating!H33</f>
        <v>Employees are working in the lower chamber and fall due to slippery and angled curved floor.</v>
      </c>
      <c r="F132" s="42" t="str">
        <f>Coating!I33</f>
        <v>All</v>
      </c>
      <c r="G132" s="10" t="str">
        <f>Coating!J33</f>
        <v>Critical</v>
      </c>
      <c r="H132" s="10" t="str">
        <f>Coating!K33</f>
        <v>Remote</v>
      </c>
      <c r="I132" s="10">
        <f>Coating!L33</f>
        <v>10</v>
      </c>
      <c r="J132" s="6" t="str">
        <f>Coating!M33</f>
        <v>Medium</v>
      </c>
      <c r="K132" s="14">
        <f>Coating!O33</f>
        <v>0</v>
      </c>
      <c r="L132" s="14">
        <f>Coating!P33</f>
        <v>0</v>
      </c>
      <c r="M132" s="14" t="str">
        <f>Coating!Q33</f>
        <v>x</v>
      </c>
      <c r="N132" s="14" t="str">
        <f>Coating!R33</f>
        <v>x</v>
      </c>
      <c r="O132" s="145"/>
      <c r="Q132">
        <f t="shared" si="3"/>
        <v>0</v>
      </c>
    </row>
    <row r="133" spans="1:17" ht="43.2" hidden="1" outlineLevel="1" x14ac:dyDescent="0.3">
      <c r="A133" s="2">
        <v>124</v>
      </c>
      <c r="B133" s="2" t="s">
        <v>116</v>
      </c>
      <c r="C133" s="37" t="str">
        <f>Coating!F34</f>
        <v>Personnel</v>
      </c>
      <c r="D133" s="37" t="str">
        <f>Coating!G34</f>
        <v>Struck By Hazard</v>
      </c>
      <c r="E133" s="42" t="str">
        <f>Coating!H34</f>
        <v>Employees bumping heads on magnatron supporting structure or other equipment and causing lacerations when working in the coating chamber.</v>
      </c>
      <c r="F133" s="42" t="str">
        <f>Coating!I34</f>
        <v>All</v>
      </c>
      <c r="G133" s="10" t="str">
        <f>Coating!J34</f>
        <v>Critical</v>
      </c>
      <c r="H133" s="10" t="str">
        <f>Coating!K34</f>
        <v>Remote</v>
      </c>
      <c r="I133" s="10">
        <f>Coating!L34</f>
        <v>10</v>
      </c>
      <c r="J133" s="6" t="str">
        <f>Coating!M34</f>
        <v>Medium</v>
      </c>
      <c r="K133" s="14">
        <f>Coating!O34</f>
        <v>0</v>
      </c>
      <c r="L133" s="14">
        <f>Coating!P34</f>
        <v>0</v>
      </c>
      <c r="M133" s="14" t="str">
        <f>Coating!Q34</f>
        <v>x</v>
      </c>
      <c r="N133" s="14" t="str">
        <f>Coating!R34</f>
        <v>x</v>
      </c>
      <c r="O133" s="145"/>
      <c r="Q133">
        <f t="shared" si="3"/>
        <v>0</v>
      </c>
    </row>
    <row r="134" spans="1:17" ht="28.8" hidden="1" outlineLevel="1" x14ac:dyDescent="0.3">
      <c r="A134" s="2">
        <v>125</v>
      </c>
      <c r="B134" s="2" t="s">
        <v>116</v>
      </c>
      <c r="C134" s="37" t="str">
        <f>Coating!F35</f>
        <v>Chemical</v>
      </c>
      <c r="D134" s="37" t="str">
        <f>Coating!G35</f>
        <v>Contamination</v>
      </c>
      <c r="E134" s="42" t="str">
        <f>Coating!H35</f>
        <v>Water leaks in the chamber and damages the mirror coating or other equipment.</v>
      </c>
      <c r="F134" s="42" t="str">
        <f>Coating!I35</f>
        <v>All</v>
      </c>
      <c r="G134" s="10" t="str">
        <f>Coating!J35</f>
        <v>Critical</v>
      </c>
      <c r="H134" s="10" t="str">
        <f>Coating!K35</f>
        <v>Remote</v>
      </c>
      <c r="I134" s="10">
        <f>Coating!L35</f>
        <v>10</v>
      </c>
      <c r="J134" s="6" t="str">
        <f>Coating!M35</f>
        <v>Medium</v>
      </c>
      <c r="K134" s="14">
        <f>Coating!O35</f>
        <v>0</v>
      </c>
      <c r="L134" s="14">
        <f>Coating!P35</f>
        <v>0</v>
      </c>
      <c r="M134" s="14" t="str">
        <f>Coating!Q35</f>
        <v>x</v>
      </c>
      <c r="N134" s="14" t="str">
        <f>Coating!R35</f>
        <v>x</v>
      </c>
      <c r="O134" s="145"/>
      <c r="Q134">
        <f t="shared" si="3"/>
        <v>0</v>
      </c>
    </row>
    <row r="135" spans="1:17" ht="28.8" hidden="1" outlineLevel="1" x14ac:dyDescent="0.3">
      <c r="A135" s="2">
        <v>126</v>
      </c>
      <c r="B135" s="2" t="s">
        <v>116</v>
      </c>
      <c r="C135" s="37" t="str">
        <f>Coating!F36</f>
        <v>Electrical</v>
      </c>
      <c r="D135" s="37" t="str">
        <f>Coating!G36</f>
        <v>Arcing</v>
      </c>
      <c r="E135" s="42" t="str">
        <f>Coating!H36</f>
        <v>Electrical arcing of the magnetron during coating causing damage to the mirror coating.</v>
      </c>
      <c r="F135" s="42" t="str">
        <f>Coating!I36</f>
        <v>All</v>
      </c>
      <c r="G135" s="10" t="str">
        <f>Coating!J36</f>
        <v>Critical</v>
      </c>
      <c r="H135" s="10" t="str">
        <f>Coating!K36</f>
        <v>Remote</v>
      </c>
      <c r="I135" s="10">
        <f>Coating!L36</f>
        <v>10</v>
      </c>
      <c r="J135" s="6" t="str">
        <f>Coating!M36</f>
        <v>Medium</v>
      </c>
      <c r="K135" s="14">
        <f>Coating!O36</f>
        <v>0</v>
      </c>
      <c r="L135" s="14">
        <f>Coating!P36</f>
        <v>0</v>
      </c>
      <c r="M135" s="14" t="str">
        <f>Coating!Q36</f>
        <v>x</v>
      </c>
      <c r="N135" s="14" t="str">
        <f>Coating!R36</f>
        <v>x</v>
      </c>
      <c r="O135" s="145"/>
      <c r="Q135">
        <f t="shared" si="3"/>
        <v>0</v>
      </c>
    </row>
    <row r="136" spans="1:17" ht="28.8" hidden="1" outlineLevel="1" x14ac:dyDescent="0.3">
      <c r="A136" s="2">
        <v>127</v>
      </c>
      <c r="B136" s="2" t="s">
        <v>116</v>
      </c>
      <c r="C136" s="37" t="str">
        <f>Coating!F37</f>
        <v>Electrical</v>
      </c>
      <c r="D136" s="37" t="str">
        <f>Coating!G37</f>
        <v>Arcing</v>
      </c>
      <c r="E136" s="42" t="str">
        <f>Coating!H37</f>
        <v xml:space="preserve">Magetron short circuits causing arcs because parts are not reassembled correctly after maintenance. </v>
      </c>
      <c r="F136" s="42" t="str">
        <f>Coating!I37</f>
        <v>All</v>
      </c>
      <c r="G136" s="10" t="str">
        <f>Coating!J37</f>
        <v>Critical</v>
      </c>
      <c r="H136" s="10" t="str">
        <f>Coating!K37</f>
        <v>Remote</v>
      </c>
      <c r="I136" s="10">
        <f>Coating!L37</f>
        <v>10</v>
      </c>
      <c r="J136" s="6" t="str">
        <f>Coating!M37</f>
        <v>Medium</v>
      </c>
      <c r="K136" s="14">
        <f>Coating!O37</f>
        <v>0</v>
      </c>
      <c r="L136" s="14">
        <f>Coating!P37</f>
        <v>0</v>
      </c>
      <c r="M136" s="14" t="str">
        <f>Coating!Q37</f>
        <v>x</v>
      </c>
      <c r="N136" s="14" t="str">
        <f>Coating!R37</f>
        <v>x</v>
      </c>
      <c r="O136" s="145"/>
      <c r="Q136">
        <f t="shared" si="3"/>
        <v>0</v>
      </c>
    </row>
    <row r="137" spans="1:17" ht="43.2" hidden="1" outlineLevel="1" x14ac:dyDescent="0.3">
      <c r="A137" s="2">
        <v>128</v>
      </c>
      <c r="B137" s="2" t="s">
        <v>116</v>
      </c>
      <c r="C137" s="37" t="str">
        <f>Coating!F38</f>
        <v>Electrical</v>
      </c>
      <c r="D137" s="37" t="str">
        <f>Coating!G38</f>
        <v>Electrocution</v>
      </c>
      <c r="E137" s="42" t="str">
        <f>Coating!H38</f>
        <v>Employees are electrocuted due to a system is inadvertantly turned on while inspecting or providing maintenance on Magnetron or other electircal systems.</v>
      </c>
      <c r="F137" s="42" t="str">
        <f>Coating!I38</f>
        <v>All</v>
      </c>
      <c r="G137" s="10" t="str">
        <f>Coating!J38</f>
        <v>Critical</v>
      </c>
      <c r="H137" s="10" t="str">
        <f>Coating!K38</f>
        <v>Remote</v>
      </c>
      <c r="I137" s="10">
        <f>Coating!L38</f>
        <v>10</v>
      </c>
      <c r="J137" s="6" t="str">
        <f>Coating!M38</f>
        <v>Medium</v>
      </c>
      <c r="K137" s="14">
        <f>Coating!O38</f>
        <v>0</v>
      </c>
      <c r="L137" s="14">
        <f>Coating!P38</f>
        <v>0</v>
      </c>
      <c r="M137" s="14" t="str">
        <f>Coating!Q38</f>
        <v>x</v>
      </c>
      <c r="N137" s="14" t="str">
        <f>Coating!R38</f>
        <v>x</v>
      </c>
      <c r="O137" s="145"/>
      <c r="Q137">
        <f t="shared" si="3"/>
        <v>0</v>
      </c>
    </row>
    <row r="138" spans="1:17" collapsed="1" x14ac:dyDescent="0.3">
      <c r="A138" s="2">
        <v>117</v>
      </c>
      <c r="B138" s="52" t="s">
        <v>171</v>
      </c>
      <c r="C138" s="37" t="str">
        <f>Dome!F4</f>
        <v>Mechanical</v>
      </c>
      <c r="D138" s="37" t="str">
        <f>Dome!G4</f>
        <v>Collision hazard</v>
      </c>
      <c r="E138" s="42" t="str">
        <f>Dome!H4</f>
        <v>Telescope moves before crane in stow position (bridge and hook)</v>
      </c>
      <c r="F138" s="42" t="str">
        <f>Dome!I4</f>
        <v>All</v>
      </c>
      <c r="G138" s="10" t="str">
        <f>Dome!J4</f>
        <v>Critical</v>
      </c>
      <c r="H138" s="10" t="str">
        <f>Dome!K4</f>
        <v>Remote</v>
      </c>
      <c r="I138" s="10">
        <f>Dome!L4</f>
        <v>10</v>
      </c>
      <c r="J138" s="6" t="str">
        <f>Dome!M4</f>
        <v>Medium</v>
      </c>
      <c r="K138" s="119" t="str">
        <f>Dome!O4</f>
        <v>x</v>
      </c>
      <c r="L138" s="119" t="str">
        <f>Dome!P4</f>
        <v>x</v>
      </c>
      <c r="M138" s="119" t="str">
        <f>Dome!Q4</f>
        <v>x</v>
      </c>
      <c r="N138" s="119">
        <f>Dome!R4</f>
        <v>0</v>
      </c>
      <c r="O138" s="145"/>
      <c r="Q138">
        <f t="shared" si="3"/>
        <v>0</v>
      </c>
    </row>
    <row r="139" spans="1:17" hidden="1" outlineLevel="1" x14ac:dyDescent="0.3">
      <c r="A139" s="2">
        <v>118</v>
      </c>
      <c r="B139" s="45" t="s">
        <v>171</v>
      </c>
      <c r="C139" s="37" t="str">
        <f>Dome!F5</f>
        <v>Mechanical</v>
      </c>
      <c r="D139" s="37" t="str">
        <f>Dome!G5</f>
        <v>Collision hazard</v>
      </c>
      <c r="E139" s="42" t="str">
        <f>Dome!H5</f>
        <v>Dome moves when platform lift is at highest level</v>
      </c>
      <c r="F139" s="42" t="str">
        <f>Dome!I5</f>
        <v>All</v>
      </c>
      <c r="G139" s="10" t="str">
        <f>Dome!J5</f>
        <v>Catastrophic</v>
      </c>
      <c r="H139" s="10" t="str">
        <f>Dome!K5</f>
        <v>Improbable</v>
      </c>
      <c r="I139" s="10">
        <f>Dome!L5</f>
        <v>12</v>
      </c>
      <c r="J139" s="6" t="str">
        <f>Dome!M5</f>
        <v>Medium</v>
      </c>
      <c r="K139" s="119" t="str">
        <f>Dome!O5</f>
        <v>x</v>
      </c>
      <c r="L139" s="119" t="str">
        <f>Dome!P5</f>
        <v>x</v>
      </c>
      <c r="M139" s="119">
        <f>Dome!Q5</f>
        <v>0</v>
      </c>
      <c r="N139" s="119">
        <f>Dome!R5</f>
        <v>0</v>
      </c>
      <c r="O139" s="145"/>
      <c r="Q139">
        <f t="shared" si="3"/>
        <v>0</v>
      </c>
    </row>
    <row r="140" spans="1:17" hidden="1" outlineLevel="1" x14ac:dyDescent="0.3">
      <c r="A140" s="2">
        <v>119</v>
      </c>
      <c r="B140" s="45" t="s">
        <v>171</v>
      </c>
      <c r="C140" s="37" t="str">
        <f>Dome!F6</f>
        <v>Mechanical</v>
      </c>
      <c r="D140" s="37" t="str">
        <f>Dome!G6</f>
        <v>Collision hazard</v>
      </c>
      <c r="E140" s="42" t="str">
        <f>Dome!H6</f>
        <v>Dome is not in position when platform lift roof rises</v>
      </c>
      <c r="F140" s="42" t="str">
        <f>Dome!I6</f>
        <v>All</v>
      </c>
      <c r="G140" s="10" t="str">
        <f>Dome!J6</f>
        <v>Catastrophic</v>
      </c>
      <c r="H140" s="10" t="str">
        <f>Dome!K6</f>
        <v>Improbable</v>
      </c>
      <c r="I140" s="10">
        <f>Dome!L6</f>
        <v>12</v>
      </c>
      <c r="J140" s="6" t="str">
        <f>Dome!M6</f>
        <v>Medium</v>
      </c>
      <c r="K140" s="14" t="str">
        <f>Dome!O6</f>
        <v>x</v>
      </c>
      <c r="L140" s="14" t="str">
        <f>Dome!P6</f>
        <v>x</v>
      </c>
      <c r="M140" s="14">
        <f>Dome!Q6</f>
        <v>0</v>
      </c>
      <c r="N140" s="14">
        <f>Dome!R6</f>
        <v>0</v>
      </c>
      <c r="O140" s="145"/>
      <c r="Q140">
        <f t="shared" si="3"/>
        <v>0</v>
      </c>
    </row>
    <row r="141" spans="1:17" hidden="1" outlineLevel="1" x14ac:dyDescent="0.3">
      <c r="A141" s="2">
        <v>120</v>
      </c>
      <c r="B141" s="45" t="s">
        <v>171</v>
      </c>
      <c r="C141" s="37" t="str">
        <f>Dome!F7</f>
        <v>Mechanical</v>
      </c>
      <c r="D141" s="37" t="str">
        <f>Dome!G7</f>
        <v>Collision hazard</v>
      </c>
      <c r="E141" s="42" t="str">
        <f>Dome!H7</f>
        <v>Rear doors are opened when dome not in position</v>
      </c>
      <c r="F141" s="42" t="str">
        <f>Dome!I7</f>
        <v>All</v>
      </c>
      <c r="G141" s="10" t="str">
        <f>Dome!J7</f>
        <v>Catastrophic</v>
      </c>
      <c r="H141" s="10" t="str">
        <f>Dome!K7</f>
        <v>Improbable</v>
      </c>
      <c r="I141" s="10">
        <f>Dome!L7</f>
        <v>12</v>
      </c>
      <c r="J141" s="6" t="str">
        <f>Dome!M7</f>
        <v>Medium</v>
      </c>
      <c r="K141" s="14" t="str">
        <f>Dome!O7</f>
        <v>x</v>
      </c>
      <c r="L141" s="14" t="str">
        <f>Dome!P7</f>
        <v>x</v>
      </c>
      <c r="M141" s="14">
        <f>Dome!Q7</f>
        <v>0</v>
      </c>
      <c r="N141" s="14">
        <f>Dome!R7</f>
        <v>0</v>
      </c>
      <c r="O141" s="145"/>
      <c r="Q141">
        <f t="shared" si="3"/>
        <v>0</v>
      </c>
    </row>
    <row r="142" spans="1:17" hidden="1" outlineLevel="1" x14ac:dyDescent="0.3">
      <c r="A142" s="2">
        <v>121</v>
      </c>
      <c r="B142" s="45" t="s">
        <v>171</v>
      </c>
      <c r="C142" s="37" t="str">
        <f>Dome!F8</f>
        <v>Mechanical</v>
      </c>
      <c r="D142" s="37" t="str">
        <f>Dome!G8</f>
        <v>Collision hazard</v>
      </c>
      <c r="E142" s="42" t="str">
        <f>Dome!H8</f>
        <v>Interference with telescope mount</v>
      </c>
      <c r="F142" s="42" t="str">
        <f>Dome!I8</f>
        <v>All</v>
      </c>
      <c r="G142" s="10" t="str">
        <f>Dome!J8</f>
        <v>Critical</v>
      </c>
      <c r="H142" s="10" t="str">
        <f>Dome!K8</f>
        <v>Improbable</v>
      </c>
      <c r="I142" s="10">
        <f>Dome!L8</f>
        <v>15</v>
      </c>
      <c r="J142" s="6" t="str">
        <f>Dome!M8</f>
        <v>Medium</v>
      </c>
      <c r="K142" s="14">
        <f>Dome!O8</f>
        <v>0</v>
      </c>
      <c r="L142" s="14" t="str">
        <f>Dome!P8</f>
        <v>x</v>
      </c>
      <c r="M142" s="14">
        <f>Dome!Q8</f>
        <v>0</v>
      </c>
      <c r="N142" s="14">
        <f>Dome!R8</f>
        <v>0</v>
      </c>
      <c r="O142" s="145"/>
      <c r="Q142">
        <f t="shared" si="3"/>
        <v>0</v>
      </c>
    </row>
    <row r="143" spans="1:17" hidden="1" outlineLevel="1" x14ac:dyDescent="0.3">
      <c r="A143" s="2">
        <v>122</v>
      </c>
      <c r="B143" s="45" t="s">
        <v>171</v>
      </c>
      <c r="C143" s="37" t="str">
        <f>Dome!F9</f>
        <v>Environment</v>
      </c>
      <c r="D143" s="37" t="str">
        <f>Dome!G9</f>
        <v>Weather Damage</v>
      </c>
      <c r="E143" s="42" t="str">
        <f>Dome!H9</f>
        <v>Lack of electrical power or slip ring damage</v>
      </c>
      <c r="F143" s="42" t="str">
        <f>Dome!I9</f>
        <v>All</v>
      </c>
      <c r="G143" s="10" t="str">
        <f>Dome!J9</f>
        <v>Critical</v>
      </c>
      <c r="H143" s="10" t="str">
        <f>Dome!K9</f>
        <v>Occasional</v>
      </c>
      <c r="I143" s="10">
        <f>Dome!L9</f>
        <v>6</v>
      </c>
      <c r="J143" s="6" t="str">
        <f>Dome!M9</f>
        <v>Serious</v>
      </c>
      <c r="K143" s="14">
        <f>Dome!O9</f>
        <v>0</v>
      </c>
      <c r="L143" s="14" t="str">
        <f>Dome!P9</f>
        <v>x</v>
      </c>
      <c r="M143" s="14">
        <f>Dome!Q9</f>
        <v>0</v>
      </c>
      <c r="N143" s="14">
        <f>Dome!R9</f>
        <v>0</v>
      </c>
      <c r="O143" s="145"/>
      <c r="Q143">
        <f t="shared" si="3"/>
        <v>0</v>
      </c>
    </row>
    <row r="144" spans="1:17" hidden="1" outlineLevel="1" x14ac:dyDescent="0.3">
      <c r="A144" s="2">
        <v>123</v>
      </c>
      <c r="B144" s="45" t="s">
        <v>171</v>
      </c>
      <c r="C144" s="37" t="str">
        <f>Dome!F10</f>
        <v>Environment</v>
      </c>
      <c r="D144" s="37" t="str">
        <f>Dome!G10</f>
        <v>Weather Damage</v>
      </c>
      <c r="E144" s="42" t="str">
        <f>Dome!H10</f>
        <v>Mechanical problem with drives</v>
      </c>
      <c r="F144" s="42" t="str">
        <f>Dome!I10</f>
        <v>All</v>
      </c>
      <c r="G144" s="10" t="str">
        <f>Dome!J10</f>
        <v>Critical</v>
      </c>
      <c r="H144" s="10" t="str">
        <f>Dome!K10</f>
        <v>Occasional</v>
      </c>
      <c r="I144" s="10">
        <f>Dome!L10</f>
        <v>6</v>
      </c>
      <c r="J144" s="6" t="str">
        <f>Dome!M10</f>
        <v>Serious</v>
      </c>
      <c r="K144" s="14">
        <f>Dome!O10</f>
        <v>0</v>
      </c>
      <c r="L144" s="14" t="str">
        <f>Dome!P10</f>
        <v>x</v>
      </c>
      <c r="M144" s="14">
        <f>Dome!Q10</f>
        <v>0</v>
      </c>
      <c r="N144" s="14">
        <f>Dome!R10</f>
        <v>0</v>
      </c>
      <c r="O144" s="145"/>
      <c r="Q144">
        <f t="shared" si="3"/>
        <v>0</v>
      </c>
    </row>
    <row r="145" spans="1:17" hidden="1" outlineLevel="1" x14ac:dyDescent="0.3">
      <c r="A145" s="2">
        <v>124</v>
      </c>
      <c r="B145" s="45" t="s">
        <v>171</v>
      </c>
      <c r="C145" s="37" t="str">
        <f>Dome!F11</f>
        <v>Electrical</v>
      </c>
      <c r="D145" s="37" t="str">
        <f>Dome!G11</f>
        <v>Electrical shock</v>
      </c>
      <c r="E145" s="42" t="str">
        <f>Dome!H11</f>
        <v>Power ON during slip ring maintenance</v>
      </c>
      <c r="F145" s="42" t="str">
        <f>Dome!I11</f>
        <v>All</v>
      </c>
      <c r="G145" s="10" t="str">
        <f>Dome!J11</f>
        <v>Catastrophic</v>
      </c>
      <c r="H145" s="10" t="str">
        <f>Dome!K11</f>
        <v>Remote</v>
      </c>
      <c r="I145" s="10">
        <f>Dome!L11</f>
        <v>8</v>
      </c>
      <c r="J145" s="6" t="str">
        <f>Dome!M11</f>
        <v>Serious</v>
      </c>
      <c r="K145" s="14">
        <f>Dome!O11</f>
        <v>0</v>
      </c>
      <c r="L145" s="14" t="str">
        <f>Dome!P11</f>
        <v>x</v>
      </c>
      <c r="M145" s="14" t="str">
        <f>Dome!Q11</f>
        <v>x</v>
      </c>
      <c r="N145" s="14" t="str">
        <f>Dome!R11</f>
        <v>x</v>
      </c>
      <c r="O145" s="145"/>
      <c r="Q145">
        <f t="shared" si="3"/>
        <v>0</v>
      </c>
    </row>
    <row r="146" spans="1:17" hidden="1" outlineLevel="1" x14ac:dyDescent="0.3">
      <c r="A146" s="2">
        <v>125</v>
      </c>
      <c r="B146" s="45" t="s">
        <v>171</v>
      </c>
      <c r="C146" s="37" t="str">
        <f>Dome!F12</f>
        <v>Mechanical</v>
      </c>
      <c r="D146" s="37" t="str">
        <f>Dome!G12</f>
        <v>Pinching</v>
      </c>
      <c r="E146" s="42" t="str">
        <f>Dome!H12</f>
        <v>Dome moving during maintenance</v>
      </c>
      <c r="F146" s="42" t="str">
        <f>Dome!I12</f>
        <v>All</v>
      </c>
      <c r="G146" s="10" t="str">
        <f>Dome!J12</f>
        <v>Critical</v>
      </c>
      <c r="H146" s="10" t="str">
        <f>Dome!K12</f>
        <v>Improbable</v>
      </c>
      <c r="I146" s="10">
        <f>Dome!L12</f>
        <v>15</v>
      </c>
      <c r="J146" s="6" t="str">
        <f>Dome!M12</f>
        <v>Medium</v>
      </c>
      <c r="K146" s="14">
        <f>Dome!O12</f>
        <v>0</v>
      </c>
      <c r="L146" s="14" t="str">
        <f>Dome!P12</f>
        <v>x</v>
      </c>
      <c r="M146" s="14" t="str">
        <f>Dome!Q12</f>
        <v>x</v>
      </c>
      <c r="N146" s="14" t="str">
        <f>Dome!R12</f>
        <v>x</v>
      </c>
      <c r="O146" s="145"/>
      <c r="Q146">
        <f t="shared" si="3"/>
        <v>0</v>
      </c>
    </row>
    <row r="147" spans="1:17" hidden="1" outlineLevel="1" x14ac:dyDescent="0.3">
      <c r="A147" s="2">
        <v>126</v>
      </c>
      <c r="B147" s="45" t="s">
        <v>171</v>
      </c>
      <c r="C147" s="37" t="str">
        <f>Dome!F13</f>
        <v>Mechanical</v>
      </c>
      <c r="D147" s="37" t="str">
        <f>Dome!G13</f>
        <v>Collision hazard</v>
      </c>
      <c r="E147" s="42" t="str">
        <f>Dome!H13</f>
        <v>Dome crane moving during telescope operation</v>
      </c>
      <c r="F147" s="42" t="str">
        <f>Dome!I13</f>
        <v>All</v>
      </c>
      <c r="G147" s="10" t="str">
        <f>Dome!J13</f>
        <v>Critical</v>
      </c>
      <c r="H147" s="10" t="str">
        <f>Dome!K13</f>
        <v>Occasional</v>
      </c>
      <c r="I147" s="10">
        <f>Dome!L13</f>
        <v>6</v>
      </c>
      <c r="J147" s="6" t="str">
        <f>Dome!M13</f>
        <v>Serious</v>
      </c>
      <c r="K147" s="14" t="str">
        <f>Dome!O13</f>
        <v>x</v>
      </c>
      <c r="L147" s="14" t="str">
        <f>Dome!P13</f>
        <v>x</v>
      </c>
      <c r="M147" s="14">
        <f>Dome!Q13</f>
        <v>0</v>
      </c>
      <c r="N147" s="14">
        <f>Dome!R13</f>
        <v>0</v>
      </c>
      <c r="O147" s="145"/>
      <c r="Q147" s="105">
        <f t="shared" si="3"/>
        <v>0</v>
      </c>
    </row>
    <row r="148" spans="1:17" hidden="1" outlineLevel="1" x14ac:dyDescent="0.3">
      <c r="A148" s="2">
        <v>127</v>
      </c>
      <c r="B148" s="45" t="s">
        <v>171</v>
      </c>
      <c r="C148" s="37" t="str">
        <f>Dome!F14</f>
        <v>Mechanical</v>
      </c>
      <c r="D148" s="37" t="str">
        <f>Dome!G14</f>
        <v>Falling from platform</v>
      </c>
      <c r="E148" s="42" t="str">
        <f>Dome!H14</f>
        <v>Dome motion while personnel on dome platform</v>
      </c>
      <c r="F148" s="42" t="str">
        <f>Dome!I14</f>
        <v>All</v>
      </c>
      <c r="G148" s="10" t="str">
        <f>Dome!J14</f>
        <v>Catastrophic</v>
      </c>
      <c r="H148" s="10" t="str">
        <f>Dome!K14</f>
        <v>Remote</v>
      </c>
      <c r="I148" s="10">
        <f>Dome!L14</f>
        <v>8</v>
      </c>
      <c r="J148" s="6" t="str">
        <f>Dome!M14</f>
        <v>Serious</v>
      </c>
      <c r="K148" s="14" t="str">
        <f>Dome!O14</f>
        <v>x</v>
      </c>
      <c r="L148" s="14" t="str">
        <f>Dome!P14</f>
        <v>x</v>
      </c>
      <c r="M148" s="14" t="str">
        <f>Dome!Q14</f>
        <v>x</v>
      </c>
      <c r="N148" s="14" t="str">
        <f>Dome!R14</f>
        <v>x</v>
      </c>
      <c r="O148" s="145"/>
      <c r="Q148">
        <f t="shared" si="3"/>
        <v>0</v>
      </c>
    </row>
    <row r="149" spans="1:17" ht="28.8" hidden="1" outlineLevel="1" x14ac:dyDescent="0.3">
      <c r="A149" s="2">
        <v>128</v>
      </c>
      <c r="B149" s="45" t="s">
        <v>171</v>
      </c>
      <c r="C149" s="37" t="str">
        <f>Dome!F15</f>
        <v>Mechanical</v>
      </c>
      <c r="D149" s="37" t="str">
        <f>Dome!G15</f>
        <v>Cutting or Pinching</v>
      </c>
      <c r="E149" s="42" t="str">
        <f>Dome!H15</f>
        <v>Unexpected Light/Wind Screen motion when personnel is on the dome platform.</v>
      </c>
      <c r="F149" s="42" t="str">
        <f>Dome!I15</f>
        <v>All</v>
      </c>
      <c r="G149" s="10" t="str">
        <f>Dome!J15</f>
        <v>Critical</v>
      </c>
      <c r="H149" s="10" t="str">
        <f>Dome!K15</f>
        <v>Remote</v>
      </c>
      <c r="I149" s="10">
        <f>Dome!L15</f>
        <v>10</v>
      </c>
      <c r="J149" s="6" t="str">
        <f>Dome!M15</f>
        <v>Medium</v>
      </c>
      <c r="K149" s="14">
        <f>Dome!O15</f>
        <v>0</v>
      </c>
      <c r="L149" s="14" t="str">
        <f>Dome!P15</f>
        <v>x</v>
      </c>
      <c r="M149" s="14" t="str">
        <f>Dome!Q15</f>
        <v>x</v>
      </c>
      <c r="N149" s="14" t="str">
        <f>Dome!R15</f>
        <v>x</v>
      </c>
      <c r="O149" s="145"/>
      <c r="Q149">
        <f t="shared" si="3"/>
        <v>0</v>
      </c>
    </row>
    <row r="150" spans="1:17" hidden="1" outlineLevel="1" x14ac:dyDescent="0.3">
      <c r="A150" s="2">
        <v>129</v>
      </c>
      <c r="B150" s="45" t="s">
        <v>171</v>
      </c>
      <c r="C150" s="37" t="str">
        <f>Dome!F16</f>
        <v>Mechanical - Glass Safety</v>
      </c>
      <c r="D150" s="37" t="str">
        <f>Dome!G16</f>
        <v>Gravity - Glass safety</v>
      </c>
      <c r="E150" s="42" t="str">
        <f>Dome!H16</f>
        <v>Dropped tools hit the mirrors</v>
      </c>
      <c r="F150" s="42" t="str">
        <f>Dome!I16</f>
        <v>All</v>
      </c>
      <c r="G150" s="10" t="str">
        <f>Dome!J16</f>
        <v>Catastrophic</v>
      </c>
      <c r="H150" s="10" t="str">
        <f>Dome!K16</f>
        <v>Remote</v>
      </c>
      <c r="I150" s="10">
        <f>Dome!L16</f>
        <v>8</v>
      </c>
      <c r="J150" s="6" t="str">
        <f>Dome!M16</f>
        <v>Serious</v>
      </c>
      <c r="K150" s="14">
        <f>Dome!O16</f>
        <v>0</v>
      </c>
      <c r="L150" s="14" t="str">
        <f>Dome!P16</f>
        <v>x</v>
      </c>
      <c r="M150" s="14" t="str">
        <f>Dome!Q16</f>
        <v>x</v>
      </c>
      <c r="N150" s="14" t="str">
        <f>Dome!R16</f>
        <v>x</v>
      </c>
      <c r="O150" s="145"/>
      <c r="Q150">
        <f t="shared" si="3"/>
        <v>0</v>
      </c>
    </row>
    <row r="151" spans="1:17" hidden="1" outlineLevel="1" x14ac:dyDescent="0.3">
      <c r="A151" s="2">
        <v>130</v>
      </c>
      <c r="B151" s="45" t="s">
        <v>171</v>
      </c>
      <c r="C151" s="37" t="str">
        <f>Dome!F17</f>
        <v>Mechanical -Glass Safety</v>
      </c>
      <c r="D151" s="37" t="str">
        <f>Dome!G17</f>
        <v>Struck by, hitting</v>
      </c>
      <c r="E151" s="42" t="str">
        <f>Dome!H17</f>
        <v>Dropped tools hit personnel</v>
      </c>
      <c r="F151" s="42" t="str">
        <f>Dome!I17</f>
        <v>All</v>
      </c>
      <c r="G151" s="10" t="str">
        <f>Dome!J17</f>
        <v>Critical</v>
      </c>
      <c r="H151" s="10" t="str">
        <f>Dome!K17</f>
        <v>Remote</v>
      </c>
      <c r="I151" s="10">
        <f>Dome!L17</f>
        <v>10</v>
      </c>
      <c r="J151" s="6" t="str">
        <f>Dome!M17</f>
        <v>Medium</v>
      </c>
      <c r="K151" s="14">
        <f>Dome!O17</f>
        <v>0</v>
      </c>
      <c r="L151" s="14">
        <f>Dome!P17</f>
        <v>0</v>
      </c>
      <c r="M151" s="14" t="str">
        <f>Dome!Q17</f>
        <v>x</v>
      </c>
      <c r="N151" s="14" t="str">
        <f>Dome!R17</f>
        <v>x</v>
      </c>
      <c r="O151" s="145"/>
      <c r="Q151">
        <f t="shared" si="3"/>
        <v>0</v>
      </c>
    </row>
    <row r="152" spans="1:17" hidden="1" outlineLevel="1" x14ac:dyDescent="0.3">
      <c r="A152" s="2">
        <v>131</v>
      </c>
      <c r="B152" s="45" t="s">
        <v>171</v>
      </c>
      <c r="C152" s="37" t="str">
        <f>Dome!F18</f>
        <v>Environment</v>
      </c>
      <c r="D152" s="37" t="str">
        <f>Dome!G18</f>
        <v>Gravity - snow or ice falling outdoors from dome</v>
      </c>
      <c r="E152" s="42" t="str">
        <f>Dome!H18</f>
        <v>Falling during snow/ice cleaning on shutter doors</v>
      </c>
      <c r="F152" s="42" t="str">
        <f>Dome!I18</f>
        <v>All</v>
      </c>
      <c r="G152" s="10" t="str">
        <f>Dome!J18</f>
        <v>Catastrophic</v>
      </c>
      <c r="H152" s="10" t="str">
        <f>Dome!K18</f>
        <v>Improbable</v>
      </c>
      <c r="I152" s="10">
        <f>Dome!L18</f>
        <v>12</v>
      </c>
      <c r="J152" s="6" t="str">
        <f>Dome!M18</f>
        <v>Medium</v>
      </c>
      <c r="K152" s="14">
        <f>Dome!O18</f>
        <v>0</v>
      </c>
      <c r="L152" s="14" t="str">
        <f>Dome!P18</f>
        <v>x</v>
      </c>
      <c r="M152" s="14" t="str">
        <f>Dome!Q18</f>
        <v>x</v>
      </c>
      <c r="N152" s="14" t="str">
        <f>Dome!R18</f>
        <v>x</v>
      </c>
      <c r="O152" s="145"/>
      <c r="Q152">
        <f t="shared" si="3"/>
        <v>0</v>
      </c>
    </row>
    <row r="153" spans="1:17" ht="28.8" hidden="1" outlineLevel="1" x14ac:dyDescent="0.3">
      <c r="A153" s="2">
        <v>132</v>
      </c>
      <c r="B153" s="45" t="s">
        <v>171</v>
      </c>
      <c r="C153" s="37" t="str">
        <f>Dome!F19</f>
        <v>Mechanical</v>
      </c>
      <c r="D153" s="37" t="str">
        <f>Dome!G19</f>
        <v>Collision hazard</v>
      </c>
      <c r="E153" s="42" t="str">
        <f>Dome!H19</f>
        <v>Louvers not closed before roof rises to it's highest level on the platform lift</v>
      </c>
      <c r="F153" s="42" t="str">
        <f>Dome!I19</f>
        <v>All</v>
      </c>
      <c r="G153" s="10" t="str">
        <f>Dome!J19</f>
        <v>Critical</v>
      </c>
      <c r="H153" s="10" t="str">
        <f>Dome!K19</f>
        <v>Remote</v>
      </c>
      <c r="I153" s="10">
        <f>Dome!L19</f>
        <v>10</v>
      </c>
      <c r="J153" s="6" t="str">
        <f>Dome!M19</f>
        <v>Medium</v>
      </c>
      <c r="K153" s="119" t="str">
        <f>Dome!O19</f>
        <v>x</v>
      </c>
      <c r="L153" s="119" t="str">
        <f>Dome!P19</f>
        <v>x</v>
      </c>
      <c r="M153" s="119">
        <f>Dome!Q19</f>
        <v>0</v>
      </c>
      <c r="N153" s="119">
        <f>Dome!R19</f>
        <v>0</v>
      </c>
      <c r="O153" s="145"/>
      <c r="Q153">
        <f t="shared" si="3"/>
        <v>0</v>
      </c>
    </row>
    <row r="154" spans="1:17" hidden="1" outlineLevel="1" x14ac:dyDescent="0.3">
      <c r="A154" s="2">
        <v>133</v>
      </c>
      <c r="B154" s="45" t="s">
        <v>171</v>
      </c>
      <c r="C154" s="37" t="str">
        <f>Dome!F20</f>
        <v>Mechanical</v>
      </c>
      <c r="D154" s="37" t="str">
        <f>Dome!G20</f>
        <v>Water Leakage from outside moisture</v>
      </c>
      <c r="E154" s="42" t="str">
        <f>Dome!H20</f>
        <v>Shutter doors seal leaks and rain drops on mirrors</v>
      </c>
      <c r="F154" s="42" t="str">
        <f>Dome!I20</f>
        <v>All</v>
      </c>
      <c r="G154" s="10" t="str">
        <f>Dome!J20</f>
        <v>Marginal</v>
      </c>
      <c r="H154" s="10" t="str">
        <f>Dome!K20</f>
        <v>Occasional</v>
      </c>
      <c r="I154" s="10">
        <f>Dome!L20</f>
        <v>11</v>
      </c>
      <c r="J154" s="6" t="str">
        <f>Dome!M20</f>
        <v>Medium</v>
      </c>
      <c r="K154" s="14">
        <f>Dome!O20</f>
        <v>0</v>
      </c>
      <c r="L154" s="14" t="str">
        <f>Dome!P20</f>
        <v>x</v>
      </c>
      <c r="M154" s="14">
        <f>Dome!Q20</f>
        <v>0</v>
      </c>
      <c r="N154" s="14">
        <f>Dome!R20</f>
        <v>0</v>
      </c>
      <c r="O154" s="145"/>
      <c r="Q154">
        <f t="shared" si="3"/>
        <v>0</v>
      </c>
    </row>
    <row r="155" spans="1:17" ht="28.8" hidden="1" outlineLevel="1" x14ac:dyDescent="0.3">
      <c r="A155" s="2">
        <v>134</v>
      </c>
      <c r="B155" s="45" t="s">
        <v>171</v>
      </c>
      <c r="C155" s="37" t="str">
        <f>Dome!F21</f>
        <v>Mechanical</v>
      </c>
      <c r="D155" s="37" t="str">
        <f>Dome!G21</f>
        <v>Collision hazard</v>
      </c>
      <c r="E155" s="42" t="str">
        <f>Dome!H21</f>
        <v>Limited crane operator positioning and line of sight causing collision with personnel or equipment</v>
      </c>
      <c r="F155" s="42" t="str">
        <f>Dome!I21</f>
        <v>All</v>
      </c>
      <c r="G155" s="10" t="str">
        <f>Dome!J21</f>
        <v>Marginal</v>
      </c>
      <c r="H155" s="10" t="str">
        <f>Dome!K21</f>
        <v>Occasional</v>
      </c>
      <c r="I155" s="10">
        <f>Dome!L21</f>
        <v>11</v>
      </c>
      <c r="J155" s="6" t="str">
        <f>Dome!M21</f>
        <v>Medium</v>
      </c>
      <c r="K155" s="14">
        <f>Dome!O21</f>
        <v>0</v>
      </c>
      <c r="L155" s="14" t="str">
        <f>Dome!P21</f>
        <v>x</v>
      </c>
      <c r="M155" s="14" t="str">
        <f>Dome!Q21</f>
        <v>x</v>
      </c>
      <c r="N155" s="14" t="str">
        <f>Dome!R21</f>
        <v>x</v>
      </c>
      <c r="O155" s="145"/>
      <c r="Q155" s="105">
        <f t="shared" si="3"/>
        <v>0</v>
      </c>
    </row>
    <row r="156" spans="1:17" hidden="1" outlineLevel="1" x14ac:dyDescent="0.3">
      <c r="A156" s="2">
        <v>135</v>
      </c>
      <c r="B156" s="45" t="s">
        <v>171</v>
      </c>
      <c r="C156" s="37" t="str">
        <f>Dome!F22</f>
        <v>Mechanical</v>
      </c>
      <c r="D156" s="37" t="str">
        <f>Dome!G22</f>
        <v>Pinching</v>
      </c>
      <c r="E156" s="42" t="str">
        <f>Dome!H22</f>
        <v>Unauthorized personnel access to dome track during dome rotation</v>
      </c>
      <c r="F156" s="42" t="str">
        <f>Dome!I22</f>
        <v>All</v>
      </c>
      <c r="G156" s="10" t="str">
        <f>Dome!J22</f>
        <v>Marginal</v>
      </c>
      <c r="H156" s="10" t="str">
        <f>Dome!K22</f>
        <v>Occasional</v>
      </c>
      <c r="I156" s="10">
        <f>Dome!L22</f>
        <v>11</v>
      </c>
      <c r="J156" s="6" t="str">
        <f>Dome!M22</f>
        <v>Medium</v>
      </c>
      <c r="K156" s="14">
        <f>Dome!O22</f>
        <v>0</v>
      </c>
      <c r="L156" s="14" t="str">
        <f>Dome!P22</f>
        <v>x</v>
      </c>
      <c r="M156" s="14">
        <f>Dome!Q22</f>
        <v>0</v>
      </c>
      <c r="N156" s="14">
        <f>Dome!R22</f>
        <v>0</v>
      </c>
      <c r="O156" s="145"/>
      <c r="Q156" s="105">
        <f t="shared" si="3"/>
        <v>0</v>
      </c>
    </row>
    <row r="157" spans="1:17" ht="28.8" hidden="1" outlineLevel="1" x14ac:dyDescent="0.3">
      <c r="A157" s="2">
        <v>136</v>
      </c>
      <c r="B157" s="45" t="s">
        <v>171</v>
      </c>
      <c r="C157" s="37" t="str">
        <f>Dome!F23</f>
        <v>Mechanical</v>
      </c>
      <c r="D157" s="37" t="str">
        <f>Dome!G23</f>
        <v>Falling</v>
      </c>
      <c r="E157" s="42" t="str">
        <f>Dome!H23</f>
        <v>Unprotected space between dome rear doors (opening size) and platform lift</v>
      </c>
      <c r="F157" s="42" t="str">
        <f>Dome!I23</f>
        <v>All</v>
      </c>
      <c r="G157" s="10" t="str">
        <f>Dome!J23</f>
        <v>Critical</v>
      </c>
      <c r="H157" s="10" t="str">
        <f>Dome!K23</f>
        <v>Occasional</v>
      </c>
      <c r="I157" s="10">
        <f>Dome!L23</f>
        <v>6</v>
      </c>
      <c r="J157" s="6" t="str">
        <f>Dome!M23</f>
        <v>Serious</v>
      </c>
      <c r="K157" s="119">
        <f>Dome!O23</f>
        <v>0</v>
      </c>
      <c r="L157" s="119" t="str">
        <f>Dome!P23</f>
        <v>x</v>
      </c>
      <c r="M157" s="119">
        <f>Dome!Q23</f>
        <v>0</v>
      </c>
      <c r="N157" s="119" t="str">
        <f>Dome!R23</f>
        <v>x</v>
      </c>
      <c r="O157" s="145"/>
      <c r="Q157" s="105">
        <f t="shared" si="3"/>
        <v>0</v>
      </c>
    </row>
    <row r="158" spans="1:17" ht="28.8" hidden="1" outlineLevel="1" x14ac:dyDescent="0.3">
      <c r="A158" s="2">
        <v>137</v>
      </c>
      <c r="B158" s="45" t="s">
        <v>171</v>
      </c>
      <c r="C158" s="37" t="str">
        <f>Dome!F24</f>
        <v>Mechanical</v>
      </c>
      <c r="D158" s="37" t="str">
        <f>Dome!G24</f>
        <v>Falling from dome light/wind screen walkways</v>
      </c>
      <c r="E158" s="42" t="str">
        <f>Dome!H24</f>
        <v>Personnel leaning over light/wind screen walkway to access/ inspect the dome crane and shutter drives and falls.</v>
      </c>
      <c r="F158" s="42" t="str">
        <f>Dome!I24</f>
        <v>All</v>
      </c>
      <c r="G158" s="10" t="str">
        <f>Dome!J24</f>
        <v>Critical</v>
      </c>
      <c r="H158" s="10" t="str">
        <f>Dome!K24</f>
        <v>Remote</v>
      </c>
      <c r="I158" s="10">
        <f>Dome!L24</f>
        <v>10</v>
      </c>
      <c r="J158" s="6" t="str">
        <f>Dome!M24</f>
        <v>Medium</v>
      </c>
      <c r="K158" s="119">
        <f>Dome!O24</f>
        <v>0</v>
      </c>
      <c r="L158" s="119" t="str">
        <f>Dome!P24</f>
        <v>x</v>
      </c>
      <c r="M158" s="119" t="str">
        <f>Dome!Q24</f>
        <v>x</v>
      </c>
      <c r="N158" s="119" t="str">
        <f>Dome!R24</f>
        <v>x</v>
      </c>
      <c r="O158" s="145"/>
      <c r="Q158">
        <f t="shared" si="3"/>
        <v>0</v>
      </c>
    </row>
    <row r="159" spans="1:17" hidden="1" outlineLevel="1" x14ac:dyDescent="0.3">
      <c r="A159" s="2">
        <v>138</v>
      </c>
      <c r="B159" s="45" t="s">
        <v>171</v>
      </c>
      <c r="C159" s="37" t="str">
        <f>Dome!F25</f>
        <v>Mechanical - Glass Safety</v>
      </c>
      <c r="D159" s="37" t="str">
        <f>Dome!G25</f>
        <v>Collision - Glass Safety</v>
      </c>
      <c r="E159" s="42" t="str">
        <f>Dome!H25</f>
        <v>Loss of M1M3 cart control while moving towards dome rear doors.</v>
      </c>
      <c r="F159" s="42" t="str">
        <f>Dome!I25</f>
        <v>All</v>
      </c>
      <c r="G159" s="10" t="str">
        <f>Dome!J25</f>
        <v>Catastrophic</v>
      </c>
      <c r="H159" s="10" t="str">
        <f>Dome!K25</f>
        <v>Remote</v>
      </c>
      <c r="I159" s="10">
        <f>Dome!L25</f>
        <v>8</v>
      </c>
      <c r="J159" s="6" t="str">
        <f>Dome!M25</f>
        <v>Serious</v>
      </c>
      <c r="K159" s="119">
        <f>Dome!O25</f>
        <v>0</v>
      </c>
      <c r="L159" s="119" t="str">
        <f>Dome!P25</f>
        <v>x</v>
      </c>
      <c r="M159" s="119">
        <f>Dome!Q25</f>
        <v>0</v>
      </c>
      <c r="N159" s="119">
        <f>Dome!R25</f>
        <v>0</v>
      </c>
      <c r="O159" s="145"/>
      <c r="Q159">
        <f t="shared" ref="Q159:Q171" si="4">COUNTIF(J159,$Q$6)</f>
        <v>0</v>
      </c>
    </row>
    <row r="160" spans="1:17" hidden="1" outlineLevel="1" x14ac:dyDescent="0.3">
      <c r="A160" s="2">
        <v>139</v>
      </c>
      <c r="B160" s="45" t="s">
        <v>171</v>
      </c>
      <c r="C160" s="37" t="str">
        <f>Dome!F26</f>
        <v>Mechanical</v>
      </c>
      <c r="D160" s="37" t="str">
        <f>Dome!G26</f>
        <v>Collision hazard</v>
      </c>
      <c r="E160" s="42" t="str">
        <f>Dome!H26</f>
        <v>Dome crane collides with light/wind screen</v>
      </c>
      <c r="F160" s="42" t="str">
        <f>Dome!I26</f>
        <v>All</v>
      </c>
      <c r="G160" s="10" t="str">
        <f>Dome!J26</f>
        <v>Critical</v>
      </c>
      <c r="H160" s="10" t="str">
        <f>Dome!K26</f>
        <v>Remote</v>
      </c>
      <c r="I160" s="10">
        <f>Dome!L26</f>
        <v>10</v>
      </c>
      <c r="J160" s="6" t="str">
        <f>Dome!M26</f>
        <v>Medium</v>
      </c>
      <c r="K160" s="119">
        <f>Dome!O26</f>
        <v>0</v>
      </c>
      <c r="L160" s="119" t="str">
        <f>Dome!P26</f>
        <v>x</v>
      </c>
      <c r="M160" s="119">
        <f>Dome!Q26</f>
        <v>0</v>
      </c>
      <c r="N160" s="119">
        <f>Dome!R26</f>
        <v>0</v>
      </c>
      <c r="O160" s="145"/>
      <c r="Q160">
        <f t="shared" si="4"/>
        <v>0</v>
      </c>
    </row>
    <row r="161" spans="1:17" hidden="1" outlineLevel="1" x14ac:dyDescent="0.3">
      <c r="A161" s="2">
        <v>140</v>
      </c>
      <c r="B161" s="45" t="s">
        <v>171</v>
      </c>
      <c r="C161" s="37" t="str">
        <f>Dome!F27</f>
        <v>Mechanical</v>
      </c>
      <c r="D161" s="37" t="str">
        <f>Dome!G27</f>
        <v>Collision hazard</v>
      </c>
      <c r="E161" s="42" t="str">
        <f>Dome!H27</f>
        <v>Dome motion while personnel are using Man-lift</v>
      </c>
      <c r="F161" s="42" t="str">
        <f>Dome!I27</f>
        <v>All</v>
      </c>
      <c r="G161" s="10" t="str">
        <f>Dome!J27</f>
        <v>Critical</v>
      </c>
      <c r="H161" s="10" t="str">
        <f>Dome!K27</f>
        <v>Remote</v>
      </c>
      <c r="I161" s="10">
        <f>Dome!L27</f>
        <v>10</v>
      </c>
      <c r="J161" s="6" t="str">
        <f>Dome!M27</f>
        <v>Medium</v>
      </c>
      <c r="K161" s="119" t="str">
        <f>Dome!O27</f>
        <v>x</v>
      </c>
      <c r="L161" s="119" t="str">
        <f>Dome!P27</f>
        <v>x</v>
      </c>
      <c r="M161" s="119" t="str">
        <f>Dome!Q27</f>
        <v>x</v>
      </c>
      <c r="N161" s="119" t="str">
        <f>Dome!R27</f>
        <v>x</v>
      </c>
      <c r="O161" s="145"/>
      <c r="Q161">
        <f t="shared" si="4"/>
        <v>0</v>
      </c>
    </row>
    <row r="162" spans="1:17" ht="28.8" hidden="1" outlineLevel="1" x14ac:dyDescent="0.3">
      <c r="A162" s="2">
        <v>141</v>
      </c>
      <c r="B162" s="45" t="s">
        <v>171</v>
      </c>
      <c r="C162" s="37" t="str">
        <f>Dome!F28</f>
        <v>Mechanical</v>
      </c>
      <c r="D162" s="37" t="str">
        <f>Dome!G28</f>
        <v>Falling</v>
      </c>
      <c r="E162" s="42" t="str">
        <f>Dome!H28</f>
        <v>Personnel falling from ladder while climbing toward the dome platform</v>
      </c>
      <c r="F162" s="42" t="str">
        <f>Dome!I28</f>
        <v>All</v>
      </c>
      <c r="G162" s="10" t="str">
        <f>Dome!J28</f>
        <v>Catastrophic</v>
      </c>
      <c r="H162" s="10" t="str">
        <f>Dome!K28</f>
        <v>Occasional</v>
      </c>
      <c r="I162" s="10">
        <f>Dome!L28</f>
        <v>4</v>
      </c>
      <c r="J162" s="6" t="str">
        <f>Dome!M28</f>
        <v>High</v>
      </c>
      <c r="K162" s="119">
        <f>Dome!O28</f>
        <v>0</v>
      </c>
      <c r="L162" s="119" t="str">
        <f>Dome!P28</f>
        <v>x</v>
      </c>
      <c r="M162" s="119" t="str">
        <f>Dome!Q28</f>
        <v>x</v>
      </c>
      <c r="N162" s="119" t="str">
        <f>Dome!R28</f>
        <v>x</v>
      </c>
      <c r="O162" s="145" t="str">
        <f>Dome!Z28</f>
        <v>PMO-257</v>
      </c>
      <c r="Q162">
        <f t="shared" si="4"/>
        <v>1</v>
      </c>
    </row>
    <row r="163" spans="1:17" ht="28.8" hidden="1" outlineLevel="1" x14ac:dyDescent="0.3">
      <c r="A163" s="2">
        <v>142</v>
      </c>
      <c r="B163" s="45" t="s">
        <v>171</v>
      </c>
      <c r="C163" s="37" t="str">
        <f>Dome!F29</f>
        <v>Mechanical</v>
      </c>
      <c r="D163" s="37" t="str">
        <f>Dome!G29</f>
        <v>Falling outdoors from dome</v>
      </c>
      <c r="E163" s="42" t="str">
        <f>Dome!H29</f>
        <v>Poor access for personnel to the louvers mechanisms in the vent gates on the outside of the dome</v>
      </c>
      <c r="F163" s="42" t="str">
        <f>Dome!I29</f>
        <v>All</v>
      </c>
      <c r="G163" s="10" t="str">
        <f>Dome!J29</f>
        <v>Critical</v>
      </c>
      <c r="H163" s="10" t="str">
        <f>Dome!K29</f>
        <v>Remote</v>
      </c>
      <c r="I163" s="10">
        <f>Dome!L29</f>
        <v>10</v>
      </c>
      <c r="J163" s="6" t="str">
        <f>Dome!M29</f>
        <v>Medium</v>
      </c>
      <c r="K163" s="119">
        <f>Dome!O29</f>
        <v>0</v>
      </c>
      <c r="L163" s="119" t="str">
        <f>Dome!P29</f>
        <v>x</v>
      </c>
      <c r="M163" s="119">
        <f>Dome!Q29</f>
        <v>0</v>
      </c>
      <c r="N163" s="119" t="str">
        <f>Dome!R29</f>
        <v>x</v>
      </c>
      <c r="O163" s="145"/>
      <c r="Q163">
        <f t="shared" si="4"/>
        <v>0</v>
      </c>
    </row>
    <row r="164" spans="1:17" ht="28.8" hidden="1" outlineLevel="1" x14ac:dyDescent="0.3">
      <c r="A164" s="2">
        <v>143</v>
      </c>
      <c r="B164" s="45" t="s">
        <v>171</v>
      </c>
      <c r="C164" s="37" t="str">
        <f>Dome!F30</f>
        <v>Mechanical</v>
      </c>
      <c r="D164" s="37" t="str">
        <f>Dome!G30</f>
        <v>Collision hazard</v>
      </c>
      <c r="E164" s="42" t="str">
        <f>Dome!H30</f>
        <v>Dome rotation during M1M3 mirror removal due to outside forces (wind)</v>
      </c>
      <c r="F164" s="42" t="str">
        <f>Dome!I30</f>
        <v>All</v>
      </c>
      <c r="G164" s="10" t="str">
        <f>Dome!J30</f>
        <v>Critical</v>
      </c>
      <c r="H164" s="10" t="str">
        <f>Dome!K30</f>
        <v>Remote</v>
      </c>
      <c r="I164" s="10">
        <f>Dome!L30</f>
        <v>10</v>
      </c>
      <c r="J164" s="6" t="str">
        <f>Dome!M30</f>
        <v>Medium</v>
      </c>
      <c r="K164" s="119" t="str">
        <f>Dome!O30</f>
        <v>x</v>
      </c>
      <c r="L164" s="119" t="str">
        <f>Dome!P30</f>
        <v>x</v>
      </c>
      <c r="M164" s="119">
        <f>Dome!Q30</f>
        <v>0</v>
      </c>
      <c r="N164" s="119">
        <f>Dome!R30</f>
        <v>0</v>
      </c>
      <c r="O164" s="145"/>
    </row>
    <row r="165" spans="1:17" ht="28.8" hidden="1" outlineLevel="1" x14ac:dyDescent="0.3">
      <c r="A165" s="2">
        <v>144</v>
      </c>
      <c r="B165" s="45" t="s">
        <v>171</v>
      </c>
      <c r="C165" s="37" t="str">
        <f>Dome!F31</f>
        <v>Electrical</v>
      </c>
      <c r="D165" s="37" t="str">
        <f>Dome!G31</f>
        <v>Electrocution</v>
      </c>
      <c r="E165" s="42" t="str">
        <f>Dome!H31</f>
        <v>Capacitors are not fully discharged before personnel access to the inside of the capacitors or other capacitor ancillary equipment.</v>
      </c>
      <c r="F165" s="42" t="str">
        <f>Dome!I31</f>
        <v>All</v>
      </c>
      <c r="G165" s="10" t="str">
        <f>Dome!J31</f>
        <v>Catastrophic</v>
      </c>
      <c r="H165" s="10" t="str">
        <f>Dome!K31</f>
        <v>Remote</v>
      </c>
      <c r="I165" s="10">
        <f>Dome!L31</f>
        <v>8</v>
      </c>
      <c r="J165" s="6" t="str">
        <f>Dome!M31</f>
        <v>Serious</v>
      </c>
      <c r="K165" s="119" t="str">
        <f>Dome!O31</f>
        <v>x</v>
      </c>
      <c r="L165" s="119" t="str">
        <f>Dome!P31</f>
        <v>x</v>
      </c>
      <c r="M165" s="119" t="str">
        <f>Dome!Q31</f>
        <v>x</v>
      </c>
      <c r="N165" s="119" t="str">
        <f>Dome!R31</f>
        <v>x</v>
      </c>
      <c r="O165" s="145"/>
      <c r="Q165">
        <f t="shared" si="4"/>
        <v>0</v>
      </c>
    </row>
    <row r="166" spans="1:17" ht="28.8" hidden="1" outlineLevel="1" x14ac:dyDescent="0.3">
      <c r="A166" s="2">
        <v>145</v>
      </c>
      <c r="B166" s="45" t="s">
        <v>171</v>
      </c>
      <c r="C166" s="37" t="str">
        <f>Dome!F32</f>
        <v>Mechanical</v>
      </c>
      <c r="D166" s="82" t="str">
        <f>Dome!G32</f>
        <v>Collision hazard</v>
      </c>
      <c r="E166" s="84" t="str">
        <f>Dome!H32</f>
        <v>Crane movement creates excessive jerking  of loads due to rough control.</v>
      </c>
      <c r="F166" s="84" t="str">
        <f>Dome!I32</f>
        <v>All</v>
      </c>
      <c r="G166" s="10" t="str">
        <f>Dome!J32</f>
        <v>Catastrophic</v>
      </c>
      <c r="H166" s="10" t="str">
        <f>Dome!K32</f>
        <v>Occasional</v>
      </c>
      <c r="I166" s="10">
        <f>Dome!L32</f>
        <v>4</v>
      </c>
      <c r="J166" s="6" t="str">
        <f>Dome!M32</f>
        <v>High</v>
      </c>
      <c r="K166" s="120">
        <f>Dome!O32</f>
        <v>0</v>
      </c>
      <c r="L166" s="120" t="str">
        <f>Dome!P32</f>
        <v>x</v>
      </c>
      <c r="M166" s="120" t="str">
        <f>Dome!Q32</f>
        <v>x</v>
      </c>
      <c r="N166" s="120">
        <f>Dome!R32</f>
        <v>0</v>
      </c>
      <c r="O166" s="145" t="str">
        <f>Dome!Z32</f>
        <v>TS-062</v>
      </c>
      <c r="Q166" s="104">
        <f t="shared" si="4"/>
        <v>1</v>
      </c>
    </row>
    <row r="167" spans="1:17" ht="28.8" hidden="1" outlineLevel="1" x14ac:dyDescent="0.3">
      <c r="A167" s="2">
        <v>146</v>
      </c>
      <c r="B167" s="45" t="s">
        <v>171</v>
      </c>
      <c r="C167" s="37" t="str">
        <f>Dome!F33</f>
        <v>Mechanical</v>
      </c>
      <c r="D167" s="82" t="str">
        <f>Dome!G33</f>
        <v>Personal injury - rescue access</v>
      </c>
      <c r="E167" s="84" t="str">
        <f>Dome!H33</f>
        <v>In the event of a medical emergency while personnel are climbing the ladder or on the dome maintenance platform a rescue aid is required</v>
      </c>
      <c r="F167" s="84" t="str">
        <f>Dome!I33</f>
        <v>All</v>
      </c>
      <c r="G167" s="10" t="str">
        <f>Dome!J33</f>
        <v>Catastrophic</v>
      </c>
      <c r="H167" s="10" t="str">
        <f>Dome!K33</f>
        <v>Occasional</v>
      </c>
      <c r="I167" s="10">
        <f>Dome!L33</f>
        <v>4</v>
      </c>
      <c r="J167" s="6" t="str">
        <f>Dome!M33</f>
        <v>High</v>
      </c>
      <c r="K167" s="120">
        <f>Dome!O33</f>
        <v>0</v>
      </c>
      <c r="L167" s="120">
        <f>Dome!P33</f>
        <v>0</v>
      </c>
      <c r="M167" s="120" t="str">
        <f>Dome!Q33</f>
        <v>x</v>
      </c>
      <c r="N167" s="120">
        <f>Dome!R33</f>
        <v>0</v>
      </c>
      <c r="O167" s="145" t="str">
        <f>Dome!Z33</f>
        <v>PMO-257</v>
      </c>
      <c r="Q167" s="104">
        <f t="shared" si="4"/>
        <v>1</v>
      </c>
    </row>
    <row r="168" spans="1:17" ht="28.8" hidden="1" outlineLevel="1" x14ac:dyDescent="0.3">
      <c r="A168" s="2">
        <v>147</v>
      </c>
      <c r="B168" s="45" t="s">
        <v>171</v>
      </c>
      <c r="C168" s="37" t="str">
        <f>Dome!F34</f>
        <v>Mechanical</v>
      </c>
      <c r="D168" s="82" t="str">
        <f>Dome!G34</f>
        <v>Falling from light/wind screen access walkway</v>
      </c>
      <c r="E168" s="84" t="str">
        <f>Dome!H34</f>
        <v>Personnel falling from walkway while accessing the light/wind screen from the arch girders.</v>
      </c>
      <c r="F168" s="84" t="str">
        <f>Dome!I34</f>
        <v>All</v>
      </c>
      <c r="G168" s="10" t="str">
        <f>Dome!J34</f>
        <v>Catastrophic</v>
      </c>
      <c r="H168" s="10" t="str">
        <f>Dome!K34</f>
        <v>Occasional</v>
      </c>
      <c r="I168" s="10">
        <f>Dome!L34</f>
        <v>4</v>
      </c>
      <c r="J168" s="6" t="str">
        <f>Dome!M34</f>
        <v>High</v>
      </c>
      <c r="K168" s="120">
        <f>Dome!O34</f>
        <v>0</v>
      </c>
      <c r="L168" s="120" t="str">
        <f>Dome!P34</f>
        <v>x</v>
      </c>
      <c r="M168" s="120" t="str">
        <f>Dome!Q34</f>
        <v>x</v>
      </c>
      <c r="N168" s="120">
        <f>Dome!R34</f>
        <v>0</v>
      </c>
      <c r="O168" s="145" t="str">
        <f>Dome!Z34</f>
        <v>PMO-257</v>
      </c>
      <c r="Q168" s="104">
        <f t="shared" si="4"/>
        <v>1</v>
      </c>
    </row>
    <row r="169" spans="1:17" ht="28.8" hidden="1" outlineLevel="1" x14ac:dyDescent="0.3">
      <c r="A169" s="2">
        <v>148</v>
      </c>
      <c r="B169" s="45" t="s">
        <v>171</v>
      </c>
      <c r="C169" s="37" t="str">
        <f>Dome!F35</f>
        <v>Mechanical</v>
      </c>
      <c r="D169" s="82" t="str">
        <f>Dome!G35</f>
        <v>Pinching or Crushing by dome shutters</v>
      </c>
      <c r="E169" s="84" t="str">
        <f>Dome!H35</f>
        <v>Personnel injured by dome shutter movement during maintenance of the dome shutters</v>
      </c>
      <c r="F169" s="84" t="str">
        <f>Dome!I35</f>
        <v>All</v>
      </c>
      <c r="G169" s="10" t="str">
        <f>Dome!J35</f>
        <v>Catastrophic</v>
      </c>
      <c r="H169" s="10" t="str">
        <f>Dome!K35</f>
        <v>Occasional</v>
      </c>
      <c r="I169" s="10">
        <f>Dome!L35</f>
        <v>4</v>
      </c>
      <c r="J169" s="6" t="str">
        <f>Dome!M35</f>
        <v>High</v>
      </c>
      <c r="K169" s="120">
        <f>Dome!O35</f>
        <v>0</v>
      </c>
      <c r="L169" s="120">
        <f>Dome!P35</f>
        <v>0</v>
      </c>
      <c r="M169" s="120" t="str">
        <f>Dome!Q35</f>
        <v>x</v>
      </c>
      <c r="N169" s="120">
        <f>Dome!R35</f>
        <v>0</v>
      </c>
      <c r="O169" s="145" t="str">
        <f>Dome!Z35</f>
        <v>PMO-257</v>
      </c>
      <c r="Q169" s="104">
        <f t="shared" si="4"/>
        <v>1</v>
      </c>
    </row>
    <row r="170" spans="1:17" ht="28.8" hidden="1" outlineLevel="1" x14ac:dyDescent="0.3">
      <c r="A170" s="2">
        <v>149</v>
      </c>
      <c r="B170" s="45" t="s">
        <v>171</v>
      </c>
      <c r="C170" s="37" t="str">
        <f>Dome!F36</f>
        <v>Mechanical</v>
      </c>
      <c r="D170" s="82" t="str">
        <f>Dome!G36</f>
        <v>Pinching by light/wind screen</v>
      </c>
      <c r="E170" s="84" t="str">
        <f>Dome!H36</f>
        <v>Personnel injured by light/wind screen movement during maintenance of the light/wind screen.</v>
      </c>
      <c r="F170" s="84" t="str">
        <f>Dome!I36</f>
        <v>All</v>
      </c>
      <c r="G170" s="10" t="str">
        <f>Dome!J36</f>
        <v>Catastrophic</v>
      </c>
      <c r="H170" s="10" t="str">
        <f>Dome!K36</f>
        <v>Occasional</v>
      </c>
      <c r="I170" s="10">
        <f>Dome!L36</f>
        <v>4</v>
      </c>
      <c r="J170" s="6" t="str">
        <f>Dome!M36</f>
        <v>High</v>
      </c>
      <c r="K170" s="120" t="str">
        <f>Dome!O36</f>
        <v>x</v>
      </c>
      <c r="L170" s="120" t="str">
        <f>Dome!P36</f>
        <v>x</v>
      </c>
      <c r="M170" s="120" t="str">
        <f>Dome!Q36</f>
        <v>x</v>
      </c>
      <c r="N170" s="120">
        <f>Dome!R36</f>
        <v>0</v>
      </c>
      <c r="O170" s="145" t="str">
        <f>Dome!Z36</f>
        <v>PMO-257</v>
      </c>
      <c r="Q170" s="104">
        <f t="shared" si="4"/>
        <v>1</v>
      </c>
    </row>
    <row r="171" spans="1:17" ht="29.4" hidden="1" outlineLevel="1" thickBot="1" x14ac:dyDescent="0.35">
      <c r="A171" s="2">
        <v>150</v>
      </c>
      <c r="B171" s="45" t="s">
        <v>171</v>
      </c>
      <c r="C171" s="37" t="str">
        <f>Dome!F37</f>
        <v>Mechanical</v>
      </c>
      <c r="D171" s="82" t="str">
        <f>Dome!G37</f>
        <v>Earthquake damage</v>
      </c>
      <c r="E171" s="78" t="str">
        <f>Dome!H37</f>
        <v>Light/wind screen panels falls down on personnel and equipment during earthquake.</v>
      </c>
      <c r="F171" s="84" t="str">
        <f>Dome!I37</f>
        <v>All</v>
      </c>
      <c r="G171" s="10" t="str">
        <f>Dome!J37</f>
        <v>Catastrophic</v>
      </c>
      <c r="H171" s="10" t="str">
        <f>Dome!K37</f>
        <v>Occasional</v>
      </c>
      <c r="I171" s="10">
        <f>Dome!L37</f>
        <v>4</v>
      </c>
      <c r="J171" s="6" t="str">
        <f>Dome!M37</f>
        <v>High</v>
      </c>
      <c r="K171" s="120">
        <f>Dome!O37</f>
        <v>0</v>
      </c>
      <c r="L171" s="120" t="str">
        <f>Dome!P37</f>
        <v>x</v>
      </c>
      <c r="M171" s="120">
        <f>Dome!Q37</f>
        <v>0</v>
      </c>
      <c r="N171" s="120">
        <f>Dome!R37</f>
        <v>0</v>
      </c>
      <c r="O171" s="145" t="str">
        <f>Dome!Z37</f>
        <v>PMO-257</v>
      </c>
      <c r="Q171" s="104">
        <f t="shared" si="4"/>
        <v>1</v>
      </c>
    </row>
    <row r="172" spans="1:17" ht="29.4" hidden="1" outlineLevel="1" thickBot="1" x14ac:dyDescent="0.35">
      <c r="A172" s="2">
        <v>151</v>
      </c>
      <c r="B172" s="45"/>
      <c r="C172" s="37" t="str">
        <f>Dome!F38</f>
        <v>Electrical</v>
      </c>
      <c r="D172" s="82" t="str">
        <f>Dome!G38</f>
        <v>Delivery of 400 V to 230 V loads</v>
      </c>
      <c r="E172" s="78" t="str">
        <f>Dome!H38</f>
        <v>Trolley malfunction or slip ring damage (perhaps during an earthquake).</v>
      </c>
      <c r="F172" s="84" t="str">
        <f>Dome!I38</f>
        <v>All</v>
      </c>
      <c r="G172" s="10" t="str">
        <f>Dome!J38</f>
        <v>Critical</v>
      </c>
      <c r="H172" s="10" t="str">
        <f>Dome!K38</f>
        <v>Remote</v>
      </c>
      <c r="I172" s="10">
        <f>Dome!L38</f>
        <v>10</v>
      </c>
      <c r="J172" s="6" t="str">
        <f>Dome!M38</f>
        <v>Medium</v>
      </c>
      <c r="K172" s="120">
        <f>Dome!O38</f>
        <v>0</v>
      </c>
      <c r="L172" s="120" t="str">
        <f>Dome!P38</f>
        <v>x</v>
      </c>
      <c r="M172" s="120">
        <f>Dome!Q38</f>
        <v>0</v>
      </c>
      <c r="N172" s="120">
        <f>Dome!R38</f>
        <v>0</v>
      </c>
      <c r="O172" s="145"/>
      <c r="Q172">
        <f t="shared" ref="Q172:Q203" si="5">COUNTIF(J172,$Q$6)</f>
        <v>0</v>
      </c>
    </row>
    <row r="173" spans="1:17" collapsed="1" x14ac:dyDescent="0.3">
      <c r="A173" s="2">
        <v>152</v>
      </c>
      <c r="B173" s="45" t="s">
        <v>214</v>
      </c>
      <c r="C173" s="37" t="str">
        <f>'Camera Rooms'!F4</f>
        <v>Mechanical</v>
      </c>
      <c r="D173" s="37" t="str">
        <f>'Camera Rooms'!G4</f>
        <v>Bump hazard</v>
      </c>
      <c r="E173" s="42" t="str">
        <f>'Camera Rooms'!H4</f>
        <v>Camera Assembly Cart moved while camera attached to the crane</v>
      </c>
      <c r="F173" s="42" t="str">
        <f>'Camera Rooms'!I4</f>
        <v>operations</v>
      </c>
      <c r="G173" s="10" t="str">
        <f>'Camera Rooms'!J4</f>
        <v>Marginal</v>
      </c>
      <c r="H173" s="10" t="str">
        <f>'Camera Rooms'!K4</f>
        <v>Improbable</v>
      </c>
      <c r="I173" s="10">
        <f>'Camera Rooms'!L4</f>
        <v>17</v>
      </c>
      <c r="J173" s="6" t="str">
        <f>'Camera Rooms'!M4</f>
        <v>Medium</v>
      </c>
      <c r="K173" s="10">
        <f>'Camera Rooms'!O4</f>
        <v>0</v>
      </c>
      <c r="L173" s="10" t="str">
        <f>'Camera Rooms'!P4</f>
        <v>x</v>
      </c>
      <c r="M173" s="10" t="str">
        <f>'Camera Rooms'!Q4</f>
        <v>x</v>
      </c>
      <c r="N173" s="10">
        <f>'Camera Rooms'!R4</f>
        <v>0</v>
      </c>
      <c r="O173" s="145"/>
      <c r="Q173">
        <f t="shared" si="5"/>
        <v>0</v>
      </c>
    </row>
    <row r="174" spans="1:17" ht="28.8" hidden="1" outlineLevel="1" x14ac:dyDescent="0.3">
      <c r="A174" s="2">
        <v>153</v>
      </c>
      <c r="B174" s="45" t="s">
        <v>214</v>
      </c>
      <c r="C174" s="37" t="str">
        <f>'Camera Rooms'!F5</f>
        <v>Mechanical</v>
      </c>
      <c r="D174" s="37" t="str">
        <f>'Camera Rooms'!G5</f>
        <v>Trip Hazard</v>
      </c>
      <c r="E174" s="42" t="str">
        <f>'Camera Rooms'!H5</f>
        <v>Tripping over umbilical or other items during camera transfer to camera cart</v>
      </c>
      <c r="F174" s="42" t="str">
        <f>'Camera Rooms'!I5</f>
        <v>operations</v>
      </c>
      <c r="G174" s="10" t="str">
        <f>'Camera Rooms'!J5</f>
        <v>Marginal</v>
      </c>
      <c r="H174" s="10" t="str">
        <f>'Camera Rooms'!K5</f>
        <v>Remote</v>
      </c>
      <c r="I174" s="10">
        <f>'Camera Rooms'!L5</f>
        <v>14</v>
      </c>
      <c r="J174" s="6" t="str">
        <f>'Camera Rooms'!M5</f>
        <v>Medium</v>
      </c>
      <c r="K174" s="10">
        <f>'Camera Rooms'!O5</f>
        <v>0</v>
      </c>
      <c r="L174" s="10" t="str">
        <f>'Camera Rooms'!P5</f>
        <v>x</v>
      </c>
      <c r="M174" s="10" t="str">
        <f>'Camera Rooms'!Q5</f>
        <v>x</v>
      </c>
      <c r="N174" s="10">
        <f>'Camera Rooms'!R5</f>
        <v>0</v>
      </c>
      <c r="O174" s="145"/>
      <c r="Q174">
        <f t="shared" si="5"/>
        <v>0</v>
      </c>
    </row>
    <row r="175" spans="1:17" hidden="1" outlineLevel="1" x14ac:dyDescent="0.3">
      <c r="A175" s="2">
        <v>154</v>
      </c>
      <c r="B175" s="45" t="s">
        <v>214</v>
      </c>
      <c r="C175" s="37" t="str">
        <f>'Camera Rooms'!F6</f>
        <v>Electrical</v>
      </c>
      <c r="D175" s="37" t="str">
        <f>'Camera Rooms'!G6</f>
        <v>Electric shock</v>
      </c>
      <c r="E175" s="42" t="str">
        <f>'Camera Rooms'!H6</f>
        <v>Possible wet area during usage of electric tools</v>
      </c>
      <c r="F175" s="42" t="str">
        <f>'Camera Rooms'!I6</f>
        <v>operations</v>
      </c>
      <c r="G175" s="10" t="str">
        <f>'Camera Rooms'!J6</f>
        <v>Critical</v>
      </c>
      <c r="H175" s="10" t="str">
        <f>'Camera Rooms'!K6</f>
        <v>Improbable</v>
      </c>
      <c r="I175" s="10">
        <f>'Camera Rooms'!L6</f>
        <v>15</v>
      </c>
      <c r="J175" s="6" t="str">
        <f>'Camera Rooms'!M6</f>
        <v>Medium</v>
      </c>
      <c r="K175" s="10">
        <f>'Camera Rooms'!O6</f>
        <v>0</v>
      </c>
      <c r="L175" s="10" t="str">
        <f>'Camera Rooms'!P6</f>
        <v>x</v>
      </c>
      <c r="M175" s="10" t="str">
        <f>'Camera Rooms'!Q6</f>
        <v>x</v>
      </c>
      <c r="N175" s="10">
        <f>'Camera Rooms'!R6</f>
        <v>0</v>
      </c>
      <c r="O175" s="145"/>
      <c r="Q175">
        <f t="shared" si="5"/>
        <v>0</v>
      </c>
    </row>
    <row r="176" spans="1:17" hidden="1" outlineLevel="1" x14ac:dyDescent="0.3">
      <c r="A176" s="2">
        <v>155</v>
      </c>
      <c r="B176" s="45" t="s">
        <v>214</v>
      </c>
      <c r="C176" s="37" t="str">
        <f>'Camera Rooms'!F7</f>
        <v>Material</v>
      </c>
      <c r="D176" s="37" t="str">
        <f>'Camera Rooms'!G7</f>
        <v>Oxygen Depletion</v>
      </c>
      <c r="E176" s="42" t="str">
        <f>'Camera Rooms'!H7</f>
        <v>Low oxygen by release of Nitrogen gas in enclosed room</v>
      </c>
      <c r="F176" s="42" t="str">
        <f>'Camera Rooms'!I7</f>
        <v>operations</v>
      </c>
      <c r="G176" s="10" t="str">
        <f>'Camera Rooms'!J7</f>
        <v>Catastrophic</v>
      </c>
      <c r="H176" s="10" t="str">
        <f>'Camera Rooms'!K7</f>
        <v>Improbable</v>
      </c>
      <c r="I176" s="10">
        <f>'Camera Rooms'!L7</f>
        <v>12</v>
      </c>
      <c r="J176" s="6" t="str">
        <f>'Camera Rooms'!M7</f>
        <v>Medium</v>
      </c>
      <c r="K176" s="10">
        <f>'Camera Rooms'!O7</f>
        <v>0</v>
      </c>
      <c r="L176" s="10" t="str">
        <f>'Camera Rooms'!P7</f>
        <v>x</v>
      </c>
      <c r="M176" s="10">
        <f>'Camera Rooms'!Q7</f>
        <v>0</v>
      </c>
      <c r="N176" s="10">
        <f>'Camera Rooms'!R7</f>
        <v>0</v>
      </c>
      <c r="O176" s="145"/>
      <c r="Q176">
        <f t="shared" si="5"/>
        <v>0</v>
      </c>
    </row>
    <row r="177" spans="1:17" hidden="1" outlineLevel="1" x14ac:dyDescent="0.3">
      <c r="A177" s="2">
        <v>156</v>
      </c>
      <c r="B177" s="45" t="s">
        <v>214</v>
      </c>
      <c r="C177" s="37" t="str">
        <f>'Camera Rooms'!F8</f>
        <v>Ingress / Egress</v>
      </c>
      <c r="D177" s="37" t="str">
        <f>'Camera Rooms'!G8</f>
        <v>Confinement</v>
      </c>
      <c r="E177" s="42" t="str">
        <f>'Camera Rooms'!H8</f>
        <v>Only one exit in the clean room that could be blocked</v>
      </c>
      <c r="F177" s="42" t="str">
        <f>'Camera Rooms'!I8</f>
        <v>operations</v>
      </c>
      <c r="G177" s="10" t="str">
        <f>'Camera Rooms'!J8</f>
        <v>Catastrophic</v>
      </c>
      <c r="H177" s="10" t="str">
        <f>'Camera Rooms'!K8</f>
        <v>Improbable</v>
      </c>
      <c r="I177" s="10">
        <f>'Camera Rooms'!L8</f>
        <v>12</v>
      </c>
      <c r="J177" s="6" t="str">
        <f>'Camera Rooms'!M8</f>
        <v>Medium</v>
      </c>
      <c r="K177" s="10">
        <f>'Camera Rooms'!O8</f>
        <v>0</v>
      </c>
      <c r="L177" s="10" t="str">
        <f>'Camera Rooms'!P8</f>
        <v>x</v>
      </c>
      <c r="M177" s="10">
        <f>'Camera Rooms'!Q8</f>
        <v>0</v>
      </c>
      <c r="N177" s="10">
        <f>'Camera Rooms'!R8</f>
        <v>0</v>
      </c>
      <c r="O177" s="145"/>
      <c r="Q177">
        <f t="shared" si="5"/>
        <v>0</v>
      </c>
    </row>
    <row r="178" spans="1:17" hidden="1" outlineLevel="1" x14ac:dyDescent="0.3">
      <c r="A178" s="2">
        <v>157</v>
      </c>
      <c r="B178" s="45" t="s">
        <v>214</v>
      </c>
      <c r="C178" s="37" t="str">
        <f>'Camera Rooms'!F9</f>
        <v>Mechanical -Glass Safety</v>
      </c>
      <c r="D178" s="37" t="str">
        <f>'Camera Rooms'!G9</f>
        <v>Glass hazard</v>
      </c>
      <c r="E178" s="42" t="str">
        <f>'Camera Rooms'!H9</f>
        <v>Lenses break during maintenance (dropping, impact, lifting stress)</v>
      </c>
      <c r="F178" s="42" t="str">
        <f>'Camera Rooms'!I9</f>
        <v>operations</v>
      </c>
      <c r="G178" s="10" t="str">
        <f>'Camera Rooms'!J9</f>
        <v>Catastrophic</v>
      </c>
      <c r="H178" s="10" t="str">
        <f>'Camera Rooms'!K9</f>
        <v>Improbable</v>
      </c>
      <c r="I178" s="10">
        <f>'Camera Rooms'!L9</f>
        <v>12</v>
      </c>
      <c r="J178" s="6" t="str">
        <f>'Camera Rooms'!M9</f>
        <v>Medium</v>
      </c>
      <c r="K178" s="10">
        <f>'Camera Rooms'!O9</f>
        <v>0</v>
      </c>
      <c r="L178" s="10">
        <f>'Camera Rooms'!P9</f>
        <v>0</v>
      </c>
      <c r="M178" s="10" t="str">
        <f>'Camera Rooms'!Q9</f>
        <v>x</v>
      </c>
      <c r="N178" s="10">
        <f>'Camera Rooms'!R9</f>
        <v>0</v>
      </c>
      <c r="O178" s="145"/>
      <c r="Q178">
        <f t="shared" si="5"/>
        <v>0</v>
      </c>
    </row>
    <row r="179" spans="1:17" ht="28.8" hidden="1" outlineLevel="1" x14ac:dyDescent="0.3">
      <c r="A179" s="2">
        <v>158</v>
      </c>
      <c r="B179" s="45" t="s">
        <v>214</v>
      </c>
      <c r="C179" s="37" t="str">
        <f>'Camera Rooms'!F10</f>
        <v>Mechanical</v>
      </c>
      <c r="D179" s="37" t="str">
        <f>'Camera Rooms'!G10</f>
        <v>Fall hazard</v>
      </c>
      <c r="E179" s="42" t="str">
        <f>'Camera Rooms'!H10</f>
        <v>Personel falls while on the white room roof to hook skylight cable to main crane</v>
      </c>
      <c r="F179" s="42" t="str">
        <f>'Camera Rooms'!I10</f>
        <v>operations</v>
      </c>
      <c r="G179" s="10" t="str">
        <f>'Camera Rooms'!J10</f>
        <v>Critical</v>
      </c>
      <c r="H179" s="10" t="str">
        <f>'Camera Rooms'!K10</f>
        <v>Remote</v>
      </c>
      <c r="I179" s="10">
        <f>'Camera Rooms'!L10</f>
        <v>10</v>
      </c>
      <c r="J179" s="6" t="str">
        <f>'Camera Rooms'!M10</f>
        <v>Medium</v>
      </c>
      <c r="K179" s="10">
        <f>'Camera Rooms'!O10</f>
        <v>0</v>
      </c>
      <c r="L179" s="10" t="str">
        <f>'Camera Rooms'!P10</f>
        <v>x</v>
      </c>
      <c r="M179" s="10">
        <f>'Camera Rooms'!Q10</f>
        <v>0</v>
      </c>
      <c r="N179" s="10">
        <f>'Camera Rooms'!R10</f>
        <v>0</v>
      </c>
      <c r="O179" s="145"/>
      <c r="Q179">
        <f t="shared" si="5"/>
        <v>0</v>
      </c>
    </row>
    <row r="180" spans="1:17" hidden="1" outlineLevel="1" x14ac:dyDescent="0.3">
      <c r="A180" s="2">
        <v>159</v>
      </c>
      <c r="B180" s="45" t="s">
        <v>214</v>
      </c>
      <c r="C180" s="37" t="str">
        <f>'Camera Rooms'!F11</f>
        <v>Mechanical</v>
      </c>
      <c r="D180" s="37" t="str">
        <f>'Camera Rooms'!G11</f>
        <v>Collision hazard</v>
      </c>
      <c r="E180" s="42" t="str">
        <f>'Camera Rooms'!H11</f>
        <v>Crane runs out with operator inside the white room</v>
      </c>
      <c r="F180" s="42" t="str">
        <f>'Camera Rooms'!I11</f>
        <v>operations</v>
      </c>
      <c r="G180" s="10" t="str">
        <f>'Camera Rooms'!J11</f>
        <v>Critical</v>
      </c>
      <c r="H180" s="10" t="str">
        <f>'Camera Rooms'!K11</f>
        <v>Remote</v>
      </c>
      <c r="I180" s="10">
        <f>'Camera Rooms'!L11</f>
        <v>10</v>
      </c>
      <c r="J180" s="6" t="str">
        <f>'Camera Rooms'!M11</f>
        <v>Medium</v>
      </c>
      <c r="K180" s="10">
        <f>'Camera Rooms'!O11</f>
        <v>0</v>
      </c>
      <c r="L180" s="10" t="str">
        <f>'Camera Rooms'!P11</f>
        <v>x</v>
      </c>
      <c r="M180" s="10">
        <f>'Camera Rooms'!Q11</f>
        <v>0</v>
      </c>
      <c r="N180" s="10">
        <f>'Camera Rooms'!R11</f>
        <v>0</v>
      </c>
      <c r="O180" s="145"/>
      <c r="Q180">
        <f t="shared" si="5"/>
        <v>0</v>
      </c>
    </row>
    <row r="181" spans="1:17" hidden="1" outlineLevel="1" x14ac:dyDescent="0.3">
      <c r="A181" s="2">
        <v>160</v>
      </c>
      <c r="B181" s="45" t="s">
        <v>214</v>
      </c>
      <c r="C181" s="37" t="str">
        <f>'Camera Rooms'!F12</f>
        <v>Mechanical</v>
      </c>
      <c r="D181" s="37" t="str">
        <f>'Camera Rooms'!G12</f>
        <v>Line rupture</v>
      </c>
      <c r="E181" s="42" t="str">
        <f>'Camera Rooms'!H12</f>
        <v>High pressure pipe ruptures (refrigerant ~350PSI)</v>
      </c>
      <c r="F181" s="42" t="str">
        <f>'Camera Rooms'!I12</f>
        <v>operations</v>
      </c>
      <c r="G181" s="10" t="str">
        <f>'Camera Rooms'!J12</f>
        <v>Critical</v>
      </c>
      <c r="H181" s="10" t="str">
        <f>'Camera Rooms'!K12</f>
        <v>Remote</v>
      </c>
      <c r="I181" s="10">
        <f>'Camera Rooms'!L12</f>
        <v>10</v>
      </c>
      <c r="J181" s="6" t="str">
        <f>'Camera Rooms'!M12</f>
        <v>Medium</v>
      </c>
      <c r="K181" s="10">
        <f>'Camera Rooms'!O12</f>
        <v>0</v>
      </c>
      <c r="L181" s="10" t="str">
        <f>'Camera Rooms'!P12</f>
        <v>x</v>
      </c>
      <c r="M181" s="10">
        <f>'Camera Rooms'!Q12</f>
        <v>0</v>
      </c>
      <c r="N181" s="10">
        <f>'Camera Rooms'!R12</f>
        <v>0</v>
      </c>
      <c r="O181" s="145"/>
      <c r="Q181">
        <f t="shared" si="5"/>
        <v>0</v>
      </c>
    </row>
    <row r="182" spans="1:17" hidden="1" outlineLevel="1" x14ac:dyDescent="0.3">
      <c r="A182" s="2">
        <v>161</v>
      </c>
      <c r="B182" s="45" t="s">
        <v>214</v>
      </c>
      <c r="C182" s="37" t="str">
        <f>'Camera Rooms'!F13</f>
        <v>Noise</v>
      </c>
      <c r="D182" s="37" t="str">
        <f>'Camera Rooms'!G13</f>
        <v>Headache/Earing Loss</v>
      </c>
      <c r="E182" s="42" t="str">
        <f>'Camera Rooms'!H13</f>
        <v>Noisy equipment (air casters)</v>
      </c>
      <c r="F182" s="42" t="str">
        <f>'Camera Rooms'!I13</f>
        <v>operations</v>
      </c>
      <c r="G182" s="10" t="str">
        <f>'Camera Rooms'!J13</f>
        <v>Marginal</v>
      </c>
      <c r="H182" s="10" t="str">
        <f>'Camera Rooms'!K13</f>
        <v>Occasional</v>
      </c>
      <c r="I182" s="10">
        <f>'Camera Rooms'!L13</f>
        <v>11</v>
      </c>
      <c r="J182" s="6" t="str">
        <f>'Camera Rooms'!M13</f>
        <v>Medium</v>
      </c>
      <c r="K182" s="14">
        <f>'Camera Rooms'!O13</f>
        <v>0</v>
      </c>
      <c r="L182" s="14" t="str">
        <f>'Camera Rooms'!P13</f>
        <v>x</v>
      </c>
      <c r="M182" s="14">
        <f>'Camera Rooms'!Q13</f>
        <v>0</v>
      </c>
      <c r="N182" s="14">
        <f>'Camera Rooms'!R13</f>
        <v>0</v>
      </c>
      <c r="O182" s="145"/>
      <c r="Q182">
        <f t="shared" si="5"/>
        <v>0</v>
      </c>
    </row>
    <row r="183" spans="1:17" ht="28.8" hidden="1" outlineLevel="1" x14ac:dyDescent="0.3">
      <c r="A183" s="2">
        <v>162</v>
      </c>
      <c r="B183" s="45" t="s">
        <v>214</v>
      </c>
      <c r="C183" s="37" t="str">
        <f>'Camera Rooms'!F14</f>
        <v>Material</v>
      </c>
      <c r="D183" s="37" t="str">
        <f>'Camera Rooms'!G14</f>
        <v>Fire</v>
      </c>
      <c r="E183" s="42" t="str">
        <f>'Camera Rooms'!H14</f>
        <v>Heat smoke damage to camera. Inadequate extinguisher available in case of fire</v>
      </c>
      <c r="F183" s="42" t="str">
        <f>'Camera Rooms'!I14</f>
        <v>operations</v>
      </c>
      <c r="G183" s="10" t="str">
        <f>'Camera Rooms'!J14</f>
        <v>Critical</v>
      </c>
      <c r="H183" s="10" t="str">
        <f>'Camera Rooms'!K14</f>
        <v>Remote</v>
      </c>
      <c r="I183" s="10">
        <f>'Camera Rooms'!L14</f>
        <v>10</v>
      </c>
      <c r="J183" s="6" t="str">
        <f>'Camera Rooms'!M14</f>
        <v>Medium</v>
      </c>
      <c r="K183" s="14">
        <f>'Camera Rooms'!O14</f>
        <v>0</v>
      </c>
      <c r="L183" s="14" t="str">
        <f>'Camera Rooms'!P14</f>
        <v>x</v>
      </c>
      <c r="M183" s="14" t="str">
        <f>'Camera Rooms'!Q14</f>
        <v>x</v>
      </c>
      <c r="N183" s="14">
        <f>'Camera Rooms'!R14</f>
        <v>0</v>
      </c>
      <c r="O183" s="145"/>
      <c r="Q183">
        <f t="shared" si="5"/>
        <v>0</v>
      </c>
    </row>
    <row r="184" spans="1:17" hidden="1" outlineLevel="1" x14ac:dyDescent="0.3">
      <c r="A184" s="2">
        <v>163</v>
      </c>
      <c r="B184" s="45" t="s">
        <v>214</v>
      </c>
      <c r="C184" s="37" t="str">
        <f>'Camera Rooms'!F15</f>
        <v>Material</v>
      </c>
      <c r="D184" s="37" t="str">
        <f>'Camera Rooms'!G15</f>
        <v>Oxygen Depletion</v>
      </c>
      <c r="E184" s="42" t="str">
        <f>'Camera Rooms'!H15</f>
        <v>Low oxygen by release of Nitrogen gas in enclosed room</v>
      </c>
      <c r="F184" s="42" t="str">
        <f>'Camera Rooms'!I15</f>
        <v>operations</v>
      </c>
      <c r="G184" s="10" t="str">
        <f>'Camera Rooms'!J15</f>
        <v>Catastrophic</v>
      </c>
      <c r="H184" s="10" t="str">
        <f>'Camera Rooms'!K15</f>
        <v>Improbable</v>
      </c>
      <c r="I184" s="10">
        <f>'Camera Rooms'!L15</f>
        <v>12</v>
      </c>
      <c r="J184" s="6" t="str">
        <f>'Camera Rooms'!M15</f>
        <v>Medium</v>
      </c>
      <c r="K184" s="14">
        <f>'Camera Rooms'!O15</f>
        <v>0</v>
      </c>
      <c r="L184" s="14" t="str">
        <f>'Camera Rooms'!P15</f>
        <v>x</v>
      </c>
      <c r="M184" s="14">
        <f>'Camera Rooms'!Q15</f>
        <v>0</v>
      </c>
      <c r="N184" s="14" t="str">
        <f>'Camera Rooms'!R15</f>
        <v>x</v>
      </c>
      <c r="O184" s="145"/>
      <c r="Q184">
        <f t="shared" si="5"/>
        <v>0</v>
      </c>
    </row>
    <row r="185" spans="1:17" hidden="1" outlineLevel="1" x14ac:dyDescent="0.3">
      <c r="A185" s="2">
        <v>164</v>
      </c>
      <c r="B185" s="45" t="s">
        <v>214</v>
      </c>
      <c r="C185" s="37" t="str">
        <f>'Camera Rooms'!F16</f>
        <v>Material</v>
      </c>
      <c r="D185" s="37" t="str">
        <f>'Camera Rooms'!G16</f>
        <v>Refrigerant leakage</v>
      </c>
      <c r="E185" s="42" t="str">
        <f>'Camera Rooms'!H16</f>
        <v>Personel exposure to refrigerant due to insufficient protection</v>
      </c>
      <c r="F185" s="42" t="str">
        <f>'Camera Rooms'!I16</f>
        <v>operations</v>
      </c>
      <c r="G185" s="10" t="str">
        <f>'Camera Rooms'!J16</f>
        <v>Critical</v>
      </c>
      <c r="H185" s="10" t="str">
        <f>'Camera Rooms'!K16</f>
        <v>Remote</v>
      </c>
      <c r="I185" s="10">
        <f>'Camera Rooms'!L16</f>
        <v>10</v>
      </c>
      <c r="J185" s="6" t="str">
        <f>'Camera Rooms'!M16</f>
        <v>Medium</v>
      </c>
      <c r="K185" s="14">
        <f>'Camera Rooms'!O16</f>
        <v>0</v>
      </c>
      <c r="L185" s="14" t="str">
        <f>'Camera Rooms'!P16</f>
        <v>x</v>
      </c>
      <c r="M185" s="14">
        <f>'Camera Rooms'!Q16</f>
        <v>0</v>
      </c>
      <c r="N185" s="14" t="str">
        <f>'Camera Rooms'!R16</f>
        <v>x</v>
      </c>
      <c r="O185" s="145"/>
      <c r="Q185">
        <f t="shared" si="5"/>
        <v>0</v>
      </c>
    </row>
    <row r="186" spans="1:17" hidden="1" outlineLevel="1" x14ac:dyDescent="0.3">
      <c r="A186" s="2">
        <v>165</v>
      </c>
      <c r="B186" s="45" t="s">
        <v>214</v>
      </c>
      <c r="C186" s="37" t="str">
        <f>'Camera Rooms'!F17</f>
        <v>Mechanical</v>
      </c>
      <c r="D186" s="37" t="str">
        <f>'Camera Rooms'!G17</f>
        <v>Overturn</v>
      </c>
      <c r="E186" s="42" t="str">
        <f>'Camera Rooms'!H17</f>
        <v>Camera Cart overturn during earthquake</v>
      </c>
      <c r="F186" s="42" t="str">
        <f>'Camera Rooms'!I17</f>
        <v>operations</v>
      </c>
      <c r="G186" s="10" t="str">
        <f>'Camera Rooms'!J17</f>
        <v>Catastrophic</v>
      </c>
      <c r="H186" s="10" t="str">
        <f>'Camera Rooms'!K17</f>
        <v>Improbable</v>
      </c>
      <c r="I186" s="10">
        <f>'Camera Rooms'!L17</f>
        <v>12</v>
      </c>
      <c r="J186" s="6" t="str">
        <f>'Camera Rooms'!M17</f>
        <v>Medium</v>
      </c>
      <c r="K186" s="119">
        <f>'Camera Rooms'!O17</f>
        <v>0</v>
      </c>
      <c r="L186" s="119" t="str">
        <f>'Camera Rooms'!P17</f>
        <v>x</v>
      </c>
      <c r="M186" s="119">
        <f>'Camera Rooms'!Q17</f>
        <v>0</v>
      </c>
      <c r="N186" s="119">
        <f>'Camera Rooms'!R17</f>
        <v>0</v>
      </c>
      <c r="O186" s="145"/>
      <c r="Q186">
        <f t="shared" si="5"/>
        <v>0</v>
      </c>
    </row>
    <row r="187" spans="1:17" ht="28.8" hidden="1" outlineLevel="1" x14ac:dyDescent="0.3">
      <c r="A187" s="2">
        <v>166</v>
      </c>
      <c r="B187" s="45" t="s">
        <v>214</v>
      </c>
      <c r="C187" s="37" t="str">
        <f>'Camera Rooms'!F18</f>
        <v>Material</v>
      </c>
      <c r="D187" s="37" t="str">
        <f>'Camera Rooms'!G18</f>
        <v>Fire</v>
      </c>
      <c r="E187" s="42" t="str">
        <f>'Camera Rooms'!H18</f>
        <v>Heat smoke damage to camera. Inadequate extinguisher available in case of fire</v>
      </c>
      <c r="F187" s="42" t="str">
        <f>'Camera Rooms'!I18</f>
        <v>operations</v>
      </c>
      <c r="G187" s="10" t="str">
        <f>'Camera Rooms'!J18</f>
        <v>Catastrophic</v>
      </c>
      <c r="H187" s="10" t="str">
        <f>'Camera Rooms'!K18</f>
        <v>Improbable</v>
      </c>
      <c r="I187" s="10">
        <f>'Camera Rooms'!L18</f>
        <v>12</v>
      </c>
      <c r="J187" s="6" t="str">
        <f>'Camera Rooms'!M18</f>
        <v>Medium</v>
      </c>
      <c r="K187" s="14">
        <f>'Camera Rooms'!O18</f>
        <v>0</v>
      </c>
      <c r="L187" s="14" t="str">
        <f>'Camera Rooms'!P18</f>
        <v>x</v>
      </c>
      <c r="M187" s="14" t="str">
        <f>'Camera Rooms'!Q18</f>
        <v>x</v>
      </c>
      <c r="N187" s="14">
        <f>'Camera Rooms'!R18</f>
        <v>0</v>
      </c>
      <c r="O187" s="145"/>
      <c r="Q187">
        <f t="shared" si="5"/>
        <v>0</v>
      </c>
    </row>
    <row r="188" spans="1:17" hidden="1" outlineLevel="1" x14ac:dyDescent="0.3">
      <c r="A188" s="2">
        <v>167</v>
      </c>
      <c r="B188" s="45" t="s">
        <v>214</v>
      </c>
      <c r="C188" s="37" t="str">
        <f>'Camera Rooms'!F19</f>
        <v>Material</v>
      </c>
      <c r="D188" s="37" t="str">
        <f>'Camera Rooms'!G19</f>
        <v>Flooding</v>
      </c>
      <c r="E188" s="42" t="str">
        <f>'Camera Rooms'!H19</f>
        <v>hose rupture</v>
      </c>
      <c r="F188" s="42" t="str">
        <f>'Camera Rooms'!I19</f>
        <v>operations</v>
      </c>
      <c r="G188" s="10" t="str">
        <f>'Camera Rooms'!J19</f>
        <v>Critical</v>
      </c>
      <c r="H188" s="10" t="str">
        <f>'Camera Rooms'!K19</f>
        <v>Remote</v>
      </c>
      <c r="I188" s="10">
        <f>'Camera Rooms'!L19</f>
        <v>10</v>
      </c>
      <c r="J188" s="6" t="str">
        <f>'Camera Rooms'!M19</f>
        <v>Medium</v>
      </c>
      <c r="K188" s="14">
        <f>'Camera Rooms'!O19</f>
        <v>0</v>
      </c>
      <c r="L188" s="14" t="str">
        <f>'Camera Rooms'!P19</f>
        <v>x</v>
      </c>
      <c r="M188" s="14">
        <f>'Camera Rooms'!Q19</f>
        <v>0</v>
      </c>
      <c r="N188" s="14">
        <f>'Camera Rooms'!R19</f>
        <v>0</v>
      </c>
      <c r="O188" s="145"/>
      <c r="Q188">
        <f t="shared" si="5"/>
        <v>0</v>
      </c>
    </row>
    <row r="189" spans="1:17" collapsed="1" x14ac:dyDescent="0.3">
      <c r="A189" s="2">
        <v>168</v>
      </c>
      <c r="B189" s="102" t="s">
        <v>238</v>
      </c>
      <c r="C189" s="37" t="str">
        <f>'Mount and Pier'!F4</f>
        <v>Mechanical</v>
      </c>
      <c r="D189" s="37" t="str">
        <f>'Mount and Pier'!G4</f>
        <v>Personnel Safety- Pinching, Struck by, collision</v>
      </c>
      <c r="E189" s="42" t="str">
        <f>'Mount and Pier'!H4</f>
        <v>Telescope moves in elevation during/after deployment of platforms</v>
      </c>
      <c r="F189" s="42" t="str">
        <f>'Mount and Pier'!I4</f>
        <v>All</v>
      </c>
      <c r="G189" s="10" t="str">
        <f>'Mount and Pier'!J4</f>
        <v>Catastrophic</v>
      </c>
      <c r="H189" s="10" t="str">
        <f>'Mount and Pier'!K4</f>
        <v>Occasional</v>
      </c>
      <c r="I189" s="10">
        <f>'Mount and Pier'!L4</f>
        <v>4</v>
      </c>
      <c r="J189" s="6" t="str">
        <f>'Mount and Pier'!M4</f>
        <v>High</v>
      </c>
      <c r="K189" s="14" t="str">
        <f>'Mount and Pier'!O4</f>
        <v>x</v>
      </c>
      <c r="L189" s="14" t="str">
        <f>'Mount and Pier'!P4</f>
        <v>x</v>
      </c>
      <c r="M189" s="14" t="str">
        <f>'Mount and Pier'!Q4</f>
        <v>x</v>
      </c>
      <c r="N189" s="14" t="str">
        <f>'Mount and Pier'!R4</f>
        <v>x</v>
      </c>
      <c r="O189" s="9" t="s">
        <v>512</v>
      </c>
      <c r="Q189" s="104">
        <f t="shared" si="5"/>
        <v>1</v>
      </c>
    </row>
    <row r="190" spans="1:17" hidden="1" outlineLevel="1" x14ac:dyDescent="0.3">
      <c r="A190" s="2">
        <v>169</v>
      </c>
      <c r="B190" s="32" t="s">
        <v>238</v>
      </c>
      <c r="C190" s="37" t="str">
        <f>'Mount and Pier'!F5</f>
        <v>Material</v>
      </c>
      <c r="D190" s="37" t="str">
        <f>'Mount and Pier'!G5</f>
        <v>Glass Safety - Struck by, collision</v>
      </c>
      <c r="E190" s="42" t="str">
        <f>'Mount and Pier'!H5</f>
        <v>Deployable platform hits M2 mirror due to flexure or earthquake</v>
      </c>
      <c r="F190" s="42" t="str">
        <f>'Mount and Pier'!I5</f>
        <v>All</v>
      </c>
      <c r="G190" s="10" t="str">
        <f>'Mount and Pier'!J5</f>
        <v>Catastrophic</v>
      </c>
      <c r="H190" s="10" t="str">
        <f>'Mount and Pier'!K5</f>
        <v>Occasional</v>
      </c>
      <c r="I190" s="10">
        <f>'Mount and Pier'!L5</f>
        <v>4</v>
      </c>
      <c r="J190" s="6" t="str">
        <f>'Mount and Pier'!M5</f>
        <v>High</v>
      </c>
      <c r="K190" s="14">
        <f>'Mount and Pier'!O5</f>
        <v>0</v>
      </c>
      <c r="L190" s="14" t="str">
        <f>'Mount and Pier'!P5</f>
        <v>x</v>
      </c>
      <c r="M190" s="14">
        <f>'Mount and Pier'!Q5</f>
        <v>0</v>
      </c>
      <c r="N190" s="14">
        <f>'Mount and Pier'!R5</f>
        <v>0</v>
      </c>
      <c r="O190" s="145" t="s">
        <v>477</v>
      </c>
      <c r="Q190" s="104">
        <f t="shared" si="5"/>
        <v>1</v>
      </c>
    </row>
    <row r="191" spans="1:17" ht="28.8" hidden="1" outlineLevel="1" x14ac:dyDescent="0.3">
      <c r="A191" s="2">
        <v>170</v>
      </c>
      <c r="B191" s="32" t="s">
        <v>238</v>
      </c>
      <c r="C191" s="37" t="str">
        <f>'Mount and Pier'!F6</f>
        <v>Material</v>
      </c>
      <c r="D191" s="37" t="str">
        <f>'Mount and Pier'!G6</f>
        <v>Glass Safety - Struck by</v>
      </c>
      <c r="E191" s="42" t="str">
        <f>'Mount and Pier'!H6</f>
        <v>Object bouncing off deployable platform falls on M2 mirror when personnel are working on platforms</v>
      </c>
      <c r="F191" s="42" t="str">
        <f>'Mount and Pier'!I6</f>
        <v>All</v>
      </c>
      <c r="G191" s="10" t="str">
        <f>'Mount and Pier'!J6</f>
        <v>Catastrophic</v>
      </c>
      <c r="H191" s="10" t="str">
        <f>'Mount and Pier'!K6</f>
        <v>Remote</v>
      </c>
      <c r="I191" s="10">
        <f>'Mount and Pier'!L6</f>
        <v>8</v>
      </c>
      <c r="J191" s="6" t="str">
        <f>'Mount and Pier'!M6</f>
        <v>Serious</v>
      </c>
      <c r="K191" s="14">
        <f>'Mount and Pier'!O6</f>
        <v>0</v>
      </c>
      <c r="L191" s="14" t="str">
        <f>'Mount and Pier'!P6</f>
        <v>x</v>
      </c>
      <c r="M191" s="14">
        <f>'Mount and Pier'!Q6</f>
        <v>0</v>
      </c>
      <c r="N191" s="14">
        <f>'Mount and Pier'!R6</f>
        <v>0</v>
      </c>
      <c r="O191" s="145"/>
      <c r="Q191">
        <f t="shared" si="5"/>
        <v>0</v>
      </c>
    </row>
    <row r="192" spans="1:17" ht="28.8" hidden="1" outlineLevel="1" x14ac:dyDescent="0.3">
      <c r="A192" s="2">
        <v>171</v>
      </c>
      <c r="B192" s="32" t="s">
        <v>238</v>
      </c>
      <c r="C192" s="37" t="str">
        <f>'Mount and Pier'!F7</f>
        <v>Mechanical</v>
      </c>
      <c r="D192" s="37" t="str">
        <f>'Mount and Pier'!G7</f>
        <v>collision hazard</v>
      </c>
      <c r="E192" s="42" t="str">
        <f>'Mount and Pier'!H7</f>
        <v>Deployable platform hits Camera due to interference during deployment</v>
      </c>
      <c r="F192" s="42" t="str">
        <f>'Mount and Pier'!I7</f>
        <v>All</v>
      </c>
      <c r="G192" s="10" t="str">
        <f>'Mount and Pier'!J7</f>
        <v>Catastrophic</v>
      </c>
      <c r="H192" s="10" t="str">
        <f>'Mount and Pier'!K7</f>
        <v>Remote</v>
      </c>
      <c r="I192" s="10">
        <f>'Mount and Pier'!L7</f>
        <v>8</v>
      </c>
      <c r="J192" s="6" t="str">
        <f>'Mount and Pier'!M7</f>
        <v>Serious</v>
      </c>
      <c r="K192" s="119">
        <f>'Mount and Pier'!O7</f>
        <v>0</v>
      </c>
      <c r="L192" s="119" t="str">
        <f>'Mount and Pier'!P7</f>
        <v>x</v>
      </c>
      <c r="M192" s="119">
        <f>'Mount and Pier'!Q7</f>
        <v>0</v>
      </c>
      <c r="N192" s="119">
        <f>'Mount and Pier'!R7</f>
        <v>0</v>
      </c>
      <c r="O192" s="145"/>
      <c r="Q192">
        <f t="shared" si="5"/>
        <v>0</v>
      </c>
    </row>
    <row r="193" spans="1:17" hidden="1" outlineLevel="1" x14ac:dyDescent="0.3">
      <c r="A193" s="2">
        <v>172</v>
      </c>
      <c r="B193" s="32" t="s">
        <v>332</v>
      </c>
      <c r="C193" s="37" t="str">
        <f>'Mount and Pier'!F8</f>
        <v>Mechanical</v>
      </c>
      <c r="D193" s="37" t="str">
        <f>'Mount and Pier'!G8</f>
        <v>Pinch hazard</v>
      </c>
      <c r="E193" s="42" t="str">
        <f>'Mount and Pier'!H8</f>
        <v>Unexpected rotator motion during rotator access/ maintenance</v>
      </c>
      <c r="F193" s="42" t="str">
        <f>'Mount and Pier'!I8</f>
        <v>All</v>
      </c>
      <c r="G193" s="10" t="str">
        <f>'Mount and Pier'!J8</f>
        <v>Critical</v>
      </c>
      <c r="H193" s="10" t="str">
        <f>'Mount and Pier'!K8</f>
        <v>Remote</v>
      </c>
      <c r="I193" s="10">
        <f>'Mount and Pier'!L8</f>
        <v>10</v>
      </c>
      <c r="J193" s="6" t="str">
        <f>'Mount and Pier'!M8</f>
        <v>Medium</v>
      </c>
      <c r="K193" s="119">
        <f>'Mount and Pier'!O8</f>
        <v>0</v>
      </c>
      <c r="L193" s="119" t="str">
        <f>'Mount and Pier'!P8</f>
        <v>x</v>
      </c>
      <c r="M193" s="119" t="str">
        <f>'Mount and Pier'!Q8</f>
        <v>x</v>
      </c>
      <c r="N193" s="119">
        <f>'Mount and Pier'!R8</f>
        <v>0</v>
      </c>
      <c r="O193" s="145"/>
      <c r="Q193">
        <f t="shared" si="5"/>
        <v>0</v>
      </c>
    </row>
    <row r="194" spans="1:17" hidden="1" outlineLevel="1" x14ac:dyDescent="0.3">
      <c r="A194" s="2">
        <v>173</v>
      </c>
      <c r="B194" s="32" t="s">
        <v>333</v>
      </c>
      <c r="C194" s="37" t="str">
        <f>'Mount and Pier'!F9</f>
        <v>Mechanical</v>
      </c>
      <c r="D194" s="37" t="str">
        <f>'Mount and Pier'!G9</f>
        <v>Pinch hazard</v>
      </c>
      <c r="E194" s="42" t="str">
        <f>'Mount and Pier'!H9</f>
        <v>Unexpected hexapod motion during hexapod access/ maintenance</v>
      </c>
      <c r="F194" s="42" t="str">
        <f>'Mount and Pier'!I9</f>
        <v>All</v>
      </c>
      <c r="G194" s="10" t="str">
        <f>'Mount and Pier'!J9</f>
        <v>Critical</v>
      </c>
      <c r="H194" s="10" t="str">
        <f>'Mount and Pier'!K9</f>
        <v>Remote</v>
      </c>
      <c r="I194" s="10">
        <f>'Mount and Pier'!L9</f>
        <v>10</v>
      </c>
      <c r="J194" s="6" t="str">
        <f>'Mount and Pier'!M9</f>
        <v>Medium</v>
      </c>
      <c r="K194" s="119">
        <f>'Mount and Pier'!O9</f>
        <v>0</v>
      </c>
      <c r="L194" s="119" t="str">
        <f>'Mount and Pier'!P9</f>
        <v>x</v>
      </c>
      <c r="M194" s="119" t="str">
        <f>'Mount and Pier'!Q9</f>
        <v>x</v>
      </c>
      <c r="N194" s="119">
        <f>'Mount and Pier'!R9</f>
        <v>0</v>
      </c>
      <c r="O194" s="145"/>
      <c r="Q194">
        <f t="shared" si="5"/>
        <v>0</v>
      </c>
    </row>
    <row r="195" spans="1:17" ht="28.8" hidden="1" outlineLevel="1" x14ac:dyDescent="0.3">
      <c r="A195" s="2">
        <v>174</v>
      </c>
      <c r="B195" s="32" t="s">
        <v>332</v>
      </c>
      <c r="C195" s="37" t="str">
        <f>'Mount and Pier'!F10</f>
        <v>Mechanical</v>
      </c>
      <c r="D195" s="37" t="str">
        <f>'Mount and Pier'!G10</f>
        <v>glycol leak -spill hazard</v>
      </c>
      <c r="E195" s="42" t="str">
        <f>'Mount and Pier'!H10</f>
        <v>Hose rupture due to out-of-phase angle rotation between the camera rotator and the camera cable wrap</v>
      </c>
      <c r="F195" s="42" t="str">
        <f>'Mount and Pier'!I10</f>
        <v>All</v>
      </c>
      <c r="G195" s="10" t="str">
        <f>'Mount and Pier'!J10</f>
        <v>Catastrophic</v>
      </c>
      <c r="H195" s="10" t="str">
        <f>'Mount and Pier'!K10</f>
        <v>Remote</v>
      </c>
      <c r="I195" s="10">
        <f>'Mount and Pier'!L10</f>
        <v>8</v>
      </c>
      <c r="J195" s="6" t="str">
        <f>'Mount and Pier'!M10</f>
        <v>Serious</v>
      </c>
      <c r="K195" s="119">
        <f>'Mount and Pier'!O10</f>
        <v>0</v>
      </c>
      <c r="L195" s="119" t="str">
        <f>'Mount and Pier'!P10</f>
        <v>x</v>
      </c>
      <c r="M195" s="119">
        <f>'Mount and Pier'!Q10</f>
        <v>0</v>
      </c>
      <c r="N195" s="119">
        <f>'Mount and Pier'!R10</f>
        <v>0</v>
      </c>
      <c r="O195" s="145"/>
      <c r="Q195">
        <f t="shared" si="5"/>
        <v>0</v>
      </c>
    </row>
    <row r="196" spans="1:17" ht="28.8" hidden="1" outlineLevel="1" x14ac:dyDescent="0.3">
      <c r="A196" s="2">
        <v>175</v>
      </c>
      <c r="B196" s="32" t="s">
        <v>238</v>
      </c>
      <c r="C196" s="37" t="str">
        <f>'Mount and Pier'!F11</f>
        <v>Mechanical</v>
      </c>
      <c r="D196" s="37" t="str">
        <f>'Mount and Pier'!G11</f>
        <v>cable failure</v>
      </c>
      <c r="E196" s="42" t="str">
        <f>'Mount and Pier'!H11</f>
        <v>cable failure due to out-of-phase angle rotation between the camera rotator and the camera cable wrap</v>
      </c>
      <c r="F196" s="42" t="str">
        <f>'Mount and Pier'!I11</f>
        <v>All</v>
      </c>
      <c r="G196" s="10" t="str">
        <f>'Mount and Pier'!J11</f>
        <v>Critical</v>
      </c>
      <c r="H196" s="10" t="str">
        <f>'Mount and Pier'!K11</f>
        <v>Remote</v>
      </c>
      <c r="I196" s="10">
        <f>'Mount and Pier'!L11</f>
        <v>10</v>
      </c>
      <c r="J196" s="6" t="str">
        <f>'Mount and Pier'!M11</f>
        <v>Medium</v>
      </c>
      <c r="K196" s="119">
        <f>'Mount and Pier'!O11</f>
        <v>0</v>
      </c>
      <c r="L196" s="119" t="str">
        <f>'Mount and Pier'!P11</f>
        <v>x</v>
      </c>
      <c r="M196" s="119">
        <f>'Mount and Pier'!Q11</f>
        <v>0</v>
      </c>
      <c r="N196" s="119">
        <f>'Mount and Pier'!R11</f>
        <v>0</v>
      </c>
      <c r="O196" s="145"/>
      <c r="Q196">
        <f t="shared" si="5"/>
        <v>0</v>
      </c>
    </row>
    <row r="197" spans="1:17" ht="28.8" hidden="1" outlineLevel="1" x14ac:dyDescent="0.3">
      <c r="A197" s="2">
        <v>176</v>
      </c>
      <c r="B197" s="32" t="s">
        <v>238</v>
      </c>
      <c r="C197" s="37" t="str">
        <f>'Mount and Pier'!F12</f>
        <v>Mechanical</v>
      </c>
      <c r="D197" s="37" t="str">
        <f>'Mount and Pier'!G12</f>
        <v>glycol leak - Spill hazard</v>
      </c>
      <c r="E197" s="42" t="str">
        <f>'Mount and Pier'!H12</f>
        <v>hose overstressed due to high torque applied by rotator or cable wrap drives</v>
      </c>
      <c r="F197" s="42" t="str">
        <f>'Mount and Pier'!I12</f>
        <v>All</v>
      </c>
      <c r="G197" s="10" t="str">
        <f>'Mount and Pier'!J12</f>
        <v>Catastrophic</v>
      </c>
      <c r="H197" s="10" t="str">
        <f>'Mount and Pier'!K12</f>
        <v>Remote</v>
      </c>
      <c r="I197" s="10">
        <f>'Mount and Pier'!L12</f>
        <v>8</v>
      </c>
      <c r="J197" s="6" t="str">
        <f>'Mount and Pier'!M12</f>
        <v>Serious</v>
      </c>
      <c r="K197" s="119">
        <f>'Mount and Pier'!O12</f>
        <v>0</v>
      </c>
      <c r="L197" s="119" t="str">
        <f>'Mount and Pier'!P12</f>
        <v>x</v>
      </c>
      <c r="M197" s="119">
        <f>'Mount and Pier'!Q12</f>
        <v>0</v>
      </c>
      <c r="N197" s="119">
        <f>'Mount and Pier'!R12</f>
        <v>0</v>
      </c>
      <c r="O197" s="145"/>
      <c r="Q197">
        <f t="shared" si="5"/>
        <v>0</v>
      </c>
    </row>
    <row r="198" spans="1:17" ht="28.8" hidden="1" outlineLevel="1" x14ac:dyDescent="0.3">
      <c r="A198" s="2">
        <v>177</v>
      </c>
      <c r="B198" s="32" t="s">
        <v>334</v>
      </c>
      <c r="C198" s="37" t="str">
        <f>'Mount and Pier'!F13</f>
        <v>Mechanical</v>
      </c>
      <c r="D198" s="37" t="str">
        <f>'Mount and Pier'!G13</f>
        <v>collision hazard</v>
      </c>
      <c r="E198" s="42" t="str">
        <f>'Mount and Pier'!H13</f>
        <v>M2 mirror hits camera due to M2 hexapod motion during camera removal</v>
      </c>
      <c r="F198" s="42" t="str">
        <f>'Mount and Pier'!I13</f>
        <v>All</v>
      </c>
      <c r="G198" s="10" t="str">
        <f>'Mount and Pier'!J13</f>
        <v>Catastrophic</v>
      </c>
      <c r="H198" s="10" t="str">
        <f>'Mount and Pier'!K13</f>
        <v>Remote</v>
      </c>
      <c r="I198" s="10">
        <f>'Mount and Pier'!L13</f>
        <v>8</v>
      </c>
      <c r="J198" s="6" t="str">
        <f>'Mount and Pier'!M13</f>
        <v>Serious</v>
      </c>
      <c r="K198" s="119">
        <f>'Mount and Pier'!O13</f>
        <v>0</v>
      </c>
      <c r="L198" s="119" t="str">
        <f>'Mount and Pier'!P13</f>
        <v>x</v>
      </c>
      <c r="M198" s="119" t="str">
        <f>'Mount and Pier'!Q13</f>
        <v>x</v>
      </c>
      <c r="N198" s="119">
        <f>'Mount and Pier'!R13</f>
        <v>0</v>
      </c>
      <c r="O198" s="145"/>
      <c r="Q198">
        <f t="shared" si="5"/>
        <v>0</v>
      </c>
    </row>
    <row r="199" spans="1:17" ht="28.8" hidden="1" outlineLevel="1" x14ac:dyDescent="0.3">
      <c r="A199" s="2">
        <v>178</v>
      </c>
      <c r="B199" s="79" t="s">
        <v>333</v>
      </c>
      <c r="C199" s="82" t="str">
        <f>'Mount and Pier'!F14</f>
        <v>Mechanical</v>
      </c>
      <c r="D199" s="82" t="str">
        <f>'Mount and Pier'!G14</f>
        <v>collision hazard</v>
      </c>
      <c r="E199" s="84" t="str">
        <f>'Mount and Pier'!H14</f>
        <v>Camera hits M2 mirror due to Camera hexapod motion during M2 on-telescope maintenance in its special access configuration.</v>
      </c>
      <c r="F199" s="84" t="str">
        <f>'Mount and Pier'!I14</f>
        <v>All</v>
      </c>
      <c r="G199" s="10" t="str">
        <f>'Mount and Pier'!J14</f>
        <v>Catastrophic</v>
      </c>
      <c r="H199" s="10" t="str">
        <f>'Mount and Pier'!K14</f>
        <v>Remote</v>
      </c>
      <c r="I199" s="10">
        <f>'Mount and Pier'!L14</f>
        <v>8</v>
      </c>
      <c r="J199" s="6" t="str">
        <f>'Mount and Pier'!M14</f>
        <v>Serious</v>
      </c>
      <c r="K199" s="120">
        <f>'Mount and Pier'!O14</f>
        <v>0</v>
      </c>
      <c r="L199" s="120">
        <f>'Mount and Pier'!P14</f>
        <v>0</v>
      </c>
      <c r="M199" s="120" t="str">
        <f>'Mount and Pier'!Q14</f>
        <v>x</v>
      </c>
      <c r="N199" s="120">
        <f>'Mount and Pier'!R14</f>
        <v>0</v>
      </c>
      <c r="O199" s="145"/>
      <c r="Q199">
        <f t="shared" si="5"/>
        <v>0</v>
      </c>
    </row>
    <row r="200" spans="1:17" hidden="1" outlineLevel="1" x14ac:dyDescent="0.3">
      <c r="A200" s="2">
        <v>179</v>
      </c>
      <c r="B200" s="79" t="s">
        <v>334</v>
      </c>
      <c r="C200" s="82" t="str">
        <f>'Mount and Pier'!F15</f>
        <v>Mechanical</v>
      </c>
      <c r="D200" s="82" t="str">
        <f>'Mount and Pier'!G15</f>
        <v>Pinch hazard</v>
      </c>
      <c r="E200" s="42" t="str">
        <f>'Mount and Pier'!H15</f>
        <v>Unexpected M2 hexapod motion during M2 cell access/ maintenance</v>
      </c>
      <c r="F200" s="42" t="str">
        <f>'Mount and Pier'!I15</f>
        <v>All</v>
      </c>
      <c r="G200" s="10" t="str">
        <f>'Mount and Pier'!J15</f>
        <v>Critical</v>
      </c>
      <c r="H200" s="10" t="str">
        <f>'Mount and Pier'!K15</f>
        <v>Remote</v>
      </c>
      <c r="I200" s="10">
        <f>'Mount and Pier'!L15</f>
        <v>10</v>
      </c>
      <c r="J200" s="6" t="str">
        <f>'Mount and Pier'!M15</f>
        <v>Medium</v>
      </c>
      <c r="K200" s="119">
        <f>'Mount and Pier'!O15</f>
        <v>0</v>
      </c>
      <c r="L200" s="119">
        <f>'Mount and Pier'!P15</f>
        <v>0</v>
      </c>
      <c r="M200" s="119" t="str">
        <f>'Mount and Pier'!Q15</f>
        <v>x</v>
      </c>
      <c r="N200" s="119" t="str">
        <f>'Mount and Pier'!R15</f>
        <v>x</v>
      </c>
      <c r="O200" s="145"/>
      <c r="Q200">
        <f t="shared" si="5"/>
        <v>0</v>
      </c>
    </row>
    <row r="201" spans="1:17" ht="28.8" hidden="1" outlineLevel="1" x14ac:dyDescent="0.3">
      <c r="A201" s="2">
        <v>180</v>
      </c>
      <c r="B201" s="79" t="s">
        <v>293</v>
      </c>
      <c r="C201" s="82" t="str">
        <f>'Mount and Pier'!F16</f>
        <v>Ingress/egress</v>
      </c>
      <c r="D201" s="82" t="str">
        <f>'Mount and Pier'!G16</f>
        <v>Unsafe evacuation</v>
      </c>
      <c r="E201" s="42" t="str">
        <f>'Mount and Pier'!H16</f>
        <v>Telescope operations started before personnel exit pier or personnel access the pier during telescope operations.</v>
      </c>
      <c r="F201" s="42" t="str">
        <f>'Mount and Pier'!I16</f>
        <v>All</v>
      </c>
      <c r="G201" s="10" t="str">
        <f>'Mount and Pier'!J16</f>
        <v>Critical</v>
      </c>
      <c r="H201" s="10" t="str">
        <f>'Mount and Pier'!K16</f>
        <v>Remote</v>
      </c>
      <c r="I201" s="10">
        <f>'Mount and Pier'!L16</f>
        <v>10</v>
      </c>
      <c r="J201" s="6" t="str">
        <f>'Mount and Pier'!M16</f>
        <v>Medium</v>
      </c>
      <c r="K201" s="119" t="str">
        <f>'Mount and Pier'!O16</f>
        <v>x</v>
      </c>
      <c r="L201" s="119" t="str">
        <f>'Mount and Pier'!P16</f>
        <v>x</v>
      </c>
      <c r="M201" s="119" t="str">
        <f>'Mount and Pier'!Q16</f>
        <v>x</v>
      </c>
      <c r="N201" s="119" t="str">
        <f>'Mount and Pier'!R16</f>
        <v>x</v>
      </c>
      <c r="O201" s="145"/>
      <c r="Q201">
        <f t="shared" si="5"/>
        <v>0</v>
      </c>
    </row>
    <row r="202" spans="1:17" hidden="1" outlineLevel="1" x14ac:dyDescent="0.3">
      <c r="A202" s="2">
        <v>181</v>
      </c>
      <c r="B202" s="79" t="s">
        <v>238</v>
      </c>
      <c r="C202" s="82" t="str">
        <f>'Mount and Pier'!F17</f>
        <v>Mechanical</v>
      </c>
      <c r="D202" s="82" t="str">
        <f>'Mount and Pier'!G17</f>
        <v>Personnel Safety- Pinching, Struck by, collision</v>
      </c>
      <c r="E202" s="84" t="str">
        <f>'Mount and Pier'!H17</f>
        <v>Unexpected mount motion during maintenance</v>
      </c>
      <c r="F202" s="84" t="str">
        <f>'Mount and Pier'!I17</f>
        <v>All</v>
      </c>
      <c r="G202" s="10" t="str">
        <f>'Mount and Pier'!J17</f>
        <v>Critical</v>
      </c>
      <c r="H202" s="10" t="str">
        <f>'Mount and Pier'!K17</f>
        <v>Remote</v>
      </c>
      <c r="I202" s="10">
        <f>'Mount and Pier'!L17</f>
        <v>10</v>
      </c>
      <c r="J202" s="6" t="str">
        <f>'Mount and Pier'!M17</f>
        <v>Medium</v>
      </c>
      <c r="K202" s="120">
        <f>'Mount and Pier'!O17</f>
        <v>0</v>
      </c>
      <c r="L202" s="120" t="str">
        <f>'Mount and Pier'!P17</f>
        <v>x</v>
      </c>
      <c r="M202" s="120" t="str">
        <f>'Mount and Pier'!Q17</f>
        <v>x</v>
      </c>
      <c r="N202" s="120" t="str">
        <f>'Mount and Pier'!R17</f>
        <v>x</v>
      </c>
      <c r="O202" s="145"/>
      <c r="Q202">
        <f t="shared" si="5"/>
        <v>0</v>
      </c>
    </row>
    <row r="203" spans="1:17" ht="28.8" hidden="1" outlineLevel="1" x14ac:dyDescent="0.3">
      <c r="A203" s="2">
        <v>182</v>
      </c>
      <c r="B203" s="79" t="s">
        <v>238</v>
      </c>
      <c r="C203" s="82" t="str">
        <f>'Mount and Pier'!F18</f>
        <v>Mechanical</v>
      </c>
      <c r="D203" s="82" t="str">
        <f>'Mount and Pier'!G18</f>
        <v>fall hazard</v>
      </c>
      <c r="E203" s="84" t="str">
        <f>'Mount and Pier'!H18</f>
        <v>Loss of balance because one foot on fixed floor and one foot on moving floor.</v>
      </c>
      <c r="F203" s="84" t="str">
        <f>'Mount and Pier'!I18</f>
        <v>All</v>
      </c>
      <c r="G203" s="10" t="str">
        <f>'Mount and Pier'!J18</f>
        <v>Critical</v>
      </c>
      <c r="H203" s="10" t="str">
        <f>'Mount and Pier'!K18</f>
        <v>Remote</v>
      </c>
      <c r="I203" s="10">
        <f>'Mount and Pier'!L18</f>
        <v>10</v>
      </c>
      <c r="J203" s="6" t="str">
        <f>'Mount and Pier'!M18</f>
        <v>Medium</v>
      </c>
      <c r="K203" s="120">
        <f>'Mount and Pier'!O18</f>
        <v>0</v>
      </c>
      <c r="L203" s="120" t="str">
        <f>'Mount and Pier'!P18</f>
        <v>x</v>
      </c>
      <c r="M203" s="120">
        <f>'Mount and Pier'!Q18</f>
        <v>0</v>
      </c>
      <c r="N203" s="120" t="str">
        <f>'Mount and Pier'!R18</f>
        <v>x</v>
      </c>
      <c r="O203" s="145"/>
      <c r="Q203">
        <f t="shared" si="5"/>
        <v>0</v>
      </c>
    </row>
    <row r="204" spans="1:17" hidden="1" outlineLevel="1" x14ac:dyDescent="0.3">
      <c r="A204" s="2">
        <v>183</v>
      </c>
      <c r="B204" s="79" t="s">
        <v>238</v>
      </c>
      <c r="C204" s="82" t="str">
        <f>'Mount and Pier'!F19</f>
        <v>Mechanical</v>
      </c>
      <c r="D204" s="82" t="str">
        <f>'Mount and Pier'!G19</f>
        <v>fall hazard</v>
      </c>
      <c r="E204" s="84" t="str">
        <f>'Mount and Pier'!H19</f>
        <v>Personnel falls in recessed mount floor</v>
      </c>
      <c r="F204" s="84" t="str">
        <f>'Mount and Pier'!I19</f>
        <v>All</v>
      </c>
      <c r="G204" s="10" t="str">
        <f>'Mount and Pier'!J19</f>
        <v>Critical</v>
      </c>
      <c r="H204" s="10" t="str">
        <f>'Mount and Pier'!K19</f>
        <v>Occasional</v>
      </c>
      <c r="I204" s="10">
        <f>'Mount and Pier'!L19</f>
        <v>6</v>
      </c>
      <c r="J204" s="6" t="str">
        <f>'Mount and Pier'!M19</f>
        <v>Serious</v>
      </c>
      <c r="K204" s="120">
        <f>'Mount and Pier'!O19</f>
        <v>0</v>
      </c>
      <c r="L204" s="120" t="str">
        <f>'Mount and Pier'!P19</f>
        <v>x</v>
      </c>
      <c r="M204" s="120" t="str">
        <f>'Mount and Pier'!Q19</f>
        <v>x</v>
      </c>
      <c r="N204" s="120" t="str">
        <f>'Mount and Pier'!R19</f>
        <v>x</v>
      </c>
      <c r="O204" s="145"/>
      <c r="Q204">
        <f t="shared" ref="Q204:Q235" si="6">COUNTIF(J204,$Q$6)</f>
        <v>0</v>
      </c>
    </row>
    <row r="205" spans="1:17" ht="28.8" hidden="1" outlineLevel="1" x14ac:dyDescent="0.3">
      <c r="A205" s="2">
        <v>184</v>
      </c>
      <c r="B205" s="79" t="s">
        <v>238</v>
      </c>
      <c r="C205" s="82" t="str">
        <f>'Mount and Pier'!F20</f>
        <v>Mechanical</v>
      </c>
      <c r="D205" s="82" t="str">
        <f>'Mount and Pier'!G20</f>
        <v>collision hazard</v>
      </c>
      <c r="E205" s="84" t="str">
        <f>'Mount and Pier'!H20</f>
        <v>Personnel located on perimeter walkway is hit by cables or other component located too low during a mount motion.</v>
      </c>
      <c r="F205" s="84" t="str">
        <f>'Mount and Pier'!I20</f>
        <v>All</v>
      </c>
      <c r="G205" s="10" t="str">
        <f>'Mount and Pier'!J20</f>
        <v>Critical</v>
      </c>
      <c r="H205" s="10" t="str">
        <f>'Mount and Pier'!K20</f>
        <v>Occasional</v>
      </c>
      <c r="I205" s="10">
        <f>'Mount and Pier'!L20</f>
        <v>6</v>
      </c>
      <c r="J205" s="6" t="str">
        <f>'Mount and Pier'!M20</f>
        <v>Serious</v>
      </c>
      <c r="K205" s="120">
        <f>'Mount and Pier'!O20</f>
        <v>0</v>
      </c>
      <c r="L205" s="120" t="str">
        <f>'Mount and Pier'!P20</f>
        <v>x</v>
      </c>
      <c r="M205" s="120" t="str">
        <f>'Mount and Pier'!Q20</f>
        <v>x</v>
      </c>
      <c r="N205" s="120" t="str">
        <f>'Mount and Pier'!R20</f>
        <v>x</v>
      </c>
      <c r="O205" s="145"/>
      <c r="Q205">
        <f t="shared" si="6"/>
        <v>0</v>
      </c>
    </row>
    <row r="206" spans="1:17" ht="28.8" hidden="1" outlineLevel="1" x14ac:dyDescent="0.3">
      <c r="A206" s="2">
        <v>185</v>
      </c>
      <c r="B206" s="79" t="s">
        <v>238</v>
      </c>
      <c r="C206" s="82" t="str">
        <f>'Mount and Pier'!F21</f>
        <v>Mechanical</v>
      </c>
      <c r="D206" s="82" t="str">
        <f>'Mount and Pier'!G21</f>
        <v>collision hazard</v>
      </c>
      <c r="E206" s="84" t="str">
        <f>'Mount and Pier'!H21</f>
        <v>Ladder to access pier from the telescope floor is not parked before a  telescope azimuth motion.</v>
      </c>
      <c r="F206" s="84" t="str">
        <f>'Mount and Pier'!I21</f>
        <v>All</v>
      </c>
      <c r="G206" s="10" t="str">
        <f>'Mount and Pier'!J21</f>
        <v>Critical</v>
      </c>
      <c r="H206" s="10" t="str">
        <f>'Mount and Pier'!K21</f>
        <v>Occasional</v>
      </c>
      <c r="I206" s="10">
        <f>'Mount and Pier'!L21</f>
        <v>6</v>
      </c>
      <c r="J206" s="6" t="str">
        <f>'Mount and Pier'!M21</f>
        <v>Serious</v>
      </c>
      <c r="K206" s="120" t="str">
        <f>'Mount and Pier'!O21</f>
        <v>x</v>
      </c>
      <c r="L206" s="120" t="str">
        <f>'Mount and Pier'!P21</f>
        <v>x</v>
      </c>
      <c r="M206" s="120">
        <f>'Mount and Pier'!Q21</f>
        <v>0</v>
      </c>
      <c r="N206" s="120">
        <f>'Mount and Pier'!R21</f>
        <v>0</v>
      </c>
      <c r="O206" s="145"/>
      <c r="Q206">
        <f t="shared" si="6"/>
        <v>0</v>
      </c>
    </row>
    <row r="207" spans="1:17" ht="28.8" hidden="1" outlineLevel="1" x14ac:dyDescent="0.3">
      <c r="A207" s="2">
        <v>186</v>
      </c>
      <c r="B207" s="79" t="s">
        <v>238</v>
      </c>
      <c r="C207" s="82" t="str">
        <f>'Mount and Pier'!F22</f>
        <v>Mechanical</v>
      </c>
      <c r="D207" s="82" t="str">
        <f>'Mount and Pier'!G22</f>
        <v>collision hazard</v>
      </c>
      <c r="E207" s="84" t="str">
        <f>'Mount and Pier'!H22</f>
        <v>Personnel exit from pier using the hatch in the telescope floor while the telescope is moving in elevation</v>
      </c>
      <c r="F207" s="84" t="str">
        <f>'Mount and Pier'!I22</f>
        <v>All</v>
      </c>
      <c r="G207" s="10" t="str">
        <f>'Mount and Pier'!J22</f>
        <v>Catastrophic</v>
      </c>
      <c r="H207" s="10" t="str">
        <f>'Mount and Pier'!K22</f>
        <v>Occasional</v>
      </c>
      <c r="I207" s="10">
        <f>'Mount and Pier'!L22</f>
        <v>4</v>
      </c>
      <c r="J207" s="6" t="str">
        <f>'Mount and Pier'!M22</f>
        <v>High</v>
      </c>
      <c r="K207" s="120">
        <f>'Mount and Pier'!O22</f>
        <v>0</v>
      </c>
      <c r="L207" s="120" t="str">
        <f>'Mount and Pier'!P22</f>
        <v>x</v>
      </c>
      <c r="M207" s="120">
        <f>'Mount and Pier'!Q22</f>
        <v>0</v>
      </c>
      <c r="N207" s="120" t="str">
        <f>'Mount and Pier'!R22</f>
        <v>x</v>
      </c>
      <c r="O207" s="9" t="s">
        <v>512</v>
      </c>
      <c r="Q207" s="104">
        <f t="shared" si="6"/>
        <v>1</v>
      </c>
    </row>
    <row r="208" spans="1:17" ht="28.8" hidden="1" outlineLevel="1" x14ac:dyDescent="0.3">
      <c r="A208" s="2">
        <v>187</v>
      </c>
      <c r="B208" s="79" t="s">
        <v>238</v>
      </c>
      <c r="C208" s="82" t="str">
        <f>'Mount and Pier'!F23</f>
        <v>Mechanical</v>
      </c>
      <c r="D208" s="82" t="str">
        <f>'Mount and Pier'!G23</f>
        <v>fall hazard</v>
      </c>
      <c r="E208" s="84" t="str">
        <f>'Mount and Pier'!H23</f>
        <v>Personnel falls down inside the pier because hatch was left open or telescope starts moving in azimuth while personnel is using the hatch.</v>
      </c>
      <c r="F208" s="84" t="str">
        <f>'Mount and Pier'!I23</f>
        <v>All</v>
      </c>
      <c r="G208" s="10" t="str">
        <f>'Mount and Pier'!J23</f>
        <v>Catastrophic</v>
      </c>
      <c r="H208" s="10" t="str">
        <f>'Mount and Pier'!K23</f>
        <v>Occasional</v>
      </c>
      <c r="I208" s="10">
        <f>'Mount and Pier'!L23</f>
        <v>4</v>
      </c>
      <c r="J208" s="6" t="str">
        <f>'Mount and Pier'!M23</f>
        <v>High</v>
      </c>
      <c r="K208" s="120" t="str">
        <f>'Mount and Pier'!O23</f>
        <v>x</v>
      </c>
      <c r="L208" s="120">
        <f>'Mount and Pier'!P23</f>
        <v>0</v>
      </c>
      <c r="M208" s="120">
        <f>'Mount and Pier'!Q23</f>
        <v>0</v>
      </c>
      <c r="N208" s="120" t="str">
        <f>'Mount and Pier'!R23</f>
        <v>x</v>
      </c>
      <c r="O208" s="9" t="s">
        <v>512</v>
      </c>
      <c r="Q208" s="104">
        <f t="shared" si="6"/>
        <v>1</v>
      </c>
    </row>
    <row r="209" spans="1:17" hidden="1" outlineLevel="1" x14ac:dyDescent="0.3">
      <c r="A209" s="2">
        <v>188</v>
      </c>
      <c r="B209" s="79" t="s">
        <v>238</v>
      </c>
      <c r="C209" s="82" t="str">
        <f>'Mount and Pier'!F24</f>
        <v>Mechanical</v>
      </c>
      <c r="D209" s="82" t="str">
        <f>'Mount and Pier'!G24</f>
        <v>fall hazard</v>
      </c>
      <c r="E209" s="84" t="str">
        <f>'Mount and Pier'!H24</f>
        <v>Personnel falls down inside the pier because hatch was left open.</v>
      </c>
      <c r="F209" s="84" t="str">
        <f>'Mount and Pier'!I24</f>
        <v>All</v>
      </c>
      <c r="G209" s="10" t="str">
        <f>'Mount and Pier'!J24</f>
        <v>Catastrophic</v>
      </c>
      <c r="H209" s="10" t="str">
        <f>'Mount and Pier'!K24</f>
        <v>Occasional</v>
      </c>
      <c r="I209" s="10">
        <f>'Mount and Pier'!L24</f>
        <v>4</v>
      </c>
      <c r="J209" s="6" t="str">
        <f>'Mount and Pier'!M24</f>
        <v>High</v>
      </c>
      <c r="K209" s="120">
        <f>'Mount and Pier'!O24</f>
        <v>0</v>
      </c>
      <c r="L209" s="120" t="str">
        <f>'Mount and Pier'!P24</f>
        <v>x</v>
      </c>
      <c r="M209" s="120">
        <f>'Mount and Pier'!Q24</f>
        <v>0</v>
      </c>
      <c r="N209" s="120" t="str">
        <f>'Mount and Pier'!R24</f>
        <v>x</v>
      </c>
      <c r="O209" s="9" t="s">
        <v>512</v>
      </c>
      <c r="Q209">
        <f t="shared" si="6"/>
        <v>1</v>
      </c>
    </row>
    <row r="210" spans="1:17" ht="28.8" hidden="1" outlineLevel="1" x14ac:dyDescent="0.3">
      <c r="A210" s="2">
        <v>189</v>
      </c>
      <c r="B210" s="79" t="s">
        <v>238</v>
      </c>
      <c r="C210" s="82" t="str">
        <f>'Mount and Pier'!F25</f>
        <v>Mechanical</v>
      </c>
      <c r="D210" s="82" t="str">
        <f>'Mount and Pier'!G25</f>
        <v>fall hazard</v>
      </c>
      <c r="E210" s="84" t="str">
        <f>'Mount and Pier'!H25</f>
        <v>Personnel falls while removing the bolts holding camera assembly to telescope top end</v>
      </c>
      <c r="F210" s="84" t="str">
        <f>'Mount and Pier'!I25</f>
        <v>All</v>
      </c>
      <c r="G210" s="10" t="str">
        <f>'Mount and Pier'!J25</f>
        <v>Catastrophic</v>
      </c>
      <c r="H210" s="10" t="str">
        <f>'Mount and Pier'!K25</f>
        <v>Remote</v>
      </c>
      <c r="I210" s="10">
        <f>'Mount and Pier'!L25</f>
        <v>8</v>
      </c>
      <c r="J210" s="6" t="str">
        <f>'Mount and Pier'!M25</f>
        <v>Serious</v>
      </c>
      <c r="K210" s="120">
        <f>'Mount and Pier'!O25</f>
        <v>0</v>
      </c>
      <c r="L210" s="120" t="str">
        <f>'Mount and Pier'!P25</f>
        <v>x</v>
      </c>
      <c r="M210" s="120" t="str">
        <f>'Mount and Pier'!Q25</f>
        <v>x</v>
      </c>
      <c r="N210" s="120" t="str">
        <f>'Mount and Pier'!R25</f>
        <v>x</v>
      </c>
      <c r="O210" s="145"/>
      <c r="Q210">
        <f t="shared" si="6"/>
        <v>0</v>
      </c>
    </row>
    <row r="211" spans="1:17" ht="28.8" hidden="1" outlineLevel="1" x14ac:dyDescent="0.3">
      <c r="A211" s="2">
        <v>190</v>
      </c>
      <c r="B211" s="79" t="s">
        <v>238</v>
      </c>
      <c r="C211" s="82" t="str">
        <f>'Mount and Pier'!F26</f>
        <v>Mechanical</v>
      </c>
      <c r="D211" s="82" t="str">
        <f>'Mount and Pier'!G26</f>
        <v>fall hazard</v>
      </c>
      <c r="E211" s="84" t="str">
        <f>'Mount and Pier'!H26</f>
        <v xml:space="preserve">Personnel in precarious situation to access camera assembly lifter to balance camera assembly while system is hanging on the crane. </v>
      </c>
      <c r="F211" s="84" t="str">
        <f>'Mount and Pier'!I26</f>
        <v>All</v>
      </c>
      <c r="G211" s="10" t="str">
        <f>'Mount and Pier'!J26</f>
        <v>Critical</v>
      </c>
      <c r="H211" s="10" t="str">
        <f>'Mount and Pier'!K26</f>
        <v>Occasional</v>
      </c>
      <c r="I211" s="10">
        <f>'Mount and Pier'!L26</f>
        <v>6</v>
      </c>
      <c r="J211" s="6" t="str">
        <f>'Mount and Pier'!M26</f>
        <v>Serious</v>
      </c>
      <c r="K211" s="120">
        <f>'Mount and Pier'!O26</f>
        <v>0</v>
      </c>
      <c r="L211" s="120" t="str">
        <f>'Mount and Pier'!P26</f>
        <v>x</v>
      </c>
      <c r="M211" s="120">
        <f>'Mount and Pier'!Q26</f>
        <v>0</v>
      </c>
      <c r="N211" s="120" t="str">
        <f>'Mount and Pier'!R26</f>
        <v>x</v>
      </c>
      <c r="O211" s="145"/>
      <c r="Q211">
        <f t="shared" si="6"/>
        <v>0</v>
      </c>
    </row>
    <row r="212" spans="1:17" ht="28.8" hidden="1" outlineLevel="1" x14ac:dyDescent="0.3">
      <c r="A212" s="2">
        <v>191</v>
      </c>
      <c r="B212" s="79" t="s">
        <v>238</v>
      </c>
      <c r="C212" s="82" t="str">
        <f>'Mount and Pier'!F27</f>
        <v>Mechanical</v>
      </c>
      <c r="D212" s="82" t="str">
        <f>'Mount and Pier'!G27</f>
        <v>Pinch hazard</v>
      </c>
      <c r="E212" s="84" t="str">
        <f>'Mount and Pier'!H27</f>
        <v>Personnel stays too close to camera assembly when camera assembly is coming out of guide rods.</v>
      </c>
      <c r="F212" s="84" t="str">
        <f>'Mount and Pier'!I27</f>
        <v>All</v>
      </c>
      <c r="G212" s="10" t="str">
        <f>'Mount and Pier'!J27</f>
        <v>Critical</v>
      </c>
      <c r="H212" s="10" t="str">
        <f>'Mount and Pier'!K27</f>
        <v>Occasional</v>
      </c>
      <c r="I212" s="10">
        <f>'Mount and Pier'!L27</f>
        <v>6</v>
      </c>
      <c r="J212" s="6" t="str">
        <f>'Mount and Pier'!M27</f>
        <v>Serious</v>
      </c>
      <c r="K212" s="120">
        <f>'Mount and Pier'!O27</f>
        <v>0</v>
      </c>
      <c r="L212" s="120">
        <f>'Mount and Pier'!P27</f>
        <v>0</v>
      </c>
      <c r="M212" s="120" t="str">
        <f>'Mount and Pier'!Q27</f>
        <v>x</v>
      </c>
      <c r="N212" s="120" t="str">
        <f>'Mount and Pier'!R27</f>
        <v>x</v>
      </c>
      <c r="O212" s="145"/>
      <c r="Q212">
        <f t="shared" si="6"/>
        <v>0</v>
      </c>
    </row>
    <row r="213" spans="1:17" ht="28.8" hidden="1" outlineLevel="1" x14ac:dyDescent="0.3">
      <c r="A213" s="2">
        <v>192</v>
      </c>
      <c r="B213" s="79" t="s">
        <v>238</v>
      </c>
      <c r="C213" s="82" t="str">
        <f>'Mount and Pier'!F28</f>
        <v>Mechanical</v>
      </c>
      <c r="D213" s="82" t="str">
        <f>'Mount and Pier'!G28</f>
        <v>collision hazard</v>
      </c>
      <c r="E213" s="84" t="str">
        <f>'Mount and Pier'!H28</f>
        <v>Guide rods are too short and camera assembly is not guided all the way before coming out of the telescope top end.</v>
      </c>
      <c r="F213" s="84" t="str">
        <f>'Mount and Pier'!I28</f>
        <v>All</v>
      </c>
      <c r="G213" s="10" t="str">
        <f>'Mount and Pier'!J28</f>
        <v>Critical</v>
      </c>
      <c r="H213" s="10" t="str">
        <f>'Mount and Pier'!K28</f>
        <v>Occasional</v>
      </c>
      <c r="I213" s="10">
        <f>'Mount and Pier'!L28</f>
        <v>6</v>
      </c>
      <c r="J213" s="6" t="str">
        <f>'Mount and Pier'!M28</f>
        <v>Serious</v>
      </c>
      <c r="K213" s="120">
        <f>'Mount and Pier'!O28</f>
        <v>0</v>
      </c>
      <c r="L213" s="120" t="str">
        <f>'Mount and Pier'!P28</f>
        <v>x</v>
      </c>
      <c r="M213" s="120">
        <f>'Mount and Pier'!Q28</f>
        <v>0</v>
      </c>
      <c r="N213" s="120">
        <f>'Mount and Pier'!R28</f>
        <v>0</v>
      </c>
      <c r="O213" s="145"/>
      <c r="Q213">
        <f t="shared" si="6"/>
        <v>0</v>
      </c>
    </row>
    <row r="214" spans="1:17" hidden="1" outlineLevel="1" x14ac:dyDescent="0.3">
      <c r="A214" s="2">
        <v>193</v>
      </c>
      <c r="B214" s="79" t="s">
        <v>238</v>
      </c>
      <c r="C214" s="82" t="str">
        <f>'Mount and Pier'!F29</f>
        <v>Mechanical</v>
      </c>
      <c r="D214" s="82" t="str">
        <f>'Mount and Pier'!G29</f>
        <v>collision hazard</v>
      </c>
      <c r="E214" s="84" t="str">
        <f>'Mount and Pier'!H29</f>
        <v>Guide rods fall during installation</v>
      </c>
      <c r="F214" s="84" t="str">
        <f>'Mount and Pier'!I29</f>
        <v>All</v>
      </c>
      <c r="G214" s="10" t="str">
        <f>'Mount and Pier'!J29</f>
        <v>Critical</v>
      </c>
      <c r="H214" s="10" t="str">
        <f>'Mount and Pier'!K29</f>
        <v>Remote</v>
      </c>
      <c r="I214" s="10">
        <f>'Mount and Pier'!L29</f>
        <v>10</v>
      </c>
      <c r="J214" s="6" t="str">
        <f>'Mount and Pier'!M29</f>
        <v>Medium</v>
      </c>
      <c r="K214" s="120">
        <f>'Mount and Pier'!O29</f>
        <v>0</v>
      </c>
      <c r="L214" s="120">
        <f>'Mount and Pier'!P29</f>
        <v>0</v>
      </c>
      <c r="M214" s="120" t="str">
        <f>'Mount and Pier'!Q29</f>
        <v>x</v>
      </c>
      <c r="N214" s="120">
        <f>'Mount and Pier'!R29</f>
        <v>0</v>
      </c>
      <c r="O214" s="145"/>
      <c r="Q214">
        <f t="shared" si="6"/>
        <v>0</v>
      </c>
    </row>
    <row r="215" spans="1:17" ht="28.8" hidden="1" outlineLevel="1" x14ac:dyDescent="0.3">
      <c r="A215" s="2">
        <v>194</v>
      </c>
      <c r="B215" s="79" t="s">
        <v>238</v>
      </c>
      <c r="C215" s="82" t="str">
        <f>'Mount and Pier'!F30</f>
        <v>Mechanical</v>
      </c>
      <c r="D215" s="82" t="str">
        <f>'Mount and Pier'!G30</f>
        <v>fall hazard</v>
      </c>
      <c r="E215" s="84" t="str">
        <f>'Mount and Pier'!H30</f>
        <v>Personnel falls while removing the bolts holding M2 assembly to telescope top end</v>
      </c>
      <c r="F215" s="84" t="str">
        <f>'Mount and Pier'!I30</f>
        <v>All</v>
      </c>
      <c r="G215" s="10" t="str">
        <f>'Mount and Pier'!J30</f>
        <v>Catastrophic</v>
      </c>
      <c r="H215" s="10" t="str">
        <f>'Mount and Pier'!K30</f>
        <v>Remote</v>
      </c>
      <c r="I215" s="10">
        <f>'Mount and Pier'!L30</f>
        <v>8</v>
      </c>
      <c r="J215" s="6" t="str">
        <f>'Mount and Pier'!M30</f>
        <v>Serious</v>
      </c>
      <c r="K215" s="120">
        <f>'Mount and Pier'!O30</f>
        <v>0</v>
      </c>
      <c r="L215" s="120" t="str">
        <f>'Mount and Pier'!P30</f>
        <v>x</v>
      </c>
      <c r="M215" s="120" t="str">
        <f>'Mount and Pier'!Q30</f>
        <v>x</v>
      </c>
      <c r="N215" s="120" t="str">
        <f>'Mount and Pier'!R30</f>
        <v>x</v>
      </c>
      <c r="O215" s="145"/>
      <c r="Q215">
        <f t="shared" si="6"/>
        <v>0</v>
      </c>
    </row>
    <row r="216" spans="1:17" hidden="1" outlineLevel="1" x14ac:dyDescent="0.3">
      <c r="A216" s="2">
        <v>195</v>
      </c>
      <c r="B216" s="79" t="s">
        <v>238</v>
      </c>
      <c r="C216" s="82" t="str">
        <f>'Mount and Pier'!F31</f>
        <v>Mechanical</v>
      </c>
      <c r="D216" s="82" t="str">
        <f>'Mount and Pier'!G31</f>
        <v>collision hazard</v>
      </c>
      <c r="E216" s="84" t="str">
        <f>'Mount and Pier'!H31</f>
        <v>M2 Baffle hits the mount during removal or installation.</v>
      </c>
      <c r="F216" s="84" t="str">
        <f>'Mount and Pier'!I31</f>
        <v>All</v>
      </c>
      <c r="G216" s="10" t="str">
        <f>'Mount and Pier'!J31</f>
        <v>Critical</v>
      </c>
      <c r="H216" s="10" t="str">
        <f>'Mount and Pier'!K31</f>
        <v>Remote</v>
      </c>
      <c r="I216" s="10">
        <f>'Mount and Pier'!L31</f>
        <v>10</v>
      </c>
      <c r="J216" s="6" t="str">
        <f>'Mount and Pier'!M31</f>
        <v>Medium</v>
      </c>
      <c r="K216" s="120">
        <f>'Mount and Pier'!O31</f>
        <v>0</v>
      </c>
      <c r="L216" s="120" t="str">
        <f>'Mount and Pier'!P31</f>
        <v>x</v>
      </c>
      <c r="M216" s="120" t="str">
        <f>'Mount and Pier'!Q31</f>
        <v>x</v>
      </c>
      <c r="N216" s="120">
        <f>'Mount and Pier'!R31</f>
        <v>0</v>
      </c>
      <c r="O216" s="145"/>
      <c r="Q216">
        <f t="shared" si="6"/>
        <v>0</v>
      </c>
    </row>
    <row r="217" spans="1:17" ht="28.8" hidden="1" outlineLevel="1" x14ac:dyDescent="0.3">
      <c r="A217" s="2">
        <v>196</v>
      </c>
      <c r="B217" s="79" t="s">
        <v>238</v>
      </c>
      <c r="C217" s="82" t="str">
        <f>'Mount and Pier'!F32</f>
        <v>Mechanical</v>
      </c>
      <c r="D217" s="82" t="str">
        <f>'Mount and Pier'!G32</f>
        <v>collision hazard</v>
      </c>
      <c r="E217" s="84" t="str">
        <f>'Mount and Pier'!H32</f>
        <v>M2 Assembly hits the mount or M2 baffle during removal or installation.</v>
      </c>
      <c r="F217" s="84" t="str">
        <f>'Mount and Pier'!I32</f>
        <v>All</v>
      </c>
      <c r="G217" s="10" t="str">
        <f>'Mount and Pier'!J32</f>
        <v>Critical</v>
      </c>
      <c r="H217" s="10" t="str">
        <f>'Mount and Pier'!K32</f>
        <v>Occasional</v>
      </c>
      <c r="I217" s="10">
        <f>'Mount and Pier'!L32</f>
        <v>6</v>
      </c>
      <c r="J217" s="6" t="str">
        <f>'Mount and Pier'!M32</f>
        <v>Serious</v>
      </c>
      <c r="K217" s="120">
        <f>'Mount and Pier'!O32</f>
        <v>0</v>
      </c>
      <c r="L217" s="120" t="str">
        <f>'Mount and Pier'!P32</f>
        <v>x</v>
      </c>
      <c r="M217" s="120" t="str">
        <f>'Mount and Pier'!Q32</f>
        <v>x</v>
      </c>
      <c r="N217" s="120">
        <f>'Mount and Pier'!R32</f>
        <v>0</v>
      </c>
      <c r="O217" s="145" t="s">
        <v>489</v>
      </c>
      <c r="Q217">
        <f t="shared" si="6"/>
        <v>0</v>
      </c>
    </row>
    <row r="218" spans="1:17" ht="28.8" hidden="1" outlineLevel="1" x14ac:dyDescent="0.3">
      <c r="A218" s="2">
        <v>197</v>
      </c>
      <c r="B218" s="79" t="s">
        <v>238</v>
      </c>
      <c r="C218" s="82" t="str">
        <f>'Mount and Pier'!F33</f>
        <v>Mechanical</v>
      </c>
      <c r="D218" s="82" t="str">
        <f>'Mount and Pier'!G33</f>
        <v>Pinch hazard</v>
      </c>
      <c r="E218" s="84" t="str">
        <f>'Mount and Pier'!H33</f>
        <v>The M1M3 transport cover hanging on the crane is lowered to the floor while personnel is below.</v>
      </c>
      <c r="F218" s="84" t="str">
        <f>'Mount and Pier'!I33</f>
        <v>All</v>
      </c>
      <c r="G218" s="10" t="str">
        <f>'Mount and Pier'!J33</f>
        <v>Catastrophic</v>
      </c>
      <c r="H218" s="10" t="str">
        <f>'Mount and Pier'!K33</f>
        <v>Remote</v>
      </c>
      <c r="I218" s="10">
        <f>'Mount and Pier'!L33</f>
        <v>8</v>
      </c>
      <c r="J218" s="6" t="str">
        <f>'Mount and Pier'!M33</f>
        <v>Serious</v>
      </c>
      <c r="K218" s="120">
        <f>'Mount and Pier'!O33</f>
        <v>0</v>
      </c>
      <c r="L218" s="120">
        <f>'Mount and Pier'!P33</f>
        <v>0</v>
      </c>
      <c r="M218" s="120" t="str">
        <f>'Mount and Pier'!Q33</f>
        <v>x</v>
      </c>
      <c r="N218" s="120" t="str">
        <f>'Mount and Pier'!R33</f>
        <v>x</v>
      </c>
      <c r="O218" s="145"/>
      <c r="Q218">
        <f t="shared" si="6"/>
        <v>0</v>
      </c>
    </row>
    <row r="219" spans="1:17" ht="28.8" hidden="1" outlineLevel="1" x14ac:dyDescent="0.3">
      <c r="A219" s="2">
        <v>198</v>
      </c>
      <c r="B219" s="79" t="s">
        <v>238</v>
      </c>
      <c r="C219" s="82" t="str">
        <f>'Mount and Pier'!F34</f>
        <v>Mechanical</v>
      </c>
      <c r="D219" s="82" t="str">
        <f>'Mount and Pier'!G34</f>
        <v>Pinch hazard</v>
      </c>
      <c r="E219" s="84" t="str">
        <f>'Mount and Pier'!H34</f>
        <v>The M1M3 mirror cart is moved under the M1M3 mirror cell while personnel is located behind the M1M3 mirror cell.</v>
      </c>
      <c r="F219" s="84" t="str">
        <f>'Mount and Pier'!I34</f>
        <v>All</v>
      </c>
      <c r="G219" s="10" t="str">
        <f>'Mount and Pier'!J34</f>
        <v>Critical</v>
      </c>
      <c r="H219" s="10" t="str">
        <f>'Mount and Pier'!K34</f>
        <v>Remote</v>
      </c>
      <c r="I219" s="10">
        <f>'Mount and Pier'!L34</f>
        <v>10</v>
      </c>
      <c r="J219" s="6" t="str">
        <f>'Mount and Pier'!M34</f>
        <v>Medium</v>
      </c>
      <c r="K219" s="120">
        <f>'Mount and Pier'!O34</f>
        <v>0</v>
      </c>
      <c r="L219" s="120" t="str">
        <f>'Mount and Pier'!P34</f>
        <v>x</v>
      </c>
      <c r="M219" s="120" t="str">
        <f>'Mount and Pier'!Q34</f>
        <v>x</v>
      </c>
      <c r="N219" s="120" t="str">
        <f>'Mount and Pier'!R34</f>
        <v>x</v>
      </c>
      <c r="O219" s="145"/>
      <c r="Q219">
        <f t="shared" si="6"/>
        <v>0</v>
      </c>
    </row>
    <row r="220" spans="1:17" hidden="1" outlineLevel="1" x14ac:dyDescent="0.3">
      <c r="A220" s="2">
        <v>199</v>
      </c>
      <c r="B220" s="79" t="s">
        <v>238</v>
      </c>
      <c r="C220" s="82" t="str">
        <f>'Mount and Pier'!F35</f>
        <v>Mechanical</v>
      </c>
      <c r="D220" s="82" t="str">
        <f>'Mount and Pier'!G35</f>
        <v>collision hazard</v>
      </c>
      <c r="E220" s="84" t="str">
        <f>'Mount and Pier'!H35</f>
        <v>The M1M3 mirror cell cart moves too far under the telescope.</v>
      </c>
      <c r="F220" s="84" t="str">
        <f>'Mount and Pier'!I35</f>
        <v>All</v>
      </c>
      <c r="G220" s="10" t="str">
        <f>'Mount and Pier'!J35</f>
        <v>Critical</v>
      </c>
      <c r="H220" s="10" t="str">
        <f>'Mount and Pier'!K35</f>
        <v>Remote</v>
      </c>
      <c r="I220" s="10">
        <f>'Mount and Pier'!L35</f>
        <v>10</v>
      </c>
      <c r="J220" s="6" t="str">
        <f>'Mount and Pier'!M35</f>
        <v>Medium</v>
      </c>
      <c r="K220" s="120">
        <f>'Mount and Pier'!O35</f>
        <v>0</v>
      </c>
      <c r="L220" s="120" t="str">
        <f>'Mount and Pier'!P35</f>
        <v>x</v>
      </c>
      <c r="M220" s="120">
        <f>'Mount and Pier'!Q35</f>
        <v>0</v>
      </c>
      <c r="N220" s="120">
        <f>'Mount and Pier'!R35</f>
        <v>0</v>
      </c>
      <c r="O220" s="145"/>
      <c r="Q220">
        <f t="shared" si="6"/>
        <v>0</v>
      </c>
    </row>
    <row r="221" spans="1:17" ht="28.8" hidden="1" outlineLevel="1" x14ac:dyDescent="0.3">
      <c r="A221" s="2">
        <v>200</v>
      </c>
      <c r="B221" s="79" t="s">
        <v>238</v>
      </c>
      <c r="C221" s="82" t="str">
        <f>'Mount and Pier'!F36</f>
        <v>Electrical</v>
      </c>
      <c r="D221" s="82" t="str">
        <f>'Mount and Pier'!G36</f>
        <v>Electrocution</v>
      </c>
      <c r="E221" s="84" t="str">
        <f>'Mount and Pier'!H36</f>
        <v>Personnel need access to top level floor in the pier for telescope maintenance next to the capacitor bank cabinets.</v>
      </c>
      <c r="F221" s="84" t="str">
        <f>'Mount and Pier'!I36</f>
        <v>All</v>
      </c>
      <c r="G221" s="10" t="str">
        <f>'Mount and Pier'!J36</f>
        <v>Critical</v>
      </c>
      <c r="H221" s="10" t="str">
        <f>'Mount and Pier'!K36</f>
        <v>Occasional</v>
      </c>
      <c r="I221" s="10">
        <f>'Mount and Pier'!L36</f>
        <v>6</v>
      </c>
      <c r="J221" s="6" t="str">
        <f>'Mount and Pier'!M36</f>
        <v>Serious</v>
      </c>
      <c r="K221" s="120">
        <f>'Mount and Pier'!O36</f>
        <v>0</v>
      </c>
      <c r="L221" s="120" t="str">
        <f>'Mount and Pier'!P36</f>
        <v>x</v>
      </c>
      <c r="M221" s="120">
        <f>'Mount and Pier'!Q36</f>
        <v>0</v>
      </c>
      <c r="N221" s="120" t="str">
        <f>'Mount and Pier'!R36</f>
        <v>x</v>
      </c>
      <c r="O221" s="145"/>
      <c r="Q221" s="104">
        <f t="shared" si="6"/>
        <v>0</v>
      </c>
    </row>
    <row r="222" spans="1:17" hidden="1" outlineLevel="1" x14ac:dyDescent="0.3">
      <c r="A222" s="2">
        <v>201</v>
      </c>
      <c r="B222" s="79" t="s">
        <v>238</v>
      </c>
      <c r="C222" s="82" t="str">
        <f>'Mount and Pier'!F37</f>
        <v>Electrical</v>
      </c>
      <c r="D222" s="82" t="str">
        <f>'Mount and Pier'!G37</f>
        <v>"Electrical Arcing"</v>
      </c>
      <c r="E222" s="84" t="str">
        <f>'Mount and Pier'!H37</f>
        <v>collapse of charged capacitors due to crash or earthquake.</v>
      </c>
      <c r="F222" s="84" t="str">
        <f>'Mount and Pier'!I37</f>
        <v>All</v>
      </c>
      <c r="G222" s="10" t="str">
        <f>'Mount and Pier'!J37</f>
        <v>Catastrophic</v>
      </c>
      <c r="H222" s="10" t="str">
        <f>'Mount and Pier'!K37</f>
        <v>Remote</v>
      </c>
      <c r="I222" s="10">
        <f>'Mount and Pier'!L37</f>
        <v>8</v>
      </c>
      <c r="J222" s="6" t="str">
        <f>'Mount and Pier'!M37</f>
        <v>Serious</v>
      </c>
      <c r="K222" s="120">
        <f>'Mount and Pier'!O37</f>
        <v>0</v>
      </c>
      <c r="L222" s="120" t="str">
        <f>'Mount and Pier'!P37</f>
        <v>x</v>
      </c>
      <c r="M222" s="120">
        <f>'Mount and Pier'!Q37</f>
        <v>0</v>
      </c>
      <c r="N222" s="120">
        <f>'Mount and Pier'!R37</f>
        <v>0</v>
      </c>
      <c r="O222" s="145"/>
      <c r="Q222">
        <f t="shared" si="6"/>
        <v>0</v>
      </c>
    </row>
    <row r="223" spans="1:17" hidden="1" outlineLevel="1" x14ac:dyDescent="0.3">
      <c r="A223" s="2">
        <v>202</v>
      </c>
      <c r="B223" s="79" t="s">
        <v>238</v>
      </c>
      <c r="C223" s="82" t="str">
        <f>'Mount and Pier'!F38</f>
        <v>Electrical</v>
      </c>
      <c r="D223" s="82" t="str">
        <f>'Mount and Pier'!G38</f>
        <v>Electrocution</v>
      </c>
      <c r="E223" s="84" t="str">
        <f>'Mount and Pier'!H38</f>
        <v>Coolant leak inside the capacitor bank cabinets</v>
      </c>
      <c r="F223" s="84" t="str">
        <f>'Mount and Pier'!I38</f>
        <v>All</v>
      </c>
      <c r="G223" s="10" t="str">
        <f>'Mount and Pier'!J38</f>
        <v>Catastrophic</v>
      </c>
      <c r="H223" s="10" t="str">
        <f>'Mount and Pier'!K38</f>
        <v>Remote</v>
      </c>
      <c r="I223" s="10">
        <f>'Mount and Pier'!L38</f>
        <v>8</v>
      </c>
      <c r="J223" s="6" t="str">
        <f>'Mount and Pier'!M38</f>
        <v>Serious</v>
      </c>
      <c r="K223" s="120">
        <f>'Mount and Pier'!O38</f>
        <v>0</v>
      </c>
      <c r="L223" s="120" t="str">
        <f>'Mount and Pier'!P38</f>
        <v>x</v>
      </c>
      <c r="M223" s="120">
        <f>'Mount and Pier'!Q38</f>
        <v>0</v>
      </c>
      <c r="N223" s="120" t="str">
        <f>'Mount and Pier'!R38</f>
        <v>x</v>
      </c>
      <c r="O223" s="145"/>
      <c r="Q223" s="104">
        <f t="shared" si="6"/>
        <v>0</v>
      </c>
    </row>
    <row r="224" spans="1:17" ht="28.8" hidden="1" outlineLevel="1" x14ac:dyDescent="0.3">
      <c r="A224" s="2">
        <v>203</v>
      </c>
      <c r="B224" s="79" t="s">
        <v>238</v>
      </c>
      <c r="C224" s="82" t="str">
        <f>'Mount and Pier'!F39</f>
        <v>Mechanical</v>
      </c>
      <c r="D224" s="82" t="str">
        <f>'Mount and Pier'!G39</f>
        <v>collision hazard</v>
      </c>
      <c r="E224" s="84" t="str">
        <f>'Mount and Pier'!H39</f>
        <v>The M1M3 mirror cell cart lifts unevenly or over travels during integration with telescope.</v>
      </c>
      <c r="F224" s="84" t="str">
        <f>'Mount and Pier'!I39</f>
        <v>All</v>
      </c>
      <c r="G224" s="10" t="str">
        <f>'Mount and Pier'!J39</f>
        <v>Critical</v>
      </c>
      <c r="H224" s="10" t="str">
        <f>'Mount and Pier'!K39</f>
        <v>Occasional</v>
      </c>
      <c r="I224" s="10">
        <f>'Mount and Pier'!L39</f>
        <v>6</v>
      </c>
      <c r="J224" s="6" t="str">
        <f>'Mount and Pier'!M39</f>
        <v>Serious</v>
      </c>
      <c r="K224" s="120">
        <f>'Mount and Pier'!O39</f>
        <v>0</v>
      </c>
      <c r="L224" s="120" t="str">
        <f>'Mount and Pier'!P39</f>
        <v>x</v>
      </c>
      <c r="M224" s="120" t="str">
        <f>'Mount and Pier'!Q39</f>
        <v>x</v>
      </c>
      <c r="N224" s="120">
        <f>'Mount and Pier'!R39</f>
        <v>0</v>
      </c>
      <c r="O224" s="145" t="s">
        <v>492</v>
      </c>
      <c r="Q224" s="105">
        <f t="shared" si="6"/>
        <v>0</v>
      </c>
    </row>
    <row r="225" spans="1:17" ht="15" hidden="1" outlineLevel="1" thickBot="1" x14ac:dyDescent="0.35">
      <c r="A225" s="2">
        <v>204</v>
      </c>
      <c r="B225" s="79" t="s">
        <v>238</v>
      </c>
      <c r="C225" s="76" t="str">
        <f>'Mount and Pier'!F40</f>
        <v>Electrical</v>
      </c>
      <c r="D225" s="76" t="str">
        <f>'Mount and Pier'!G40</f>
        <v>Electrocution</v>
      </c>
      <c r="E225" s="78" t="str">
        <f>'Mount and Pier'!H40</f>
        <v>Capacitors are not fully discharged before personnel access.</v>
      </c>
      <c r="F225" s="78" t="str">
        <f>'Mount and Pier'!I40</f>
        <v>All</v>
      </c>
      <c r="G225" s="93" t="str">
        <f>'Mount and Pier'!J40</f>
        <v>Catastrophic</v>
      </c>
      <c r="H225" s="93" t="str">
        <f>'Mount and Pier'!K40</f>
        <v>Occasional</v>
      </c>
      <c r="I225" s="164">
        <f>'Mount and Pier'!L40</f>
        <v>4</v>
      </c>
      <c r="J225" s="6" t="str">
        <f>'Mount and Pier'!M40</f>
        <v>High</v>
      </c>
      <c r="K225" s="121" t="str">
        <f>'Mount and Pier'!O40</f>
        <v>x</v>
      </c>
      <c r="L225" s="121" t="str">
        <f>'Mount and Pier'!P40</f>
        <v>x</v>
      </c>
      <c r="M225" s="121" t="str">
        <f>'Mount and Pier'!Q40</f>
        <v>x</v>
      </c>
      <c r="N225" s="121" t="str">
        <f>'Mount and Pier'!R40</f>
        <v>x</v>
      </c>
      <c r="O225" s="9" t="s">
        <v>512</v>
      </c>
      <c r="Q225" s="104">
        <f t="shared" si="6"/>
        <v>1</v>
      </c>
    </row>
    <row r="226" spans="1:17" collapsed="1" x14ac:dyDescent="0.3">
      <c r="A226" s="2">
        <v>205</v>
      </c>
      <c r="B226" s="35" t="s">
        <v>356</v>
      </c>
      <c r="C226" s="70" t="str">
        <f>'Mount and Pier'!F41</f>
        <v>Mechanical</v>
      </c>
      <c r="D226" s="70" t="str">
        <f>'Mount and Pier'!G41</f>
        <v>fall hazard</v>
      </c>
      <c r="E226" s="72" t="str">
        <f>'Mount and Pier'!H41</f>
        <v>Loss of balance while on platform</v>
      </c>
      <c r="F226" s="72" t="str">
        <f>'Mount and Pier'!I41</f>
        <v>All</v>
      </c>
      <c r="G226" s="89" t="str">
        <f>'Mount and Pier'!J41</f>
        <v>Catastrophic</v>
      </c>
      <c r="H226" s="89" t="str">
        <f>'Mount and Pier'!K41</f>
        <v>Remote</v>
      </c>
      <c r="I226" s="89">
        <f>'Mount and Pier'!L41</f>
        <v>8</v>
      </c>
      <c r="J226" s="6" t="str">
        <f>'Mount and Pier'!M41</f>
        <v>Serious</v>
      </c>
      <c r="K226" s="122">
        <f>'Mount and Pier'!O41</f>
        <v>0</v>
      </c>
      <c r="L226" s="122">
        <f>'Mount and Pier'!P41</f>
        <v>0</v>
      </c>
      <c r="M226" s="122" t="str">
        <f>'Mount and Pier'!Q41</f>
        <v>x</v>
      </c>
      <c r="N226" s="122" t="str">
        <f>'Mount and Pier'!R41</f>
        <v>x</v>
      </c>
      <c r="O226" s="145"/>
      <c r="Q226">
        <f t="shared" si="6"/>
        <v>0</v>
      </c>
    </row>
    <row r="227" spans="1:17" ht="28.8" hidden="1" outlineLevel="1" x14ac:dyDescent="0.3">
      <c r="A227" s="2">
        <v>206</v>
      </c>
      <c r="B227" s="14" t="s">
        <v>356</v>
      </c>
      <c r="C227" s="37" t="str">
        <f>'Mount and Pier'!F42</f>
        <v>Mechanical</v>
      </c>
      <c r="D227" s="37" t="str">
        <f>'Mount and Pier'!G42</f>
        <v>Gravity -Dropping of cover</v>
      </c>
      <c r="E227" s="42" t="str">
        <f>'Mount and Pier'!H42</f>
        <v>Cover is dropped due to heavy weight, difficulty to handle or slippery surface</v>
      </c>
      <c r="F227" s="42" t="str">
        <f>'Mount and Pier'!I42</f>
        <v>All</v>
      </c>
      <c r="G227" s="10" t="str">
        <f>'Mount and Pier'!J42</f>
        <v>Critical</v>
      </c>
      <c r="H227" s="10" t="str">
        <f>'Mount and Pier'!K42</f>
        <v>Remote</v>
      </c>
      <c r="I227" s="10">
        <f>'Mount and Pier'!L42</f>
        <v>10</v>
      </c>
      <c r="J227" s="6" t="str">
        <f>'Mount and Pier'!M42</f>
        <v>Medium</v>
      </c>
      <c r="K227" s="119">
        <f>'Mount and Pier'!O42</f>
        <v>0</v>
      </c>
      <c r="L227" s="119" t="str">
        <f>'Mount and Pier'!P42</f>
        <v>x</v>
      </c>
      <c r="M227" s="119" t="str">
        <f>'Mount and Pier'!Q42</f>
        <v>x</v>
      </c>
      <c r="N227" s="119">
        <f>'Mount and Pier'!R42</f>
        <v>0</v>
      </c>
      <c r="O227" s="145"/>
      <c r="Q227">
        <f t="shared" si="6"/>
        <v>0</v>
      </c>
    </row>
    <row r="228" spans="1:17" hidden="1" outlineLevel="1" x14ac:dyDescent="0.3">
      <c r="A228" s="2">
        <v>207</v>
      </c>
      <c r="B228" s="14" t="s">
        <v>356</v>
      </c>
      <c r="C228" s="37" t="str">
        <f>'Mount and Pier'!F43</f>
        <v>Mechanical</v>
      </c>
      <c r="D228" s="37" t="str">
        <f>'Mount and Pier'!G43</f>
        <v>Gravity -Dropping of cover</v>
      </c>
      <c r="E228" s="42" t="str">
        <f>'Mount and Pier'!H43</f>
        <v>Cover is dropped during installation/removal</v>
      </c>
      <c r="F228" s="42" t="str">
        <f>'Mount and Pier'!I43</f>
        <v>All</v>
      </c>
      <c r="G228" s="10" t="str">
        <f>'Mount and Pier'!J43</f>
        <v>Critical</v>
      </c>
      <c r="H228" s="10" t="str">
        <f>'Mount and Pier'!K43</f>
        <v>Remote</v>
      </c>
      <c r="I228" s="10">
        <f>'Mount and Pier'!L43</f>
        <v>10</v>
      </c>
      <c r="J228" s="6" t="str">
        <f>'Mount and Pier'!M43</f>
        <v>Medium</v>
      </c>
      <c r="K228" s="119">
        <f>'Mount and Pier'!O43</f>
        <v>0</v>
      </c>
      <c r="L228" s="119">
        <f>'Mount and Pier'!P43</f>
        <v>0</v>
      </c>
      <c r="M228" s="119" t="str">
        <f>'Mount and Pier'!Q43</f>
        <v>x</v>
      </c>
      <c r="N228" s="119">
        <f>'Mount and Pier'!R43</f>
        <v>0</v>
      </c>
      <c r="O228" s="145"/>
      <c r="Q228">
        <f t="shared" si="6"/>
        <v>0</v>
      </c>
    </row>
    <row r="229" spans="1:17" hidden="1" outlineLevel="1" x14ac:dyDescent="0.3">
      <c r="A229" s="2">
        <v>208</v>
      </c>
      <c r="B229" s="14" t="s">
        <v>356</v>
      </c>
      <c r="C229" s="37" t="str">
        <f>'Mount and Pier'!F44</f>
        <v>Mechanical - Glass Safety</v>
      </c>
      <c r="D229" s="37" t="str">
        <f>'Mount and Pier'!G44</f>
        <v>Collision - Glass Safety</v>
      </c>
      <c r="E229" s="42" t="str">
        <f>'Mount and Pier'!H44</f>
        <v>Cover hits the L1 front surface during installation/removal</v>
      </c>
      <c r="F229" s="42" t="str">
        <f>'Mount and Pier'!I44</f>
        <v>All</v>
      </c>
      <c r="G229" s="10" t="str">
        <f>'Mount and Pier'!J44</f>
        <v>Catastrophic</v>
      </c>
      <c r="H229" s="10" t="str">
        <f>'Mount and Pier'!K44</f>
        <v>Remote</v>
      </c>
      <c r="I229" s="10">
        <f>'Mount and Pier'!L44</f>
        <v>8</v>
      </c>
      <c r="J229" s="6" t="str">
        <f>'Mount and Pier'!M44</f>
        <v>Serious</v>
      </c>
      <c r="K229" s="14">
        <f>'Mount and Pier'!O44</f>
        <v>0</v>
      </c>
      <c r="L229" s="14" t="str">
        <f>'Mount and Pier'!P44</f>
        <v>x</v>
      </c>
      <c r="M229" s="14">
        <f>'Mount and Pier'!Q44</f>
        <v>0</v>
      </c>
      <c r="N229" s="14">
        <f>'Mount and Pier'!R44</f>
        <v>0</v>
      </c>
      <c r="O229" s="145"/>
      <c r="Q229">
        <f t="shared" si="6"/>
        <v>0</v>
      </c>
    </row>
    <row r="230" spans="1:17" ht="28.8" hidden="1" outlineLevel="1" x14ac:dyDescent="0.3">
      <c r="A230" s="2">
        <v>209</v>
      </c>
      <c r="B230" s="14" t="s">
        <v>356</v>
      </c>
      <c r="C230" s="37" t="str">
        <f>'Mount and Pier'!F45</f>
        <v>Mechanical - Glass Safety</v>
      </c>
      <c r="D230" s="37" t="str">
        <f>'Mount and Pier'!G45</f>
        <v>Collision - Glass Safety</v>
      </c>
      <c r="E230" s="42" t="str">
        <f>'Mount and Pier'!H45</f>
        <v>Camera rotator rotates during L1 cover installation/removal incurring contact between the L1 cover and the L1 front surface.</v>
      </c>
      <c r="F230" s="42" t="str">
        <f>'Mount and Pier'!I45</f>
        <v>All</v>
      </c>
      <c r="G230" s="10" t="str">
        <f>'Mount and Pier'!J45</f>
        <v>Catastrophic</v>
      </c>
      <c r="H230" s="10" t="str">
        <f>'Mount and Pier'!K45</f>
        <v>Remote</v>
      </c>
      <c r="I230" s="10">
        <f>'Mount and Pier'!L45</f>
        <v>8</v>
      </c>
      <c r="J230" s="6" t="str">
        <f>'Mount and Pier'!M45</f>
        <v>Serious</v>
      </c>
      <c r="K230" s="119">
        <f>'Mount and Pier'!O45</f>
        <v>0</v>
      </c>
      <c r="L230" s="119">
        <f>'Mount and Pier'!P45</f>
        <v>0</v>
      </c>
      <c r="M230" s="119" t="str">
        <f>'Mount and Pier'!Q45</f>
        <v>x</v>
      </c>
      <c r="N230" s="119">
        <f>'Mount and Pier'!R45</f>
        <v>0</v>
      </c>
      <c r="O230" s="145"/>
      <c r="Q230">
        <f t="shared" si="6"/>
        <v>0</v>
      </c>
    </row>
    <row r="231" spans="1:17" hidden="1" outlineLevel="1" x14ac:dyDescent="0.3">
      <c r="A231" s="2">
        <v>210</v>
      </c>
      <c r="B231" s="14" t="s">
        <v>356</v>
      </c>
      <c r="C231" s="37" t="str">
        <f>'Mount and Pier'!F46</f>
        <v>Mechanical</v>
      </c>
      <c r="D231" s="37" t="str">
        <f>'Mount and Pier'!G46</f>
        <v>Collision - Glass Safety and other equipment</v>
      </c>
      <c r="E231" s="42" t="str">
        <f>'Mount and Pier'!H46</f>
        <v>Telescope motion during L1 cover installation/removal</v>
      </c>
      <c r="F231" s="42" t="str">
        <f>'Mount and Pier'!I46</f>
        <v>All</v>
      </c>
      <c r="G231" s="10" t="str">
        <f>'Mount and Pier'!J46</f>
        <v>Catastrophic</v>
      </c>
      <c r="H231" s="10" t="str">
        <f>'Mount and Pier'!K46</f>
        <v>Occasional</v>
      </c>
      <c r="I231" s="10">
        <f>'Mount and Pier'!L46</f>
        <v>4</v>
      </c>
      <c r="J231" s="6" t="str">
        <f>'Mount and Pier'!M46</f>
        <v>High</v>
      </c>
      <c r="K231" s="119">
        <f>'Mount and Pier'!O46</f>
        <v>0</v>
      </c>
      <c r="L231" s="119">
        <f>'Mount and Pier'!P46</f>
        <v>0</v>
      </c>
      <c r="M231" s="119" t="str">
        <f>'Mount and Pier'!Q46</f>
        <v>x</v>
      </c>
      <c r="N231" s="119">
        <f>'Mount and Pier'!R46</f>
        <v>0</v>
      </c>
      <c r="O231" s="9" t="s">
        <v>512</v>
      </c>
      <c r="Q231" s="104">
        <f t="shared" si="6"/>
        <v>1</v>
      </c>
    </row>
    <row r="232" spans="1:17" hidden="1" outlineLevel="1" x14ac:dyDescent="0.3">
      <c r="A232" s="2">
        <v>211</v>
      </c>
      <c r="B232" s="14" t="s">
        <v>356</v>
      </c>
      <c r="C232" s="37" t="str">
        <f>'Mount and Pier'!F47</f>
        <v>Mechanical</v>
      </c>
      <c r="D232" s="37" t="str">
        <f>'Mount and Pier'!G47</f>
        <v>Collision - Glass Safety and other equipment</v>
      </c>
      <c r="E232" s="42" t="str">
        <f>'Mount and Pier'!H47</f>
        <v>L1 cover exceeds camera maximum envelope diameter</v>
      </c>
      <c r="F232" s="42" t="str">
        <f>'Mount and Pier'!I47</f>
        <v>All</v>
      </c>
      <c r="G232" s="10" t="str">
        <f>'Mount and Pier'!J47</f>
        <v>Catastrophic</v>
      </c>
      <c r="H232" s="10" t="str">
        <f>'Mount and Pier'!K47</f>
        <v>Remote</v>
      </c>
      <c r="I232" s="10">
        <f>'Mount and Pier'!L47</f>
        <v>8</v>
      </c>
      <c r="J232" s="6" t="str">
        <f>'Mount and Pier'!M47</f>
        <v>Serious</v>
      </c>
      <c r="K232" s="14">
        <f>'Mount and Pier'!O47</f>
        <v>0</v>
      </c>
      <c r="L232" s="14" t="str">
        <f>'Mount and Pier'!P47</f>
        <v>x</v>
      </c>
      <c r="M232" s="14">
        <f>'Mount and Pier'!Q47</f>
        <v>0</v>
      </c>
      <c r="N232" s="14">
        <f>'Mount and Pier'!R47</f>
        <v>0</v>
      </c>
      <c r="O232" s="145"/>
      <c r="Q232">
        <f t="shared" si="6"/>
        <v>0</v>
      </c>
    </row>
    <row r="233" spans="1:17" hidden="1" outlineLevel="1" x14ac:dyDescent="0.3">
      <c r="A233" s="2">
        <v>212</v>
      </c>
      <c r="B233" s="14" t="s">
        <v>356</v>
      </c>
      <c r="C233" s="37" t="str">
        <f>'Mount and Pier'!F48</f>
        <v>Mechanical</v>
      </c>
      <c r="D233" s="37" t="str">
        <f>'Mount and Pier'!G48</f>
        <v>Gravity and collision hazard</v>
      </c>
      <c r="E233" s="42" t="str">
        <f>'Mount and Pier'!H48</f>
        <v>L1 cover falls from camera after installation</v>
      </c>
      <c r="F233" s="42" t="str">
        <f>'Mount and Pier'!I48</f>
        <v>All</v>
      </c>
      <c r="G233" s="10" t="str">
        <f>'Mount and Pier'!J48</f>
        <v>Critical</v>
      </c>
      <c r="H233" s="10" t="str">
        <f>'Mount and Pier'!K48</f>
        <v>Remote</v>
      </c>
      <c r="I233" s="10">
        <f>'Mount and Pier'!L48</f>
        <v>10</v>
      </c>
      <c r="J233" s="6" t="str">
        <f>'Mount and Pier'!M48</f>
        <v>Medium</v>
      </c>
      <c r="K233" s="14">
        <f>'Mount and Pier'!O48</f>
        <v>0</v>
      </c>
      <c r="L233" s="14" t="str">
        <f>'Mount and Pier'!P48</f>
        <v>x</v>
      </c>
      <c r="M233" s="14">
        <f>'Mount and Pier'!Q48</f>
        <v>0</v>
      </c>
      <c r="N233" s="14">
        <f>'Mount and Pier'!R48</f>
        <v>0</v>
      </c>
      <c r="O233" s="145"/>
      <c r="Q233">
        <f t="shared" si="6"/>
        <v>0</v>
      </c>
    </row>
    <row r="234" spans="1:17" hidden="1" outlineLevel="1" x14ac:dyDescent="0.3">
      <c r="A234" s="2">
        <v>213</v>
      </c>
      <c r="B234" s="14" t="s">
        <v>356</v>
      </c>
      <c r="C234" s="37" t="str">
        <f>'Mount and Pier'!F49</f>
        <v>Mechanical</v>
      </c>
      <c r="D234" s="37" t="str">
        <f>'Mount and Pier'!G49</f>
        <v>Collision hazard</v>
      </c>
      <c r="E234" s="42" t="str">
        <f>'Mount and Pier'!H49</f>
        <v>L1 cover interferes with the M1M3 mirror cover after installation</v>
      </c>
      <c r="F234" s="42" t="str">
        <f>'Mount and Pier'!I49</f>
        <v>All</v>
      </c>
      <c r="G234" s="10" t="str">
        <f>'Mount and Pier'!J49</f>
        <v>Critical</v>
      </c>
      <c r="H234" s="10" t="str">
        <f>'Mount and Pier'!K49</f>
        <v>Remote</v>
      </c>
      <c r="I234" s="10">
        <f>'Mount and Pier'!L49</f>
        <v>10</v>
      </c>
      <c r="J234" s="6" t="str">
        <f>'Mount and Pier'!M49</f>
        <v>Medium</v>
      </c>
      <c r="K234" s="14">
        <f>'Mount and Pier'!O49</f>
        <v>0</v>
      </c>
      <c r="L234" s="14" t="str">
        <f>'Mount and Pier'!P49</f>
        <v>x</v>
      </c>
      <c r="M234" s="14">
        <f>'Mount and Pier'!Q49</f>
        <v>0</v>
      </c>
      <c r="N234" s="14">
        <f>'Mount and Pier'!R49</f>
        <v>0</v>
      </c>
      <c r="O234" s="145"/>
      <c r="Q234">
        <f t="shared" si="6"/>
        <v>0</v>
      </c>
    </row>
    <row r="235" spans="1:17" hidden="1" outlineLevel="1" x14ac:dyDescent="0.3">
      <c r="A235" s="2">
        <v>214</v>
      </c>
      <c r="B235" s="14" t="s">
        <v>356</v>
      </c>
      <c r="C235" s="37" t="str">
        <f>'Mount and Pier'!F50</f>
        <v>Mechanical - Glass Safety</v>
      </c>
      <c r="D235" s="37" t="str">
        <f>'Mount and Pier'!G50</f>
        <v>Collision hazard</v>
      </c>
      <c r="E235" s="42" t="str">
        <f>'Mount and Pier'!H50</f>
        <v>M1M3 mirror cover opens/closes during L1 cover installation/removal.</v>
      </c>
      <c r="F235" s="42" t="str">
        <f>'Mount and Pier'!I50</f>
        <v>All</v>
      </c>
      <c r="G235" s="10" t="str">
        <f>'Mount and Pier'!J50</f>
        <v>Critical</v>
      </c>
      <c r="H235" s="10" t="str">
        <f>'Mount and Pier'!K50</f>
        <v>Occasional</v>
      </c>
      <c r="I235" s="10">
        <f>'Mount and Pier'!L50</f>
        <v>6</v>
      </c>
      <c r="J235" s="6" t="str">
        <f>'Mount and Pier'!M50</f>
        <v>Serious</v>
      </c>
      <c r="K235" s="14" t="str">
        <f>'Mount and Pier'!O50</f>
        <v>x</v>
      </c>
      <c r="L235" s="14" t="str">
        <f>'Mount and Pier'!P50</f>
        <v>x</v>
      </c>
      <c r="M235" s="14">
        <f>'Mount and Pier'!Q50</f>
        <v>0</v>
      </c>
      <c r="N235" s="14">
        <f>'Mount and Pier'!R50</f>
        <v>0</v>
      </c>
      <c r="O235" s="145"/>
      <c r="Q235">
        <f t="shared" si="6"/>
        <v>0</v>
      </c>
    </row>
    <row r="236" spans="1:17" hidden="1" outlineLevel="1" x14ac:dyDescent="0.3">
      <c r="A236" s="2">
        <v>215</v>
      </c>
      <c r="B236" s="14" t="s">
        <v>356</v>
      </c>
      <c r="C236" s="37" t="str">
        <f>'Mount and Pier'!F51</f>
        <v>Mechanical</v>
      </c>
      <c r="D236" s="37" t="str">
        <f>'Mount and Pier'!G51</f>
        <v>Pinch hazard</v>
      </c>
      <c r="E236" s="42" t="str">
        <f>'Mount and Pier'!H51</f>
        <v>Personnel hands on rails during L1 cover installation/removal</v>
      </c>
      <c r="F236" s="42" t="str">
        <f>'Mount and Pier'!I51</f>
        <v>All</v>
      </c>
      <c r="G236" s="10" t="str">
        <f>'Mount and Pier'!J51</f>
        <v>Critical</v>
      </c>
      <c r="H236" s="10" t="str">
        <f>'Mount and Pier'!K51</f>
        <v>Occasional</v>
      </c>
      <c r="I236" s="10">
        <f>'Mount and Pier'!L51</f>
        <v>6</v>
      </c>
      <c r="J236" s="6" t="str">
        <f>'Mount and Pier'!M51</f>
        <v>Serious</v>
      </c>
      <c r="K236" s="14">
        <f>'Mount and Pier'!O51</f>
        <v>0</v>
      </c>
      <c r="L236" s="14" t="str">
        <f>'Mount and Pier'!P51</f>
        <v>x</v>
      </c>
      <c r="M236" s="14">
        <f>'Mount and Pier'!Q51</f>
        <v>0</v>
      </c>
      <c r="N236" s="14" t="str">
        <f>'Mount and Pier'!R51</f>
        <v>x</v>
      </c>
      <c r="O236" s="145"/>
      <c r="Q236">
        <f t="shared" ref="Q236:Q259" si="7">COUNTIF(J236,$Q$6)</f>
        <v>0</v>
      </c>
    </row>
    <row r="237" spans="1:17" ht="28.8" hidden="1" outlineLevel="1" x14ac:dyDescent="0.3">
      <c r="A237" s="2">
        <v>216</v>
      </c>
      <c r="B237" s="14" t="s">
        <v>356</v>
      </c>
      <c r="C237" s="37" t="str">
        <f>'Mount and Pier'!F52</f>
        <v>Mechanical - Glass Safety</v>
      </c>
      <c r="D237" s="37" t="str">
        <f>'Mount and Pier'!G52</f>
        <v>Rotation - Glass Safety</v>
      </c>
      <c r="E237" s="42" t="str">
        <f>'Mount and Pier'!H52</f>
        <v>Camera rotator rotates during filter changer operation incurring problem for filter.</v>
      </c>
      <c r="F237" s="42" t="str">
        <f>'Mount and Pier'!I52</f>
        <v>All</v>
      </c>
      <c r="G237" s="10" t="str">
        <f>'Mount and Pier'!J52</f>
        <v>Catastrophic</v>
      </c>
      <c r="H237" s="10" t="str">
        <f>'Mount and Pier'!K52</f>
        <v>Remote</v>
      </c>
      <c r="I237" s="10">
        <f>'Mount and Pier'!L52</f>
        <v>8</v>
      </c>
      <c r="J237" s="6" t="str">
        <f>'Mount and Pier'!M52</f>
        <v>Serious</v>
      </c>
      <c r="K237" s="119">
        <f>'Mount and Pier'!O52</f>
        <v>0</v>
      </c>
      <c r="L237" s="119">
        <f>'Mount and Pier'!P52</f>
        <v>0</v>
      </c>
      <c r="M237" s="119" t="str">
        <f>'Mount and Pier'!Q52</f>
        <v>x</v>
      </c>
      <c r="N237" s="119">
        <f>'Mount and Pier'!R52</f>
        <v>0</v>
      </c>
      <c r="O237" s="145"/>
      <c r="Q237">
        <f t="shared" si="7"/>
        <v>0</v>
      </c>
    </row>
    <row r="238" spans="1:17" ht="28.8" hidden="1" outlineLevel="1" x14ac:dyDescent="0.3">
      <c r="A238" s="2">
        <v>217</v>
      </c>
      <c r="B238" s="14" t="s">
        <v>356</v>
      </c>
      <c r="C238" s="37" t="str">
        <f>'Mount and Pier'!F53</f>
        <v>Mechanical - Glass Safety</v>
      </c>
      <c r="D238" s="37" t="str">
        <f>'Mount and Pier'!G53</f>
        <v>Rotation - Glass Safety</v>
      </c>
      <c r="E238" s="42" t="str">
        <f>'Mount and Pier'!H53</f>
        <v>Camera carousel rotates during filter changer operation incurring problem for filter.</v>
      </c>
      <c r="F238" s="42" t="str">
        <f>'Mount and Pier'!I53</f>
        <v>All</v>
      </c>
      <c r="G238" s="10" t="str">
        <f>'Mount and Pier'!J53</f>
        <v>Catastrophic</v>
      </c>
      <c r="H238" s="10" t="str">
        <f>'Mount and Pier'!K53</f>
        <v>Remote</v>
      </c>
      <c r="I238" s="10">
        <f>'Mount and Pier'!L53</f>
        <v>8</v>
      </c>
      <c r="J238" s="6" t="str">
        <f>'Mount and Pier'!M53</f>
        <v>Serious</v>
      </c>
      <c r="K238" s="119" t="str">
        <f>'Mount and Pier'!O53</f>
        <v>x</v>
      </c>
      <c r="L238" s="119" t="str">
        <f>'Mount and Pier'!P53</f>
        <v>x</v>
      </c>
      <c r="M238" s="119">
        <f>'Mount and Pier'!Q53</f>
        <v>0</v>
      </c>
      <c r="N238" s="119">
        <f>'Mount and Pier'!R53</f>
        <v>0</v>
      </c>
      <c r="O238" s="145"/>
      <c r="Q238">
        <f t="shared" si="7"/>
        <v>0</v>
      </c>
    </row>
    <row r="239" spans="1:17" hidden="1" outlineLevel="1" x14ac:dyDescent="0.3">
      <c r="A239" s="2">
        <v>218</v>
      </c>
      <c r="B239" s="14" t="s">
        <v>356</v>
      </c>
      <c r="C239" s="37" t="str">
        <f>'Mount and Pier'!F54</f>
        <v>Mechanical</v>
      </c>
      <c r="D239" s="37" t="str">
        <f>'Mount and Pier'!G54</f>
        <v>Pinch hazard</v>
      </c>
      <c r="E239" s="42" t="str">
        <f>'Mount and Pier'!H54</f>
        <v>Personnel hands on camera during filter changer installation/removal</v>
      </c>
      <c r="F239" s="42" t="str">
        <f>'Mount and Pier'!I54</f>
        <v>All</v>
      </c>
      <c r="G239" s="10" t="str">
        <f>'Mount and Pier'!J54</f>
        <v>Critical</v>
      </c>
      <c r="H239" s="10" t="str">
        <f>'Mount and Pier'!K54</f>
        <v>Occasional</v>
      </c>
      <c r="I239" s="10">
        <f>'Mount and Pier'!L54</f>
        <v>6</v>
      </c>
      <c r="J239" s="6" t="str">
        <f>'Mount and Pier'!M54</f>
        <v>Serious</v>
      </c>
      <c r="K239" s="119">
        <f>'Mount and Pier'!O54</f>
        <v>0</v>
      </c>
      <c r="L239" s="119" t="str">
        <f>'Mount and Pier'!P54</f>
        <v>x</v>
      </c>
      <c r="M239" s="119">
        <f>'Mount and Pier'!Q54</f>
        <v>0</v>
      </c>
      <c r="N239" s="119">
        <f>'Mount and Pier'!R54</f>
        <v>0</v>
      </c>
      <c r="O239" s="145"/>
      <c r="Q239">
        <f t="shared" si="7"/>
        <v>0</v>
      </c>
    </row>
    <row r="240" spans="1:17" hidden="1" outlineLevel="1" x14ac:dyDescent="0.3">
      <c r="A240" s="2">
        <v>219</v>
      </c>
      <c r="B240" s="14" t="s">
        <v>356</v>
      </c>
      <c r="C240" s="37" t="str">
        <f>'Mount and Pier'!F55</f>
        <v>Mechanical - Glass Safety</v>
      </c>
      <c r="D240" s="37" t="str">
        <f>'Mount and Pier'!G55</f>
        <v>Moving Elements - Glass Safety</v>
      </c>
      <c r="E240" s="42" t="str">
        <f>'Mount and Pier'!H55</f>
        <v>Filter is not well positioned during operation</v>
      </c>
      <c r="F240" s="42" t="str">
        <f>'Mount and Pier'!I55</f>
        <v>All</v>
      </c>
      <c r="G240" s="10" t="str">
        <f>'Mount and Pier'!J55</f>
        <v>Critical</v>
      </c>
      <c r="H240" s="10" t="str">
        <f>'Mount and Pier'!K55</f>
        <v>Occasional</v>
      </c>
      <c r="I240" s="10">
        <f>'Mount and Pier'!L55</f>
        <v>6</v>
      </c>
      <c r="J240" s="6" t="str">
        <f>'Mount and Pier'!M55</f>
        <v>Serious</v>
      </c>
      <c r="K240" s="14">
        <f>'Mount and Pier'!O55</f>
        <v>0</v>
      </c>
      <c r="L240" s="14" t="str">
        <f>'Mount and Pier'!P55</f>
        <v>x</v>
      </c>
      <c r="M240" s="14">
        <f>'Mount and Pier'!Q55</f>
        <v>0</v>
      </c>
      <c r="N240" s="14">
        <f>'Mount and Pier'!R55</f>
        <v>0</v>
      </c>
      <c r="O240" s="145"/>
      <c r="Q240">
        <f t="shared" si="7"/>
        <v>0</v>
      </c>
    </row>
    <row r="241" spans="1:17" hidden="1" outlineLevel="1" x14ac:dyDescent="0.3">
      <c r="A241" s="2">
        <v>220</v>
      </c>
      <c r="B241" s="14" t="s">
        <v>356</v>
      </c>
      <c r="C241" s="37" t="str">
        <f>'Mount and Pier'!F56</f>
        <v>Mechanical - Glass Safety</v>
      </c>
      <c r="D241" s="37" t="str">
        <f>'Mount and Pier'!G56</f>
        <v>Gravity - Glass Safety</v>
      </c>
      <c r="E241" s="42" t="str">
        <f>'Mount and Pier'!H56</f>
        <v>Filter falls from filter changer during operation</v>
      </c>
      <c r="F241" s="42" t="str">
        <f>'Mount and Pier'!I56</f>
        <v>All</v>
      </c>
      <c r="G241" s="10" t="str">
        <f>'Mount and Pier'!J56</f>
        <v>Catastrophic</v>
      </c>
      <c r="H241" s="10" t="str">
        <f>'Mount and Pier'!K56</f>
        <v>Remote</v>
      </c>
      <c r="I241" s="10">
        <f>'Mount and Pier'!L56</f>
        <v>8</v>
      </c>
      <c r="J241" s="6" t="str">
        <f>'Mount and Pier'!M56</f>
        <v>Serious</v>
      </c>
      <c r="K241" s="14">
        <f>'Mount and Pier'!O56</f>
        <v>0</v>
      </c>
      <c r="L241" s="14" t="str">
        <f>'Mount and Pier'!P56</f>
        <v>x</v>
      </c>
      <c r="M241" s="14">
        <f>'Mount and Pier'!Q56</f>
        <v>0</v>
      </c>
      <c r="N241" s="14">
        <f>'Mount and Pier'!R56</f>
        <v>0</v>
      </c>
      <c r="O241" s="145"/>
      <c r="Q241">
        <f t="shared" si="7"/>
        <v>0</v>
      </c>
    </row>
    <row r="242" spans="1:17" hidden="1" outlineLevel="1" x14ac:dyDescent="0.3">
      <c r="A242" s="2">
        <v>221</v>
      </c>
      <c r="B242" s="14" t="s">
        <v>356</v>
      </c>
      <c r="C242" s="37" t="str">
        <f>'Mount and Pier'!F57</f>
        <v>Mechanical - Glass Safety</v>
      </c>
      <c r="D242" s="37" t="str">
        <f>'Mount and Pier'!G57</f>
        <v>Glass Safety</v>
      </c>
      <c r="E242" s="42" t="str">
        <f>'Mount and Pier'!H57</f>
        <v>Filter is stuck inside auto changer</v>
      </c>
      <c r="F242" s="42" t="str">
        <f>'Mount and Pier'!I57</f>
        <v>All</v>
      </c>
      <c r="G242" s="10" t="str">
        <f>'Mount and Pier'!J57</f>
        <v>Critical</v>
      </c>
      <c r="H242" s="10" t="str">
        <f>'Mount and Pier'!K57</f>
        <v>Remote</v>
      </c>
      <c r="I242" s="10">
        <f>'Mount and Pier'!L57</f>
        <v>10</v>
      </c>
      <c r="J242" s="6" t="str">
        <f>'Mount and Pier'!M57</f>
        <v>Medium</v>
      </c>
      <c r="K242" s="14">
        <f>'Mount and Pier'!O57</f>
        <v>0</v>
      </c>
      <c r="L242" s="14" t="str">
        <f>'Mount and Pier'!P57</f>
        <v>x</v>
      </c>
      <c r="M242" s="14">
        <f>'Mount and Pier'!Q57</f>
        <v>0</v>
      </c>
      <c r="N242" s="14">
        <f>'Mount and Pier'!R57</f>
        <v>0</v>
      </c>
      <c r="O242" s="145"/>
      <c r="Q242">
        <f t="shared" si="7"/>
        <v>0</v>
      </c>
    </row>
    <row r="243" spans="1:17" ht="28.8" hidden="1" outlineLevel="1" x14ac:dyDescent="0.3">
      <c r="A243" s="2">
        <v>222</v>
      </c>
      <c r="B243" s="14" t="s">
        <v>356</v>
      </c>
      <c r="C243" s="37" t="str">
        <f>'Mount and Pier'!F58</f>
        <v>Ingress/Egress</v>
      </c>
      <c r="D243" s="37" t="str">
        <f>'Mount and Pier'!G58</f>
        <v>Unsafe evacuation</v>
      </c>
      <c r="E243" s="42" t="str">
        <f>'Mount and Pier'!H58</f>
        <v>Insufficient space to leave L1 extension platform during shutter removal operation.</v>
      </c>
      <c r="F243" s="42" t="str">
        <f>'Mount and Pier'!I58</f>
        <v>All</v>
      </c>
      <c r="G243" s="10" t="str">
        <f>'Mount and Pier'!J58</f>
        <v>Critical</v>
      </c>
      <c r="H243" s="10" t="str">
        <f>'Mount and Pier'!K58</f>
        <v>Remote</v>
      </c>
      <c r="I243" s="10">
        <f>'Mount and Pier'!L58</f>
        <v>10</v>
      </c>
      <c r="J243" s="6" t="str">
        <f>'Mount and Pier'!M58</f>
        <v>Medium</v>
      </c>
      <c r="K243" s="119">
        <f>'Mount and Pier'!O58</f>
        <v>0</v>
      </c>
      <c r="L243" s="119" t="str">
        <f>'Mount and Pier'!P58</f>
        <v>x</v>
      </c>
      <c r="M243" s="119" t="str">
        <f>'Mount and Pier'!Q58</f>
        <v>x</v>
      </c>
      <c r="N243" s="119">
        <f>'Mount and Pier'!R58</f>
        <v>0</v>
      </c>
      <c r="O243" s="145"/>
      <c r="Q243">
        <f t="shared" si="7"/>
        <v>0</v>
      </c>
    </row>
    <row r="244" spans="1:17" hidden="1" outlineLevel="1" x14ac:dyDescent="0.3">
      <c r="A244" s="2">
        <v>223</v>
      </c>
      <c r="B244" s="14" t="s">
        <v>356</v>
      </c>
      <c r="C244" s="37" t="str">
        <f>'Mount and Pier'!F59</f>
        <v>Material</v>
      </c>
      <c r="D244" s="37" t="str">
        <f>'Mount and Pier'!G59</f>
        <v>Thermal  - fire</v>
      </c>
      <c r="E244" s="42" t="str">
        <f>'Mount and Pier'!H59</f>
        <v>Sparks ignite cover located around the camera rotator</v>
      </c>
      <c r="F244" s="42" t="str">
        <f>'Mount and Pier'!I59</f>
        <v>All</v>
      </c>
      <c r="G244" s="10" t="str">
        <f>'Mount and Pier'!J59</f>
        <v>Catastrophic</v>
      </c>
      <c r="H244" s="10" t="str">
        <f>'Mount and Pier'!K59</f>
        <v>Improbable</v>
      </c>
      <c r="I244" s="10">
        <f>'Mount and Pier'!L59</f>
        <v>12</v>
      </c>
      <c r="J244" s="6" t="str">
        <f>'Mount and Pier'!M59</f>
        <v>Medium</v>
      </c>
      <c r="K244" s="119">
        <f>'Mount and Pier'!O59</f>
        <v>0</v>
      </c>
      <c r="L244" s="119" t="str">
        <f>'Mount and Pier'!P59</f>
        <v>x</v>
      </c>
      <c r="M244" s="119">
        <f>'Mount and Pier'!Q59</f>
        <v>0</v>
      </c>
      <c r="N244" s="119">
        <f>'Mount and Pier'!R59</f>
        <v>0</v>
      </c>
      <c r="O244" s="145"/>
      <c r="Q244">
        <f t="shared" si="7"/>
        <v>0</v>
      </c>
    </row>
    <row r="245" spans="1:17" ht="28.8" hidden="1" outlineLevel="1" x14ac:dyDescent="0.3">
      <c r="A245" s="2">
        <v>224</v>
      </c>
      <c r="B245" s="14" t="s">
        <v>356</v>
      </c>
      <c r="C245" s="37" t="str">
        <f>'Mount and Pier'!F60</f>
        <v>Mechanical - Glass Safety</v>
      </c>
      <c r="D245" s="37" t="str">
        <f>'Mount and Pier'!G60</f>
        <v>Gravity - Glass Safety</v>
      </c>
      <c r="E245" s="42" t="str">
        <f>'Mount and Pier'!H60</f>
        <v>Dropped tools hit a mirror when persons are working on telescope, or tools are left after a task</v>
      </c>
      <c r="F245" s="42" t="str">
        <f>'Mount and Pier'!I60</f>
        <v>All</v>
      </c>
      <c r="G245" s="10" t="str">
        <f>'Mount and Pier'!J60</f>
        <v>Catastrophic</v>
      </c>
      <c r="H245" s="10" t="str">
        <f>'Mount and Pier'!K60</f>
        <v>Remote</v>
      </c>
      <c r="I245" s="10">
        <f>'Mount and Pier'!L60</f>
        <v>8</v>
      </c>
      <c r="J245" s="6" t="str">
        <f>'Mount and Pier'!M60</f>
        <v>Serious</v>
      </c>
      <c r="K245" s="119">
        <f>'Mount and Pier'!O60</f>
        <v>0</v>
      </c>
      <c r="L245" s="119">
        <f>'Mount and Pier'!P60</f>
        <v>0</v>
      </c>
      <c r="M245" s="119" t="str">
        <f>'Mount and Pier'!Q60</f>
        <v>x</v>
      </c>
      <c r="N245" s="119">
        <f>'Mount and Pier'!R60</f>
        <v>0</v>
      </c>
      <c r="O245" s="145"/>
      <c r="Q245">
        <f t="shared" si="7"/>
        <v>0</v>
      </c>
    </row>
    <row r="246" spans="1:17" hidden="1" outlineLevel="1" x14ac:dyDescent="0.3">
      <c r="A246" s="2">
        <v>225</v>
      </c>
      <c r="B246" s="14" t="s">
        <v>356</v>
      </c>
      <c r="C246" s="37" t="str">
        <f>'Mount and Pier'!F61</f>
        <v>Mechanical</v>
      </c>
      <c r="D246" s="37" t="str">
        <f>'Mount and Pier'!G61</f>
        <v>Personnel Falling</v>
      </c>
      <c r="E246" s="42" t="str">
        <f>'Mount and Pier'!H61</f>
        <v>Loss of balance while on 5m high ladder</v>
      </c>
      <c r="F246" s="42" t="str">
        <f>'Mount and Pier'!I61</f>
        <v>All</v>
      </c>
      <c r="G246" s="10" t="str">
        <f>'Mount and Pier'!J61</f>
        <v>Critical</v>
      </c>
      <c r="H246" s="10" t="str">
        <f>'Mount and Pier'!K61</f>
        <v>Occasional</v>
      </c>
      <c r="I246" s="10">
        <f>'Mount and Pier'!L61</f>
        <v>6</v>
      </c>
      <c r="J246" s="6" t="str">
        <f>'Mount and Pier'!M61</f>
        <v>Serious</v>
      </c>
      <c r="K246" s="119">
        <f>'Mount and Pier'!O61</f>
        <v>0</v>
      </c>
      <c r="L246" s="119">
        <f>'Mount and Pier'!P61</f>
        <v>0</v>
      </c>
      <c r="M246" s="119" t="str">
        <f>'Mount and Pier'!Q61</f>
        <v>x</v>
      </c>
      <c r="N246" s="119" t="str">
        <f>'Mount and Pier'!R61</f>
        <v>x</v>
      </c>
      <c r="O246" s="145"/>
      <c r="Q246">
        <f t="shared" si="7"/>
        <v>0</v>
      </c>
    </row>
    <row r="247" spans="1:17" hidden="1" outlineLevel="1" x14ac:dyDescent="0.3">
      <c r="A247" s="2">
        <v>226</v>
      </c>
      <c r="B247" s="14" t="s">
        <v>356</v>
      </c>
      <c r="C247" s="37" t="str">
        <f>'Mount and Pier'!F62</f>
        <v>Mechanical</v>
      </c>
      <c r="D247" s="37" t="str">
        <f>'Mount and Pier'!G62</f>
        <v>Moving elements and Rotator failure</v>
      </c>
      <c r="E247" s="42" t="str">
        <f>'Mount and Pier'!H62</f>
        <v>Dropped screw inside mechanism</v>
      </c>
      <c r="F247" s="42" t="str">
        <f>'Mount and Pier'!I62</f>
        <v>All</v>
      </c>
      <c r="G247" s="10" t="str">
        <f>'Mount and Pier'!J62</f>
        <v>Critical</v>
      </c>
      <c r="H247" s="10" t="str">
        <f>'Mount and Pier'!K62</f>
        <v>Remote</v>
      </c>
      <c r="I247" s="10">
        <f>'Mount and Pier'!L62</f>
        <v>10</v>
      </c>
      <c r="J247" s="6" t="str">
        <f>'Mount and Pier'!M62</f>
        <v>Medium</v>
      </c>
      <c r="K247" s="119">
        <f>'Mount and Pier'!O62</f>
        <v>0</v>
      </c>
      <c r="L247" s="119" t="str">
        <f>'Mount and Pier'!P62</f>
        <v>x</v>
      </c>
      <c r="M247" s="119">
        <f>'Mount and Pier'!Q62</f>
        <v>0</v>
      </c>
      <c r="N247" s="119">
        <f>'Mount and Pier'!R62</f>
        <v>0</v>
      </c>
      <c r="O247" s="145"/>
      <c r="Q247">
        <f t="shared" si="7"/>
        <v>0</v>
      </c>
    </row>
    <row r="248" spans="1:17" ht="15" hidden="1" outlineLevel="1" thickBot="1" x14ac:dyDescent="0.35">
      <c r="A248" s="2">
        <v>227</v>
      </c>
      <c r="B248" s="14" t="s">
        <v>356</v>
      </c>
      <c r="C248" s="76" t="str">
        <f>'Mount and Pier'!F67</f>
        <v>Mechanical - Glass Safety</v>
      </c>
      <c r="D248" s="76" t="str">
        <f>'Mount and Pier'!G67</f>
        <v>Struck by - Glass Safety</v>
      </c>
      <c r="E248" s="78" t="str">
        <f>'Mount and Pier'!H67</f>
        <v>Personnel hits mirror while working inside utility trunk</v>
      </c>
      <c r="F248" s="84" t="str">
        <f>'Mount and Pier'!I67</f>
        <v>All</v>
      </c>
      <c r="G248" s="10" t="str">
        <f>'Mount and Pier'!J67</f>
        <v>Critical</v>
      </c>
      <c r="H248" s="10" t="str">
        <f>'Mount and Pier'!K67</f>
        <v>Occasional</v>
      </c>
      <c r="I248" s="10">
        <f>'Mount and Pier'!L67</f>
        <v>6</v>
      </c>
      <c r="J248" s="6" t="str">
        <f>'Mount and Pier'!M67</f>
        <v>Serious</v>
      </c>
      <c r="K248" s="120">
        <f>'Mount and Pier'!O67</f>
        <v>0</v>
      </c>
      <c r="L248" s="120" t="str">
        <f>'Mount and Pier'!P67</f>
        <v>x</v>
      </c>
      <c r="M248" s="120">
        <f>'Mount and Pier'!Q67</f>
        <v>0</v>
      </c>
      <c r="N248" s="120">
        <f>'Mount and Pier'!R67</f>
        <v>0</v>
      </c>
      <c r="O248" s="145"/>
      <c r="Q248">
        <f t="shared" si="7"/>
        <v>0</v>
      </c>
    </row>
    <row r="249" spans="1:17" ht="28.8" collapsed="1" x14ac:dyDescent="0.3">
      <c r="A249" s="2">
        <v>228</v>
      </c>
      <c r="B249" s="167" t="s">
        <v>703</v>
      </c>
      <c r="C249" s="37" t="str">
        <f>calibration!F4</f>
        <v>Environment</v>
      </c>
      <c r="D249" s="37" t="str">
        <f>calibration!G4</f>
        <v>Gravity and Poor visibility</v>
      </c>
      <c r="E249" s="42" t="str">
        <f>calibration!H4</f>
        <v>Vehicle falls from the road due to bad weather conditions or bad driving behavior or mechanical failure</v>
      </c>
      <c r="F249" s="42" t="str">
        <f>calibration!I4</f>
        <v>All</v>
      </c>
      <c r="G249" s="10" t="str">
        <f>calibration!J4</f>
        <v>Catastrophic</v>
      </c>
      <c r="H249" s="10" t="str">
        <f>calibration!K4</f>
        <v>Occasional</v>
      </c>
      <c r="I249" s="10">
        <f>calibration!L4</f>
        <v>4</v>
      </c>
      <c r="J249" s="6" t="str">
        <f>calibration!M4</f>
        <v>High</v>
      </c>
      <c r="K249" s="119">
        <f>calibration!O4</f>
        <v>0</v>
      </c>
      <c r="L249" s="119" t="str">
        <f>calibration!P4</f>
        <v>x</v>
      </c>
      <c r="M249" s="119">
        <f>calibration!Q4</f>
        <v>0</v>
      </c>
      <c r="N249" s="119" t="str">
        <f>calibration!R4</f>
        <v>x</v>
      </c>
      <c r="O249" s="128" t="str">
        <f>calibration!Z4</f>
        <v>PMO-21</v>
      </c>
      <c r="Q249" s="104">
        <f t="shared" si="7"/>
        <v>1</v>
      </c>
    </row>
    <row r="250" spans="1:17" hidden="1" outlineLevel="1" x14ac:dyDescent="0.3">
      <c r="A250" s="2">
        <v>229</v>
      </c>
      <c r="B250" s="14" t="s">
        <v>703</v>
      </c>
      <c r="C250" s="165" t="str">
        <f>calibration!F5</f>
        <v>Environment</v>
      </c>
      <c r="D250" s="165" t="str">
        <f>calibration!G5</f>
        <v>Fall hazard</v>
      </c>
      <c r="E250" s="166" t="str">
        <f>calibration!H5</f>
        <v>Personnel walks over the edge of the site and falls into the abyss.</v>
      </c>
      <c r="F250" s="166" t="str">
        <f>calibration!I5</f>
        <v>All</v>
      </c>
      <c r="G250" s="2" t="str">
        <f>calibration!J5</f>
        <v>Catastrophic</v>
      </c>
      <c r="H250" s="2" t="str">
        <f>calibration!K5</f>
        <v>Remote</v>
      </c>
      <c r="I250" s="6">
        <f>calibration!L5</f>
        <v>8</v>
      </c>
      <c r="J250" s="6" t="str">
        <f>calibration!M5</f>
        <v>Serious</v>
      </c>
      <c r="K250" s="2">
        <f>calibration!O5</f>
        <v>0</v>
      </c>
      <c r="L250" s="2" t="str">
        <f>calibration!P5</f>
        <v>x</v>
      </c>
      <c r="M250" s="2">
        <f>calibration!Q5</f>
        <v>0</v>
      </c>
      <c r="N250" s="2" t="str">
        <f>calibration!R5</f>
        <v>x</v>
      </c>
      <c r="O250" s="128">
        <f>calibration!Z5</f>
        <v>0</v>
      </c>
      <c r="Q250">
        <f t="shared" si="7"/>
        <v>0</v>
      </c>
    </row>
    <row r="251" spans="1:17" hidden="1" outlineLevel="1" x14ac:dyDescent="0.3">
      <c r="A251" s="2">
        <v>230</v>
      </c>
      <c r="B251" s="14" t="s">
        <v>703</v>
      </c>
      <c r="C251" s="165" t="str">
        <f>calibration!F6</f>
        <v>Mechanical</v>
      </c>
      <c r="D251" s="165" t="str">
        <f>calibration!G6</f>
        <v>Struck by</v>
      </c>
      <c r="E251" s="166" t="str">
        <f>calibration!H6</f>
        <v>Vehicle hits building near entrance due to improper driving</v>
      </c>
      <c r="F251" s="166" t="str">
        <f>calibration!I6</f>
        <v>All</v>
      </c>
      <c r="G251" s="2" t="str">
        <f>calibration!J6</f>
        <v>Critical</v>
      </c>
      <c r="H251" s="2" t="str">
        <f>calibration!K6</f>
        <v>Remote</v>
      </c>
      <c r="I251" s="6">
        <f>calibration!L6</f>
        <v>10</v>
      </c>
      <c r="J251" s="6" t="str">
        <f>calibration!M6</f>
        <v>Medium</v>
      </c>
      <c r="K251" s="2">
        <f>calibration!O6</f>
        <v>0</v>
      </c>
      <c r="L251" s="2" t="str">
        <f>calibration!P6</f>
        <v>x</v>
      </c>
      <c r="M251" s="2">
        <f>calibration!Q6</f>
        <v>0</v>
      </c>
      <c r="N251" s="2">
        <f>calibration!R6</f>
        <v>0</v>
      </c>
      <c r="O251" s="128">
        <f>calibration!Z6</f>
        <v>0</v>
      </c>
      <c r="Q251">
        <f t="shared" si="7"/>
        <v>0</v>
      </c>
    </row>
    <row r="252" spans="1:17" ht="28.8" hidden="1" outlineLevel="1" x14ac:dyDescent="0.3">
      <c r="A252" s="2">
        <v>231</v>
      </c>
      <c r="B252" s="14" t="s">
        <v>703</v>
      </c>
      <c r="C252" s="165" t="str">
        <f>calibration!F7</f>
        <v>Mechanical</v>
      </c>
      <c r="D252" s="165" t="str">
        <f>calibration!G7</f>
        <v>Struck by</v>
      </c>
      <c r="E252" s="166" t="str">
        <f>calibration!H7</f>
        <v>Unauthorized person(s) enters calibration telescope and is struck by equipment.</v>
      </c>
      <c r="F252" s="166" t="str">
        <f>calibration!I7</f>
        <v>All</v>
      </c>
      <c r="G252" s="2" t="str">
        <f>calibration!J7</f>
        <v>Catastrophic</v>
      </c>
      <c r="H252" s="2" t="str">
        <f>calibration!K7</f>
        <v>Occasional</v>
      </c>
      <c r="I252" s="6">
        <f>calibration!L7</f>
        <v>4</v>
      </c>
      <c r="J252" s="6" t="str">
        <f>calibration!M7</f>
        <v>High</v>
      </c>
      <c r="K252" s="2">
        <f>calibration!O7</f>
        <v>0</v>
      </c>
      <c r="L252" s="2" t="str">
        <f>calibration!P7</f>
        <v>x</v>
      </c>
      <c r="M252" s="2">
        <f>calibration!Q7</f>
        <v>0</v>
      </c>
      <c r="N252" s="2" t="str">
        <f>calibration!R7</f>
        <v>x</v>
      </c>
      <c r="O252" s="128" t="str">
        <f>calibration!Z7</f>
        <v>PMO-257</v>
      </c>
      <c r="Q252" s="104">
        <f t="shared" si="7"/>
        <v>1</v>
      </c>
    </row>
    <row r="253" spans="1:17" ht="28.8" hidden="1" outlineLevel="1" x14ac:dyDescent="0.3">
      <c r="A253" s="2">
        <v>232</v>
      </c>
      <c r="B253" s="14" t="s">
        <v>703</v>
      </c>
      <c r="C253" s="165" t="str">
        <f>calibration!F8</f>
        <v>Mechanical</v>
      </c>
      <c r="D253" s="165" t="str">
        <f>calibration!G8</f>
        <v>Struck by</v>
      </c>
      <c r="E253" s="166" t="str">
        <f>calibration!H8</f>
        <v>Unexpected telescope motion during maintenance and injures maintenance personnel.</v>
      </c>
      <c r="F253" s="166" t="str">
        <f>calibration!I8</f>
        <v>All</v>
      </c>
      <c r="G253" s="2" t="str">
        <f>calibration!J8</f>
        <v>Catastrophic</v>
      </c>
      <c r="H253" s="2" t="str">
        <f>calibration!K8</f>
        <v>Occasional</v>
      </c>
      <c r="I253" s="6">
        <f>calibration!L8</f>
        <v>4</v>
      </c>
      <c r="J253" s="6" t="str">
        <f>calibration!M8</f>
        <v>High</v>
      </c>
      <c r="K253" s="2">
        <f>calibration!O8</f>
        <v>0</v>
      </c>
      <c r="L253" s="2" t="str">
        <f>calibration!P8</f>
        <v>x</v>
      </c>
      <c r="M253" s="2" t="str">
        <f>calibration!Q8</f>
        <v>x</v>
      </c>
      <c r="N253" s="2" t="str">
        <f>calibration!R8</f>
        <v>x</v>
      </c>
      <c r="O253" s="128" t="str">
        <f>calibration!Z8</f>
        <v>PMO-257</v>
      </c>
      <c r="Q253" s="104">
        <f t="shared" si="7"/>
        <v>1</v>
      </c>
    </row>
    <row r="254" spans="1:17" ht="28.8" hidden="1" outlineLevel="1" x14ac:dyDescent="0.3">
      <c r="A254" s="2">
        <v>233</v>
      </c>
      <c r="B254" s="14" t="s">
        <v>703</v>
      </c>
      <c r="C254" s="165" t="str">
        <f>calibration!F9</f>
        <v>Mechanical</v>
      </c>
      <c r="D254" s="165" t="str">
        <f>calibration!G9</f>
        <v>Struck by</v>
      </c>
      <c r="E254" s="166" t="str">
        <f>calibration!H9</f>
        <v>Unexpected telescope motion while people are on the telescope floor and near the telescope.</v>
      </c>
      <c r="F254" s="166" t="str">
        <f>calibration!I9</f>
        <v>All</v>
      </c>
      <c r="G254" s="2" t="str">
        <f>calibration!J9</f>
        <v>Catastrophic</v>
      </c>
      <c r="H254" s="2" t="str">
        <f>calibration!K9</f>
        <v>Remote</v>
      </c>
      <c r="I254" s="6">
        <f>calibration!L9</f>
        <v>8</v>
      </c>
      <c r="J254" s="6" t="str">
        <f>calibration!M9</f>
        <v>Serious</v>
      </c>
      <c r="K254" s="2" t="str">
        <f>calibration!O9</f>
        <v>x</v>
      </c>
      <c r="L254" s="2">
        <f>calibration!P9</f>
        <v>0</v>
      </c>
      <c r="M254" s="2">
        <f>calibration!Q9</f>
        <v>0</v>
      </c>
      <c r="N254" s="2" t="str">
        <f>calibration!R9</f>
        <v>x</v>
      </c>
      <c r="O254" s="128">
        <f>calibration!Z9</f>
        <v>0</v>
      </c>
      <c r="Q254">
        <f t="shared" si="7"/>
        <v>0</v>
      </c>
    </row>
    <row r="255" spans="1:17" hidden="1" outlineLevel="1" x14ac:dyDescent="0.3">
      <c r="A255" s="2">
        <v>234</v>
      </c>
      <c r="B255" s="14" t="s">
        <v>703</v>
      </c>
      <c r="C255" s="165" t="str">
        <f>calibration!F10</f>
        <v>Ingress/Egress</v>
      </c>
      <c r="D255" s="165" t="str">
        <f>calibration!G10</f>
        <v>Access - limited</v>
      </c>
      <c r="E255" s="166" t="str">
        <f>calibration!H10</f>
        <v>Unsafe evacuation from Pier due to limited space.</v>
      </c>
      <c r="F255" s="166" t="str">
        <f>calibration!I10</f>
        <v>All</v>
      </c>
      <c r="G255" s="2" t="str">
        <f>calibration!J10</f>
        <v>Critical</v>
      </c>
      <c r="H255" s="2" t="str">
        <f>calibration!K10</f>
        <v>Occasional</v>
      </c>
      <c r="I255" s="6">
        <f>calibration!L10</f>
        <v>6</v>
      </c>
      <c r="J255" s="6" t="str">
        <f>calibration!M10</f>
        <v>Serious</v>
      </c>
      <c r="K255" s="2">
        <f>calibration!O10</f>
        <v>0</v>
      </c>
      <c r="L255" s="2">
        <f>calibration!P10</f>
        <v>0</v>
      </c>
      <c r="M255" s="2" t="str">
        <f>calibration!Q10</f>
        <v>x</v>
      </c>
      <c r="N255" s="2" t="str">
        <f>calibration!R10</f>
        <v>x</v>
      </c>
      <c r="O255" s="128">
        <f>calibration!Z10</f>
        <v>0</v>
      </c>
      <c r="Q255">
        <f t="shared" si="7"/>
        <v>0</v>
      </c>
    </row>
    <row r="256" spans="1:17" ht="28.8" hidden="1" outlineLevel="1" x14ac:dyDescent="0.3">
      <c r="A256" s="2">
        <v>235</v>
      </c>
      <c r="B256" s="14" t="s">
        <v>703</v>
      </c>
      <c r="C256" s="165" t="str">
        <f>calibration!F11</f>
        <v>Material</v>
      </c>
      <c r="D256" s="165" t="str">
        <f>calibration!G11</f>
        <v>Fire</v>
      </c>
      <c r="E256" s="166" t="str">
        <f>calibration!H11</f>
        <v>Overheating of hydraulic or other mechanical or electrical systems causing fire.</v>
      </c>
      <c r="F256" s="166" t="str">
        <f>calibration!I11</f>
        <v>All</v>
      </c>
      <c r="G256" s="2" t="str">
        <f>calibration!J11</f>
        <v>Catastrophic</v>
      </c>
      <c r="H256" s="2" t="str">
        <f>calibration!K11</f>
        <v>Remote</v>
      </c>
      <c r="I256" s="6">
        <f>calibration!L11</f>
        <v>8</v>
      </c>
      <c r="J256" s="6" t="str">
        <f>calibration!M11</f>
        <v>Serious</v>
      </c>
      <c r="K256" s="2">
        <f>calibration!O11</f>
        <v>0</v>
      </c>
      <c r="L256" s="2" t="str">
        <f>calibration!P11</f>
        <v>x</v>
      </c>
      <c r="M256" s="2">
        <f>calibration!Q11</f>
        <v>0</v>
      </c>
      <c r="N256" s="2">
        <f>calibration!R11</f>
        <v>0</v>
      </c>
      <c r="O256" s="128">
        <f>calibration!Z11</f>
        <v>0</v>
      </c>
      <c r="Q256">
        <f t="shared" si="7"/>
        <v>0</v>
      </c>
    </row>
    <row r="257" spans="1:17" ht="28.8" hidden="1" outlineLevel="1" x14ac:dyDescent="0.3">
      <c r="A257" s="2">
        <v>236</v>
      </c>
      <c r="B257" s="14" t="s">
        <v>703</v>
      </c>
      <c r="C257" s="165" t="str">
        <f>calibration!F12</f>
        <v>Electrical</v>
      </c>
      <c r="D257" s="165" t="str">
        <f>calibration!G12</f>
        <v>Electrical shock</v>
      </c>
      <c r="E257" s="166" t="str">
        <f>calibration!H12</f>
        <v>Failure of electrical equipment causing short to ground or electrical leak.</v>
      </c>
      <c r="F257" s="166" t="str">
        <f>calibration!I12</f>
        <v>All</v>
      </c>
      <c r="G257" s="2" t="str">
        <f>calibration!J12</f>
        <v>Critical</v>
      </c>
      <c r="H257" s="2" t="str">
        <f>calibration!K12</f>
        <v>Improbable</v>
      </c>
      <c r="I257" s="6">
        <f>calibration!L12</f>
        <v>15</v>
      </c>
      <c r="J257" s="6" t="str">
        <f>calibration!M12</f>
        <v>Medium</v>
      </c>
      <c r="K257" s="2">
        <f>calibration!O12</f>
        <v>0</v>
      </c>
      <c r="L257" s="2" t="str">
        <f>calibration!P12</f>
        <v>x</v>
      </c>
      <c r="M257" s="2">
        <f>calibration!Q12</f>
        <v>0</v>
      </c>
      <c r="N257" s="2" t="str">
        <f>calibration!R12</f>
        <v>x</v>
      </c>
      <c r="O257" s="128">
        <f>calibration!Z12</f>
        <v>0</v>
      </c>
      <c r="Q257">
        <f t="shared" si="7"/>
        <v>0</v>
      </c>
    </row>
    <row r="258" spans="1:17" hidden="1" outlineLevel="1" x14ac:dyDescent="0.3">
      <c r="A258" s="2">
        <v>237</v>
      </c>
      <c r="B258" s="14" t="s">
        <v>703</v>
      </c>
      <c r="C258" s="165" t="str">
        <f>calibration!F13</f>
        <v>Chemical</v>
      </c>
      <c r="D258" s="165" t="str">
        <f>calibration!G13</f>
        <v>Contamination, fumes, fire</v>
      </c>
      <c r="E258" s="166" t="str">
        <f>calibration!H13</f>
        <v>Improper storage of hazardous materials</v>
      </c>
      <c r="F258" s="166" t="str">
        <f>calibration!I13</f>
        <v>All</v>
      </c>
      <c r="G258" s="2" t="str">
        <f>calibration!J13</f>
        <v>Critical</v>
      </c>
      <c r="H258" s="2" t="str">
        <f>calibration!K13</f>
        <v>Occasional</v>
      </c>
      <c r="I258" s="6">
        <f>calibration!L13</f>
        <v>6</v>
      </c>
      <c r="J258" s="6" t="str">
        <f>calibration!M13</f>
        <v>Serious</v>
      </c>
      <c r="K258" s="2">
        <f>calibration!O13</f>
        <v>0</v>
      </c>
      <c r="L258" s="2">
        <f>calibration!P13</f>
        <v>0</v>
      </c>
      <c r="M258" s="2" t="str">
        <f>calibration!Q13</f>
        <v>x</v>
      </c>
      <c r="N258" s="2">
        <f>calibration!R13</f>
        <v>0</v>
      </c>
      <c r="O258" s="128">
        <f>calibration!Z13</f>
        <v>0</v>
      </c>
      <c r="Q258">
        <f t="shared" si="7"/>
        <v>0</v>
      </c>
    </row>
    <row r="259" spans="1:17" hidden="1" outlineLevel="1" x14ac:dyDescent="0.3">
      <c r="A259" s="2">
        <v>238</v>
      </c>
      <c r="B259" s="14" t="s">
        <v>703</v>
      </c>
      <c r="C259" s="165" t="str">
        <f>calibration!F14</f>
        <v>Environment</v>
      </c>
      <c r="D259" s="165" t="str">
        <f>calibration!G14</f>
        <v>Building damage</v>
      </c>
      <c r="E259" s="166" t="str">
        <f>calibration!H14</f>
        <v>Earthquake</v>
      </c>
      <c r="F259" s="166" t="str">
        <f>calibration!I14</f>
        <v>All</v>
      </c>
      <c r="G259" s="2" t="str">
        <f>calibration!J14</f>
        <v>Catastrophic</v>
      </c>
      <c r="H259" s="2" t="str">
        <f>calibration!K14</f>
        <v>Occasional</v>
      </c>
      <c r="I259" s="6">
        <f>calibration!L14</f>
        <v>4</v>
      </c>
      <c r="J259" s="6" t="str">
        <f>calibration!M14</f>
        <v>High</v>
      </c>
      <c r="K259" s="2">
        <f>calibration!O14</f>
        <v>0</v>
      </c>
      <c r="L259" s="2" t="str">
        <f>calibration!P14</f>
        <v>x</v>
      </c>
      <c r="M259" s="2">
        <f>calibration!Q14</f>
        <v>0</v>
      </c>
      <c r="N259" s="2">
        <f>calibration!R14</f>
        <v>0</v>
      </c>
      <c r="O259" s="128" t="str">
        <f>calibration!Z14</f>
        <v>TS-056</v>
      </c>
      <c r="Q259" s="104">
        <f t="shared" si="7"/>
        <v>1</v>
      </c>
    </row>
    <row r="260" spans="1:17" hidden="1" outlineLevel="1" x14ac:dyDescent="0.3">
      <c r="A260" s="2">
        <v>239</v>
      </c>
      <c r="B260" s="14" t="s">
        <v>703</v>
      </c>
      <c r="C260" s="165" t="str">
        <f>calibration!F15</f>
        <v>Mechanical</v>
      </c>
      <c r="D260" s="165" t="str">
        <f>calibration!G15</f>
        <v>Structural Failure  - Building Damage and Piping rupture</v>
      </c>
      <c r="E260" s="166" t="str">
        <f>calibration!H15</f>
        <v>Earthquake</v>
      </c>
      <c r="F260" s="166" t="str">
        <f>calibration!I15</f>
        <v>All</v>
      </c>
      <c r="G260" s="2" t="str">
        <f>calibration!J15</f>
        <v>Critical</v>
      </c>
      <c r="H260" s="2" t="str">
        <f>calibration!K15</f>
        <v>Occasional</v>
      </c>
      <c r="I260" s="6">
        <f>calibration!L15</f>
        <v>6</v>
      </c>
      <c r="J260" s="6" t="str">
        <f>calibration!M15</f>
        <v>Serious</v>
      </c>
      <c r="K260" s="2">
        <f>calibration!O15</f>
        <v>0</v>
      </c>
      <c r="L260" s="2">
        <f>calibration!P15</f>
        <v>0</v>
      </c>
      <c r="M260" s="2">
        <f>calibration!Q15</f>
        <v>0</v>
      </c>
      <c r="N260" s="2">
        <f>calibration!R15</f>
        <v>0</v>
      </c>
      <c r="O260" s="128">
        <f>calibration!Z15</f>
        <v>0</v>
      </c>
      <c r="Q260" s="104">
        <f t="shared" ref="Q260:Q267" si="8">COUNTIF(J260,$Q$6)</f>
        <v>0</v>
      </c>
    </row>
    <row r="261" spans="1:17" hidden="1" outlineLevel="1" x14ac:dyDescent="0.3">
      <c r="A261" s="2">
        <v>240</v>
      </c>
      <c r="B261" s="14" t="s">
        <v>703</v>
      </c>
      <c r="C261" s="165" t="str">
        <f>calibration!F16</f>
        <v>Mechanical</v>
      </c>
      <c r="D261" s="165" t="str">
        <f>calibration!G16</f>
        <v>Rupture - High Pressure Release</v>
      </c>
      <c r="E261" s="166" t="str">
        <f>calibration!H16</f>
        <v>Compressor tanks falls during earthquake</v>
      </c>
      <c r="F261" s="166" t="str">
        <f>calibration!I16</f>
        <v>All</v>
      </c>
      <c r="G261" s="2" t="str">
        <f>calibration!J16</f>
        <v>Critical</v>
      </c>
      <c r="H261" s="2" t="str">
        <f>calibration!K16</f>
        <v>Occasional</v>
      </c>
      <c r="I261" s="6">
        <f>calibration!L16</f>
        <v>6</v>
      </c>
      <c r="J261" s="6" t="str">
        <f>calibration!M16</f>
        <v>Serious</v>
      </c>
      <c r="K261" s="2">
        <f>calibration!O16</f>
        <v>0</v>
      </c>
      <c r="L261" s="2" t="str">
        <f>calibration!P16</f>
        <v>x</v>
      </c>
      <c r="M261" s="2">
        <f>calibration!Q16</f>
        <v>0</v>
      </c>
      <c r="N261" s="2">
        <f>calibration!R16</f>
        <v>0</v>
      </c>
      <c r="O261" s="128">
        <f>calibration!Z16</f>
        <v>0</v>
      </c>
      <c r="Q261" s="104">
        <f t="shared" si="8"/>
        <v>0</v>
      </c>
    </row>
    <row r="262" spans="1:17" hidden="1" outlineLevel="1" x14ac:dyDescent="0.3">
      <c r="A262" s="2">
        <v>241</v>
      </c>
      <c r="B262" s="14" t="s">
        <v>703</v>
      </c>
      <c r="C262" s="165" t="str">
        <f>calibration!F17</f>
        <v>Mechanical</v>
      </c>
      <c r="D262" s="165" t="str">
        <f>calibration!G17</f>
        <v>Fall  - tripping</v>
      </c>
      <c r="E262" s="166" t="str">
        <f>calibration!H17</f>
        <v>Tripping hazard due to the guide wires for the weather station.</v>
      </c>
      <c r="F262" s="166" t="str">
        <f>calibration!I17</f>
        <v>All</v>
      </c>
      <c r="G262" s="2" t="str">
        <f>calibration!J17</f>
        <v>Marginal</v>
      </c>
      <c r="H262" s="2" t="str">
        <f>calibration!K17</f>
        <v>Occasional</v>
      </c>
      <c r="I262" s="6">
        <f>calibration!L17</f>
        <v>11</v>
      </c>
      <c r="J262" s="6" t="str">
        <f>calibration!M17</f>
        <v>Medium</v>
      </c>
      <c r="K262" s="2">
        <f>calibration!O17</f>
        <v>0</v>
      </c>
      <c r="L262" s="2" t="str">
        <f>calibration!P17</f>
        <v>x</v>
      </c>
      <c r="M262" s="2">
        <f>calibration!Q17</f>
        <v>0</v>
      </c>
      <c r="N262" s="2">
        <f>calibration!R17</f>
        <v>0</v>
      </c>
      <c r="O262" s="128">
        <f>calibration!Z17</f>
        <v>0</v>
      </c>
      <c r="Q262" s="104">
        <f t="shared" si="8"/>
        <v>0</v>
      </c>
    </row>
    <row r="263" spans="1:17" hidden="1" outlineLevel="1" x14ac:dyDescent="0.3">
      <c r="A263" s="2">
        <v>242</v>
      </c>
      <c r="B263" s="14" t="s">
        <v>703</v>
      </c>
      <c r="C263" s="165" t="str">
        <f>calibration!F18</f>
        <v>Mechanical</v>
      </c>
      <c r="D263" s="165" t="str">
        <f>calibration!G18</f>
        <v>Pinch Point  -Crushing</v>
      </c>
      <c r="E263" s="166" t="str">
        <f>calibration!H18</f>
        <v>Employee is injured when inspecting or observing telescope behavior</v>
      </c>
      <c r="F263" s="166" t="str">
        <f>calibration!I18</f>
        <v>All</v>
      </c>
      <c r="G263" s="2" t="str">
        <f>calibration!J18</f>
        <v>Critical</v>
      </c>
      <c r="H263" s="2" t="str">
        <f>calibration!K18</f>
        <v>Probable</v>
      </c>
      <c r="I263" s="6">
        <f>calibration!L18</f>
        <v>5</v>
      </c>
      <c r="J263" s="6" t="str">
        <f>calibration!M18</f>
        <v>High</v>
      </c>
      <c r="K263" s="2">
        <f>calibration!O18</f>
        <v>0</v>
      </c>
      <c r="L263" s="2" t="str">
        <f>calibration!P18</f>
        <v>x</v>
      </c>
      <c r="M263" s="2">
        <f>calibration!Q18</f>
        <v>0</v>
      </c>
      <c r="N263" s="2">
        <f>calibration!R18</f>
        <v>0</v>
      </c>
      <c r="O263" s="128">
        <f>calibration!Z18</f>
        <v>0</v>
      </c>
      <c r="Q263" s="104">
        <f t="shared" si="8"/>
        <v>1</v>
      </c>
    </row>
    <row r="264" spans="1:17" hidden="1" outlineLevel="1" x14ac:dyDescent="0.3">
      <c r="A264" s="2">
        <v>243</v>
      </c>
      <c r="B264" s="14" t="s">
        <v>703</v>
      </c>
      <c r="C264" s="165" t="str">
        <f>calibration!F19</f>
        <v>Mechanical</v>
      </c>
      <c r="D264" s="165" t="str">
        <f>calibration!G19</f>
        <v>Pinch Point  -Crushing</v>
      </c>
      <c r="E264" s="166" t="str">
        <f>calibration!H19</f>
        <v>Employee is injured at night when troubleshooting problems</v>
      </c>
      <c r="F264" s="166" t="str">
        <f>calibration!I19</f>
        <v>All</v>
      </c>
      <c r="G264" s="2" t="str">
        <f>calibration!J19</f>
        <v>Critical</v>
      </c>
      <c r="H264" s="2" t="str">
        <f>calibration!K19</f>
        <v>Probable</v>
      </c>
      <c r="I264" s="6">
        <f>calibration!L19</f>
        <v>5</v>
      </c>
      <c r="J264" s="6" t="str">
        <f>calibration!M19</f>
        <v>High</v>
      </c>
      <c r="K264" s="2">
        <f>calibration!O19</f>
        <v>0</v>
      </c>
      <c r="L264" s="2" t="str">
        <f>calibration!P19</f>
        <v>x</v>
      </c>
      <c r="M264" s="2">
        <f>calibration!Q19</f>
        <v>0</v>
      </c>
      <c r="N264" s="2">
        <f>calibration!R19</f>
        <v>0</v>
      </c>
      <c r="O264" s="128">
        <f>calibration!Z19</f>
        <v>0</v>
      </c>
      <c r="Q264" s="104">
        <f t="shared" si="8"/>
        <v>1</v>
      </c>
    </row>
    <row r="265" spans="1:17" hidden="1" outlineLevel="1" x14ac:dyDescent="0.3">
      <c r="A265" s="2">
        <v>244</v>
      </c>
      <c r="B265" s="14" t="s">
        <v>703</v>
      </c>
      <c r="C265" s="165" t="str">
        <f>calibration!F20</f>
        <v>Mechanical</v>
      </c>
      <c r="D265" s="165" t="str">
        <f>calibration!G20</f>
        <v>Entanglement</v>
      </c>
      <c r="E265" s="166" t="str">
        <f>calibration!H20</f>
        <v>Employee is caught in the slip rings while climbing stairs</v>
      </c>
      <c r="F265" s="166" t="str">
        <f>calibration!I20</f>
        <v>All</v>
      </c>
      <c r="G265" s="2" t="str">
        <f>calibration!J20</f>
        <v>Critical</v>
      </c>
      <c r="H265" s="2" t="str">
        <f>calibration!K20</f>
        <v>Probable</v>
      </c>
      <c r="I265" s="6">
        <f>calibration!L20</f>
        <v>5</v>
      </c>
      <c r="J265" s="6" t="str">
        <f>calibration!M20</f>
        <v>High</v>
      </c>
      <c r="K265" s="2">
        <f>calibration!O20</f>
        <v>0</v>
      </c>
      <c r="L265" s="2" t="str">
        <f>calibration!P20</f>
        <v>x</v>
      </c>
      <c r="M265" s="2">
        <f>calibration!Q20</f>
        <v>0</v>
      </c>
      <c r="N265" s="2">
        <f>calibration!R20</f>
        <v>0</v>
      </c>
      <c r="O265" s="128">
        <f>calibration!Z20</f>
        <v>0</v>
      </c>
      <c r="Q265" s="104">
        <f t="shared" si="8"/>
        <v>1</v>
      </c>
    </row>
    <row r="266" spans="1:17" hidden="1" outlineLevel="1" x14ac:dyDescent="0.3">
      <c r="A266" s="2">
        <v>245</v>
      </c>
      <c r="B266" s="14" t="s">
        <v>703</v>
      </c>
      <c r="C266" s="165" t="str">
        <f>calibration!F21</f>
        <v>Mechanical</v>
      </c>
      <c r="D266" s="165" t="str">
        <f>calibration!G21</f>
        <v>Fall From Height</v>
      </c>
      <c r="E266" s="166" t="str">
        <f>calibration!H21</f>
        <v>Employee falls when servicing the dome motor.</v>
      </c>
      <c r="F266" s="166" t="str">
        <f>calibration!I21</f>
        <v>All</v>
      </c>
      <c r="G266" s="2" t="str">
        <f>calibration!J21</f>
        <v>Catastrophic</v>
      </c>
      <c r="H266" s="2" t="str">
        <f>calibration!K21</f>
        <v>Remote</v>
      </c>
      <c r="I266" s="6">
        <f>calibration!L21</f>
        <v>8</v>
      </c>
      <c r="J266" s="6" t="str">
        <f>calibration!M21</f>
        <v>Serious</v>
      </c>
      <c r="K266" s="2">
        <f>calibration!O21</f>
        <v>0</v>
      </c>
      <c r="L266" s="2">
        <f>calibration!P21</f>
        <v>0</v>
      </c>
      <c r="M266" s="2" t="str">
        <f>calibration!Q21</f>
        <v>x</v>
      </c>
      <c r="N266" s="2" t="str">
        <f>calibration!R21</f>
        <v>x</v>
      </c>
      <c r="O266" s="128">
        <f>calibration!Z21</f>
        <v>0</v>
      </c>
      <c r="Q266" s="104">
        <f t="shared" si="8"/>
        <v>0</v>
      </c>
    </row>
    <row r="267" spans="1:17" hidden="1" outlineLevel="1" x14ac:dyDescent="0.3">
      <c r="A267" s="2">
        <v>246</v>
      </c>
      <c r="B267" s="14" t="s">
        <v>703</v>
      </c>
      <c r="C267" s="165" t="str">
        <f>calibration!F22</f>
        <v>Non-Ionizing Radiation</v>
      </c>
      <c r="D267" s="165" t="str">
        <f>calibration!G22</f>
        <v>Multi-wavelenth laser</v>
      </c>
      <c r="E267" s="166" t="str">
        <f>calibration!H22</f>
        <v>Employees are exposed to the laser during calibration in LSST dome</v>
      </c>
      <c r="F267" s="166" t="str">
        <f>calibration!I22</f>
        <v>All</v>
      </c>
      <c r="G267" s="2" t="str">
        <f>calibration!J22</f>
        <v>Marginal</v>
      </c>
      <c r="H267" s="2" t="str">
        <f>calibration!K22</f>
        <v>Frequent</v>
      </c>
      <c r="I267" s="6">
        <f>calibration!L22</f>
        <v>7</v>
      </c>
      <c r="J267" s="6" t="str">
        <f>calibration!M22</f>
        <v>Serious</v>
      </c>
      <c r="K267" s="2" t="str">
        <f>calibration!O22</f>
        <v>x</v>
      </c>
      <c r="L267" s="2">
        <f>calibration!P22</f>
        <v>0</v>
      </c>
      <c r="M267" s="2" t="str">
        <f>calibration!Q22</f>
        <v>x</v>
      </c>
      <c r="N267" s="2" t="str">
        <f>calibration!R22</f>
        <v>x</v>
      </c>
      <c r="O267" s="128">
        <f>calibration!Z22</f>
        <v>0</v>
      </c>
      <c r="Q267" s="104">
        <f t="shared" si="8"/>
        <v>0</v>
      </c>
    </row>
    <row r="268" spans="1:17" ht="28.8" hidden="1" outlineLevel="1" x14ac:dyDescent="0.3">
      <c r="A268" s="2">
        <v>247</v>
      </c>
      <c r="B268" s="14" t="s">
        <v>703</v>
      </c>
      <c r="C268" s="165" t="str">
        <f>calibration!F23</f>
        <v>Non-Ionizing Radiation</v>
      </c>
      <c r="D268" s="165" t="str">
        <f>calibration!G23</f>
        <v>Multi-wavelenth laser</v>
      </c>
      <c r="E268" s="166" t="str">
        <f>calibration!H23</f>
        <v>Employees open laser room door during laser propagation and  are exposed to the laser during calibration in LSST Laser room.</v>
      </c>
      <c r="F268" s="166" t="str">
        <f>calibration!I23</f>
        <v>All</v>
      </c>
      <c r="G268" s="2" t="str">
        <f>calibration!J23</f>
        <v>Critical</v>
      </c>
      <c r="H268" s="2" t="str">
        <f>calibration!K23</f>
        <v>Remote</v>
      </c>
      <c r="I268" s="6">
        <f>calibration!L23</f>
        <v>10</v>
      </c>
      <c r="J268" s="6" t="str">
        <f>calibration!M23</f>
        <v>Medium</v>
      </c>
      <c r="K268" s="2" t="str">
        <f>calibration!O23</f>
        <v>x</v>
      </c>
      <c r="L268" s="2" t="str">
        <f>calibration!P23</f>
        <v>x</v>
      </c>
      <c r="M268" s="2" t="str">
        <f>calibration!Q23</f>
        <v>x</v>
      </c>
      <c r="N268" s="2" t="str">
        <f>calibration!R23</f>
        <v>x</v>
      </c>
      <c r="O268" s="128">
        <f>calibration!Z23</f>
        <v>0</v>
      </c>
      <c r="Q268" s="104">
        <f t="shared" ref="Q268:Q270" si="9">COUNTIF(J268,$Q$6)</f>
        <v>0</v>
      </c>
    </row>
    <row r="269" spans="1:17" ht="28.8" hidden="1" outlineLevel="1" x14ac:dyDescent="0.3">
      <c r="A269" s="2">
        <v>248</v>
      </c>
      <c r="B269" s="14" t="s">
        <v>703</v>
      </c>
      <c r="C269" s="165" t="str">
        <f>calibration!F24</f>
        <v>Non-Ionizing Radiation</v>
      </c>
      <c r="D269" s="165" t="str">
        <f>calibration!G24</f>
        <v>Multi-wavelenth laser</v>
      </c>
      <c r="E269" s="166" t="str">
        <f>calibration!H24</f>
        <v>Employees open laser tube access doors to inspect laser mirrors inside the laser tube during laser propagation</v>
      </c>
      <c r="F269" s="166" t="str">
        <f>calibration!I24</f>
        <v>All</v>
      </c>
      <c r="G269" s="2" t="str">
        <f>calibration!J24</f>
        <v>Critical</v>
      </c>
      <c r="H269" s="2" t="str">
        <f>calibration!K24</f>
        <v>Remote</v>
      </c>
      <c r="I269" s="6">
        <f>calibration!L24</f>
        <v>10</v>
      </c>
      <c r="J269" s="6" t="str">
        <f>calibration!M24</f>
        <v>Medium</v>
      </c>
      <c r="K269" s="2" t="str">
        <f>calibration!O24</f>
        <v>x</v>
      </c>
      <c r="L269" s="2" t="str">
        <f>calibration!P24</f>
        <v>x</v>
      </c>
      <c r="M269" s="2" t="str">
        <f>calibration!Q24</f>
        <v>x</v>
      </c>
      <c r="N269" s="2" t="str">
        <f>calibration!R24</f>
        <v>x</v>
      </c>
      <c r="O269" s="128">
        <f>calibration!Z24</f>
        <v>0</v>
      </c>
      <c r="Q269" s="104">
        <f t="shared" si="9"/>
        <v>0</v>
      </c>
    </row>
    <row r="270" spans="1:17" ht="28.8" hidden="1" outlineLevel="1" x14ac:dyDescent="0.3">
      <c r="A270" s="2">
        <v>249</v>
      </c>
      <c r="B270" s="14" t="s">
        <v>703</v>
      </c>
      <c r="C270" s="165" t="str">
        <f>calibration!F25</f>
        <v>Non-Ionizing Radiation</v>
      </c>
      <c r="D270" s="165" t="str">
        <f>calibration!G25</f>
        <v>Multi-wavelenth laser</v>
      </c>
      <c r="E270" s="166" t="str">
        <f>calibration!H25</f>
        <v>Employees open laser fiber benches access doors to inspect laser mirrors inside the laser fiber benches during laser propagation</v>
      </c>
      <c r="F270" s="166" t="str">
        <f>calibration!I25</f>
        <v>All</v>
      </c>
      <c r="G270" s="2" t="str">
        <f>calibration!J25</f>
        <v>Critical</v>
      </c>
      <c r="H270" s="2" t="str">
        <f>calibration!K25</f>
        <v>Remote</v>
      </c>
      <c r="I270" s="6">
        <f>calibration!L25</f>
        <v>10</v>
      </c>
      <c r="J270" s="6" t="str">
        <f>calibration!M25</f>
        <v>Medium</v>
      </c>
      <c r="K270" s="2" t="str">
        <f>calibration!O25</f>
        <v>x</v>
      </c>
      <c r="L270" s="2" t="str">
        <f>calibration!P25</f>
        <v>x</v>
      </c>
      <c r="M270" s="2" t="str">
        <f>calibration!Q25</f>
        <v>x</v>
      </c>
      <c r="N270" s="2" t="str">
        <f>calibration!R25</f>
        <v>x</v>
      </c>
      <c r="O270" s="128">
        <f>calibration!Z25</f>
        <v>0</v>
      </c>
      <c r="Q270" s="104">
        <f t="shared" si="9"/>
        <v>0</v>
      </c>
    </row>
  </sheetData>
  <autoFilter ref="A9:J267"/>
  <sortState ref="AD2:AE7">
    <sortCondition descending="1" ref="AE2:AE7"/>
  </sortState>
  <customSheetViews>
    <customSheetView guid="{F303A4F1-407D-4D90-8001-6BD66E901407}" showAutoFilter="1" hiddenRows="1" topLeftCell="A103">
      <selection activeCell="E189" sqref="E189"/>
      <pageMargins left="0.7" right="0.7" top="0.75" bottom="0.75" header="0.3" footer="0.3"/>
      <pageSetup orientation="portrait" r:id="rId1"/>
      <autoFilter ref="A9:J267"/>
    </customSheetView>
    <customSheetView guid="{47023082-66C0-4F7B-8463-547DD0FD8156}" showAutoFilter="1" hiddenRows="1" topLeftCell="M1">
      <selection activeCell="AF60" sqref="AF60"/>
      <pageMargins left="0.7" right="0.7" top="0.75" bottom="0.75" header="0.3" footer="0.3"/>
      <pageSetup orientation="portrait" r:id="rId2"/>
      <autoFilter ref="A9:J248"/>
    </customSheetView>
    <customSheetView guid="{C038A17F-6E16-40FA-94C4-C33FA9628714}" hiddenRows="1" topLeftCell="M1">
      <selection activeCell="O147" sqref="O147"/>
      <pageMargins left="0.7" right="0.7" top="0.75" bottom="0.75" header="0.3" footer="0.3"/>
      <pageSetup orientation="portrait" r:id="rId3"/>
    </customSheetView>
    <customSheetView guid="{A78C0979-9BC8-4B25-B49C-6C9D156FE6DA}" showAutoFilter="1" hiddenRows="1" hiddenColumns="1" topLeftCell="X1">
      <selection activeCell="W103" sqref="W103"/>
      <pageMargins left="0.7" right="0.7" top="0.75" bottom="0.75" header="0.3" footer="0.3"/>
      <pageSetup orientation="portrait" r:id="rId4"/>
      <autoFilter ref="A9:J244"/>
    </customSheetView>
    <customSheetView guid="{1F472304-9C1C-4B70-A843-75624AD2DDF7}" showAutoFilter="1" hiddenRows="1" topLeftCell="E1">
      <selection activeCell="A58" sqref="A58"/>
      <pageMargins left="0.7" right="0.7" top="0.75" bottom="0.75" header="0.3" footer="0.3"/>
      <pageSetup orientation="portrait" r:id="rId5"/>
      <autoFilter ref="A9:G149"/>
    </customSheetView>
  </customSheetViews>
  <mergeCells count="3">
    <mergeCell ref="A8:H8"/>
    <mergeCell ref="A1:J1"/>
    <mergeCell ref="AD1:AE1"/>
  </mergeCells>
  <phoneticPr fontId="3" type="noConversion"/>
  <conditionalFormatting sqref="J10:J59">
    <cfRule type="iconSet" priority="1">
      <iconSet iconSet="5Rating" reverse="1">
        <cfvo type="percent" val="0"/>
        <cfvo type="num" val="6"/>
        <cfvo type="num" val="10"/>
        <cfvo type="num" val="18"/>
        <cfvo type="num" val="21"/>
      </iconSet>
    </cfRule>
    <cfRule type="iconSet" priority="2">
      <iconSet iconSet="5Rating">
        <cfvo type="percent" val="0"/>
        <cfvo type="num" val="1"/>
        <cfvo type="num" val="6"/>
        <cfvo type="num" val="10"/>
        <cfvo type="num" val="18"/>
      </iconSet>
    </cfRule>
    <cfRule type="iconSet" priority="3">
      <iconSet iconSet="4TrafficLights">
        <cfvo type="percent" val="0"/>
        <cfvo type="percent" val="25"/>
        <cfvo type="percent" val="50"/>
        <cfvo type="percent" val="75"/>
      </iconSet>
    </cfRule>
  </conditionalFormatting>
  <dataValidations count="2">
    <dataValidation type="list" allowBlank="1" showInputMessage="1" showErrorMessage="1" sqref="H173:I248 H10:I157">
      <formula1>"Frequent, Probable, Occasional, Remote, Improbable, Eliminated, -"</formula1>
    </dataValidation>
    <dataValidation type="list" showInputMessage="1" showErrorMessage="1" sqref="G10:G248">
      <formula1>"Catastrophic, Critical, Marginal, Negligible, -"</formula1>
    </dataValidation>
  </dataValidations>
  <pageMargins left="0.7" right="0.7" top="0.75" bottom="0.75" header="0.3" footer="0.3"/>
  <pageSetup orientation="portrait" r:id="rId6"/>
  <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A55"/>
  <sheetViews>
    <sheetView showRuler="0" topLeftCell="A34" zoomScale="66" zoomScaleNormal="66" workbookViewId="0">
      <selection activeCell="E34" sqref="E34"/>
    </sheetView>
  </sheetViews>
  <sheetFormatPr defaultColWidth="9.109375" defaultRowHeight="14.4" x14ac:dyDescent="0.3"/>
  <cols>
    <col min="1" max="1" width="3.88671875" style="17" customWidth="1"/>
    <col min="2" max="2" width="8.44140625" style="31" bestFit="1" customWidth="1"/>
    <col min="3" max="3" width="36.88671875" style="33" bestFit="1" customWidth="1"/>
    <col min="4" max="4" width="12.88671875" style="36" bestFit="1" customWidth="1"/>
    <col min="5" max="5" width="33.88671875" style="27" bestFit="1" customWidth="1"/>
    <col min="6" max="6" width="18.5546875" style="38" bestFit="1" customWidth="1"/>
    <col min="7" max="7" width="36.5546875" style="40" customWidth="1"/>
    <col min="8" max="8" width="41.109375" style="147" customWidth="1"/>
    <col min="9" max="9" width="13.109375" style="17" customWidth="1"/>
    <col min="10" max="10" width="12" style="17" customWidth="1"/>
    <col min="11" max="11" width="11.44140625" style="17" customWidth="1"/>
    <col min="12" max="12" width="6.5546875" style="17" customWidth="1"/>
    <col min="13" max="13" width="10.5546875" style="17" bestFit="1" customWidth="1"/>
    <col min="14" max="14" width="82.44140625" style="141" customWidth="1"/>
    <col min="15" max="18" width="6.88671875" style="17" customWidth="1"/>
    <col min="19" max="19" width="11" style="17" bestFit="1" customWidth="1"/>
    <col min="20" max="20" width="9.5546875" style="17" bestFit="1" customWidth="1"/>
    <col min="21" max="22" width="10.5546875" style="17" bestFit="1" customWidth="1"/>
    <col min="23" max="23" width="20.5546875" style="17" customWidth="1"/>
    <col min="24" max="24" width="14" style="17" customWidth="1"/>
    <col min="25" max="25" width="75.5546875" style="173" customWidth="1"/>
    <col min="26" max="26" width="11.5546875" style="141" customWidth="1"/>
    <col min="27" max="27" width="10.88671875" style="141" bestFit="1" customWidth="1"/>
    <col min="28" max="16384" width="9.109375" style="17"/>
  </cols>
  <sheetData>
    <row r="1" spans="1:27" s="15" customFormat="1" x14ac:dyDescent="0.3">
      <c r="B1" s="670" t="s">
        <v>12</v>
      </c>
      <c r="C1" s="674" t="s">
        <v>13</v>
      </c>
      <c r="D1" s="677" t="s">
        <v>14</v>
      </c>
      <c r="E1" s="672" t="s">
        <v>3</v>
      </c>
      <c r="F1" s="678" t="s">
        <v>15</v>
      </c>
      <c r="G1" s="673" t="s">
        <v>1</v>
      </c>
      <c r="H1" s="679" t="s">
        <v>16</v>
      </c>
      <c r="I1" s="669" t="s">
        <v>10</v>
      </c>
      <c r="J1" s="665" t="s">
        <v>4</v>
      </c>
      <c r="K1" s="665"/>
      <c r="L1" s="665"/>
      <c r="M1" s="665"/>
      <c r="N1" s="669" t="s">
        <v>18</v>
      </c>
      <c r="O1" s="666" t="s">
        <v>363</v>
      </c>
      <c r="P1" s="667"/>
      <c r="Q1" s="667"/>
      <c r="R1" s="668"/>
      <c r="S1" s="665" t="s">
        <v>5</v>
      </c>
      <c r="T1" s="665"/>
      <c r="U1" s="665"/>
      <c r="V1" s="665"/>
      <c r="W1" s="669" t="s">
        <v>20</v>
      </c>
      <c r="X1" s="665" t="s">
        <v>19</v>
      </c>
      <c r="Y1" s="676" t="s">
        <v>21</v>
      </c>
      <c r="Z1" s="669" t="s">
        <v>497</v>
      </c>
      <c r="AA1" s="669" t="s">
        <v>753</v>
      </c>
    </row>
    <row r="2" spans="1:27" s="15" customFormat="1" ht="64.8" x14ac:dyDescent="0.3">
      <c r="B2" s="671"/>
      <c r="C2" s="675"/>
      <c r="D2" s="677"/>
      <c r="E2" s="672"/>
      <c r="F2" s="678"/>
      <c r="G2" s="673"/>
      <c r="H2" s="679"/>
      <c r="I2" s="665"/>
      <c r="J2" s="4" t="s">
        <v>2</v>
      </c>
      <c r="K2" s="4" t="s">
        <v>6</v>
      </c>
      <c r="L2" s="5" t="s">
        <v>7</v>
      </c>
      <c r="M2" s="4" t="s">
        <v>17</v>
      </c>
      <c r="N2" s="669"/>
      <c r="O2" s="4" t="s">
        <v>359</v>
      </c>
      <c r="P2" s="4" t="s">
        <v>360</v>
      </c>
      <c r="Q2" s="4" t="s">
        <v>361</v>
      </c>
      <c r="R2" s="4" t="s">
        <v>362</v>
      </c>
      <c r="S2" s="4" t="s">
        <v>2</v>
      </c>
      <c r="T2" s="4" t="s">
        <v>6</v>
      </c>
      <c r="U2" s="5" t="s">
        <v>7</v>
      </c>
      <c r="V2" s="4" t="s">
        <v>17</v>
      </c>
      <c r="W2" s="665"/>
      <c r="X2" s="665"/>
      <c r="Y2" s="676"/>
      <c r="Z2" s="669"/>
      <c r="AA2" s="669"/>
    </row>
    <row r="3" spans="1:27" s="15" customFormat="1" x14ac:dyDescent="0.3">
      <c r="A3" s="15" t="s">
        <v>336</v>
      </c>
      <c r="B3" s="671"/>
      <c r="C3" s="675"/>
      <c r="D3" s="677"/>
      <c r="E3" s="672"/>
      <c r="F3" s="678"/>
      <c r="G3" s="673"/>
      <c r="H3" s="679"/>
      <c r="I3" s="665"/>
      <c r="J3" s="172" t="s">
        <v>8</v>
      </c>
      <c r="K3" s="172" t="s">
        <v>51</v>
      </c>
      <c r="L3" s="172" t="s">
        <v>41</v>
      </c>
      <c r="M3" s="172" t="s">
        <v>9</v>
      </c>
      <c r="N3" s="669"/>
      <c r="O3" s="110"/>
      <c r="P3" s="110"/>
      <c r="Q3" s="110"/>
      <c r="R3" s="111"/>
      <c r="S3" s="172" t="s">
        <v>8</v>
      </c>
      <c r="T3" s="172" t="s">
        <v>51</v>
      </c>
      <c r="U3" s="172" t="s">
        <v>41</v>
      </c>
      <c r="V3" s="172" t="s">
        <v>9</v>
      </c>
      <c r="W3" s="665"/>
      <c r="X3" s="665"/>
      <c r="Y3" s="676"/>
      <c r="Z3" s="669"/>
      <c r="AA3" s="669"/>
    </row>
    <row r="4" spans="1:27" s="16" customFormat="1" ht="28.8" x14ac:dyDescent="0.3">
      <c r="A4" s="16">
        <v>1</v>
      </c>
      <c r="B4" s="96" t="str">
        <f t="shared" ref="B4:B35" si="0">CONCATENATE("Fac-",A4)</f>
        <v>Fac-1</v>
      </c>
      <c r="C4" s="32" t="s">
        <v>22</v>
      </c>
      <c r="D4" s="35" t="s">
        <v>23</v>
      </c>
      <c r="E4" s="26" t="s">
        <v>24</v>
      </c>
      <c r="F4" s="37" t="s">
        <v>218</v>
      </c>
      <c r="G4" s="100" t="s">
        <v>534</v>
      </c>
      <c r="H4" s="42" t="s">
        <v>30</v>
      </c>
      <c r="I4" s="9" t="s">
        <v>25</v>
      </c>
      <c r="J4" s="10" t="s">
        <v>26</v>
      </c>
      <c r="K4" s="10" t="s">
        <v>36</v>
      </c>
      <c r="L4" s="12">
        <f t="shared" ref="L4:L35" si="1">IF(K4="Eliminated", 21, IF(OR(J4="-",K4="-"),"-", (IF(J4="Catastrophic",IF(K4="Frequent",1,IF(K4="Probable",2,IF(K4="Occasional",4,IF(K4="Remote",8,IF(K4="Improbable",12,"Error"))))),IF(J4="Critical",IF(K4="Frequent",3,IF(K4="Probable",5,IF(K4="Occasional",6,IF(K4="Remote",10,IF(K4="Improbable",15,"Error"))))), IF(J4="Marginal",IF(K4="Frequent",7,IF(K4="Probable",9,IF(K4="Occasional",11,IF(K4="Remote",14,IF(K4="Improbable",17,"Error"))))), IF(J4="Negligible",IF(K4="Frequent",13,IF(K4="Probable",16,IF(K4="Occasional",18,IF(K4="Remote",19,IF(K4="Improbable",20,"Error"))))),"Error")))))))</f>
        <v>10</v>
      </c>
      <c r="M4" s="10" t="str">
        <f t="shared" ref="M4:M35" si="2">IF(OR(L4="-",L4="Error"),"-",IF(L4&gt;20,"N/A",IF(L4&gt;17,"Low",IF(L4&gt;9, "Medium", IF(L4&gt;5, "Serious", "High")))))</f>
        <v>Medium</v>
      </c>
      <c r="N4" s="11" t="s">
        <v>371</v>
      </c>
      <c r="O4" s="112"/>
      <c r="P4" s="112" t="s">
        <v>364</v>
      </c>
      <c r="Q4" s="112" t="s">
        <v>364</v>
      </c>
      <c r="R4" s="112" t="s">
        <v>364</v>
      </c>
      <c r="S4" s="10" t="s">
        <v>11</v>
      </c>
      <c r="T4" s="10" t="s">
        <v>11</v>
      </c>
      <c r="U4" s="12" t="str">
        <f t="shared" ref="U4:U35" si="3">IF(T4="Eliminated", 21, IF(OR(S4="-",T4="-"),"-", (IF(S4="Catastrophic",IF(T4="Frequent",1,IF(T4="Probable",2,IF(T4="Occasional",4,IF(T4="Remote",8,IF(T4="Improbable",12,"Error"))))),IF(S4="Critical",IF(T4="Frequent",3,IF(T4="Probable",5,IF(T4="Occasional",6,IF(T4="Remote",10,IF(T4="Improbable",15,"Error"))))), IF(S4="Marginal",IF(T4="Frequent",7,IF(T4="Probable",9,IF(T4="Occasional",11,IF(T4="Remote",14,IF(T4="Improbable",17,"Error"))))), IF(S4="Negligible",IF(T4="Frequent",13,IF(T4="Probable",16,IF(T4="Occasional",18,IF(T4="Remote",19,IF(T4="Improbable",20,"Error"))))),"Error")))))))</f>
        <v>-</v>
      </c>
      <c r="V4" s="10" t="str">
        <f t="shared" ref="V4:V35" si="4">IF(OR(U4="-",U4="Error"),"-",IF(U4&gt;20,"N/A",IF(U4&gt;17,"Low",IF(U4&gt;9, "Medium", IF(U4&gt;5, "Serious", "High")))))</f>
        <v>-</v>
      </c>
      <c r="W4" s="9" t="s">
        <v>27</v>
      </c>
      <c r="X4" s="9" t="s">
        <v>754</v>
      </c>
      <c r="Y4" s="171" t="s">
        <v>766</v>
      </c>
      <c r="Z4" s="11"/>
      <c r="AA4" s="11"/>
    </row>
    <row r="5" spans="1:27" s="16" customFormat="1" ht="28.8" x14ac:dyDescent="0.3">
      <c r="A5" s="16">
        <v>2</v>
      </c>
      <c r="B5" s="96" t="str">
        <f t="shared" si="0"/>
        <v>Fac-2</v>
      </c>
      <c r="C5" s="32" t="s">
        <v>28</v>
      </c>
      <c r="D5" s="35" t="s">
        <v>23</v>
      </c>
      <c r="E5" s="26" t="s">
        <v>24</v>
      </c>
      <c r="F5" s="37" t="s">
        <v>622</v>
      </c>
      <c r="G5" s="39" t="s">
        <v>29</v>
      </c>
      <c r="H5" s="42" t="s">
        <v>624</v>
      </c>
      <c r="I5" s="9" t="s">
        <v>25</v>
      </c>
      <c r="J5" s="10" t="s">
        <v>26</v>
      </c>
      <c r="K5" s="10" t="s">
        <v>31</v>
      </c>
      <c r="L5" s="12">
        <f t="shared" si="1"/>
        <v>6</v>
      </c>
      <c r="M5" s="10" t="str">
        <f t="shared" si="2"/>
        <v>Serious</v>
      </c>
      <c r="N5" s="11" t="s">
        <v>32</v>
      </c>
      <c r="O5" s="112"/>
      <c r="P5" s="112" t="s">
        <v>364</v>
      </c>
      <c r="Q5" s="126"/>
      <c r="R5" s="112"/>
      <c r="S5" s="10" t="s">
        <v>11</v>
      </c>
      <c r="T5" s="10" t="s">
        <v>11</v>
      </c>
      <c r="U5" s="12" t="str">
        <f t="shared" si="3"/>
        <v>-</v>
      </c>
      <c r="V5" s="10" t="str">
        <f t="shared" si="4"/>
        <v>-</v>
      </c>
      <c r="W5" s="9" t="s">
        <v>33</v>
      </c>
      <c r="X5" s="9" t="s">
        <v>757</v>
      </c>
      <c r="Y5" s="171" t="s">
        <v>761</v>
      </c>
      <c r="Z5" s="11"/>
      <c r="AA5" s="11"/>
    </row>
    <row r="6" spans="1:27" s="16" customFormat="1" ht="28.8" x14ac:dyDescent="0.3">
      <c r="A6" s="16">
        <v>3</v>
      </c>
      <c r="B6" s="96" t="str">
        <f t="shared" si="0"/>
        <v>Fac-3</v>
      </c>
      <c r="C6" s="32" t="s">
        <v>22</v>
      </c>
      <c r="D6" s="35" t="s">
        <v>23</v>
      </c>
      <c r="E6" s="26" t="s">
        <v>24</v>
      </c>
      <c r="F6" s="37" t="s">
        <v>122</v>
      </c>
      <c r="G6" s="100" t="s">
        <v>659</v>
      </c>
      <c r="H6" s="42" t="s">
        <v>625</v>
      </c>
      <c r="I6" s="9" t="s">
        <v>25</v>
      </c>
      <c r="J6" s="10" t="s">
        <v>35</v>
      </c>
      <c r="K6" s="10" t="s">
        <v>36</v>
      </c>
      <c r="L6" s="12">
        <f t="shared" si="1"/>
        <v>8</v>
      </c>
      <c r="M6" s="10" t="str">
        <f t="shared" si="2"/>
        <v>Serious</v>
      </c>
      <c r="N6" s="11" t="s">
        <v>37</v>
      </c>
      <c r="O6" s="112"/>
      <c r="P6" s="112" t="s">
        <v>364</v>
      </c>
      <c r="Q6" s="126"/>
      <c r="R6" s="112"/>
      <c r="S6" s="10" t="s">
        <v>11</v>
      </c>
      <c r="T6" s="10" t="s">
        <v>11</v>
      </c>
      <c r="U6" s="12" t="str">
        <f t="shared" si="3"/>
        <v>-</v>
      </c>
      <c r="V6" s="10" t="str">
        <f t="shared" si="4"/>
        <v>-</v>
      </c>
      <c r="W6" s="9" t="s">
        <v>33</v>
      </c>
      <c r="X6" s="9" t="s">
        <v>757</v>
      </c>
      <c r="Y6" s="171" t="s">
        <v>762</v>
      </c>
      <c r="Z6" s="11"/>
      <c r="AA6" s="11"/>
    </row>
    <row r="7" spans="1:27" s="16" customFormat="1" ht="28.8" x14ac:dyDescent="0.3">
      <c r="A7" s="16">
        <v>4</v>
      </c>
      <c r="B7" s="96" t="str">
        <f t="shared" si="0"/>
        <v>Fac-4</v>
      </c>
      <c r="C7" s="32" t="s">
        <v>22</v>
      </c>
      <c r="D7" s="35" t="s">
        <v>23</v>
      </c>
      <c r="E7" s="26" t="s">
        <v>24</v>
      </c>
      <c r="F7" s="37" t="s">
        <v>142</v>
      </c>
      <c r="G7" s="39" t="s">
        <v>653</v>
      </c>
      <c r="H7" s="42" t="s">
        <v>625</v>
      </c>
      <c r="I7" s="9" t="s">
        <v>25</v>
      </c>
      <c r="J7" s="10" t="s">
        <v>35</v>
      </c>
      <c r="K7" s="10" t="s">
        <v>36</v>
      </c>
      <c r="L7" s="12">
        <f t="shared" si="1"/>
        <v>8</v>
      </c>
      <c r="M7" s="10" t="str">
        <f t="shared" si="2"/>
        <v>Serious</v>
      </c>
      <c r="N7" s="11" t="s">
        <v>37</v>
      </c>
      <c r="O7" s="112"/>
      <c r="P7" s="112" t="s">
        <v>364</v>
      </c>
      <c r="Q7" s="126"/>
      <c r="R7" s="112" t="s">
        <v>364</v>
      </c>
      <c r="S7" s="10" t="s">
        <v>11</v>
      </c>
      <c r="T7" s="10" t="s">
        <v>11</v>
      </c>
      <c r="U7" s="12" t="str">
        <f t="shared" si="3"/>
        <v>-</v>
      </c>
      <c r="V7" s="10" t="str">
        <f t="shared" si="4"/>
        <v>-</v>
      </c>
      <c r="W7" s="9" t="s">
        <v>33</v>
      </c>
      <c r="X7" s="9" t="s">
        <v>757</v>
      </c>
      <c r="Y7" s="171" t="s">
        <v>762</v>
      </c>
      <c r="Z7" s="11"/>
      <c r="AA7" s="11"/>
    </row>
    <row r="8" spans="1:27" s="16" customFormat="1" ht="28.8" x14ac:dyDescent="0.3">
      <c r="A8" s="16">
        <v>5</v>
      </c>
      <c r="B8" s="96" t="str">
        <f t="shared" si="0"/>
        <v>Fac-5</v>
      </c>
      <c r="C8" s="32" t="s">
        <v>22</v>
      </c>
      <c r="D8" s="35" t="s">
        <v>23</v>
      </c>
      <c r="E8" s="26" t="s">
        <v>24</v>
      </c>
      <c r="F8" s="37" t="s">
        <v>122</v>
      </c>
      <c r="G8" s="39" t="s">
        <v>52</v>
      </c>
      <c r="H8" s="42" t="s">
        <v>626</v>
      </c>
      <c r="I8" s="9" t="s">
        <v>25</v>
      </c>
      <c r="J8" s="10" t="s">
        <v>35</v>
      </c>
      <c r="K8" s="10" t="s">
        <v>38</v>
      </c>
      <c r="L8" s="12">
        <f t="shared" si="1"/>
        <v>12</v>
      </c>
      <c r="M8" s="10" t="str">
        <f t="shared" si="2"/>
        <v>Medium</v>
      </c>
      <c r="N8" s="11" t="s">
        <v>755</v>
      </c>
      <c r="O8" s="112"/>
      <c r="P8" s="112" t="s">
        <v>364</v>
      </c>
      <c r="Q8" s="126"/>
      <c r="R8" s="112" t="s">
        <v>364</v>
      </c>
      <c r="S8" s="10" t="s">
        <v>11</v>
      </c>
      <c r="T8" s="10" t="s">
        <v>11</v>
      </c>
      <c r="U8" s="12" t="str">
        <f t="shared" si="3"/>
        <v>-</v>
      </c>
      <c r="V8" s="10" t="str">
        <f t="shared" si="4"/>
        <v>-</v>
      </c>
      <c r="W8" s="9" t="s">
        <v>33</v>
      </c>
      <c r="X8" s="9" t="s">
        <v>754</v>
      </c>
      <c r="Y8" s="171" t="s">
        <v>756</v>
      </c>
      <c r="Z8" s="11"/>
      <c r="AA8" s="11"/>
    </row>
    <row r="9" spans="1:27" s="16" customFormat="1" ht="38.25" customHeight="1" x14ac:dyDescent="0.3">
      <c r="A9" s="16">
        <v>6</v>
      </c>
      <c r="B9" s="96" t="str">
        <f t="shared" si="0"/>
        <v>Fac-6</v>
      </c>
      <c r="C9" s="32" t="s">
        <v>22</v>
      </c>
      <c r="D9" s="35" t="s">
        <v>23</v>
      </c>
      <c r="E9" s="26" t="s">
        <v>24</v>
      </c>
      <c r="F9" s="37" t="s">
        <v>142</v>
      </c>
      <c r="G9" s="39" t="s">
        <v>627</v>
      </c>
      <c r="H9" s="42" t="s">
        <v>628</v>
      </c>
      <c r="I9" s="9" t="s">
        <v>25</v>
      </c>
      <c r="J9" s="10" t="s">
        <v>35</v>
      </c>
      <c r="K9" s="10" t="s">
        <v>38</v>
      </c>
      <c r="L9" s="12">
        <f t="shared" si="1"/>
        <v>12</v>
      </c>
      <c r="M9" s="10" t="str">
        <f t="shared" si="2"/>
        <v>Medium</v>
      </c>
      <c r="N9" s="11" t="s">
        <v>372</v>
      </c>
      <c r="O9" s="112"/>
      <c r="P9" s="112" t="s">
        <v>364</v>
      </c>
      <c r="Q9" s="126"/>
      <c r="R9" s="112"/>
      <c r="S9" s="10" t="s">
        <v>11</v>
      </c>
      <c r="T9" s="10" t="s">
        <v>11</v>
      </c>
      <c r="U9" s="12" t="str">
        <f t="shared" si="3"/>
        <v>-</v>
      </c>
      <c r="V9" s="10" t="str">
        <f t="shared" si="4"/>
        <v>-</v>
      </c>
      <c r="W9" s="9" t="s">
        <v>33</v>
      </c>
      <c r="X9" s="9" t="s">
        <v>754</v>
      </c>
      <c r="Y9" s="171" t="s">
        <v>758</v>
      </c>
      <c r="Z9" s="11"/>
      <c r="AA9" s="11"/>
    </row>
    <row r="10" spans="1:27" s="16" customFormat="1" x14ac:dyDescent="0.3">
      <c r="A10" s="16">
        <v>7</v>
      </c>
      <c r="B10" s="96" t="str">
        <f t="shared" si="0"/>
        <v>Fac-7</v>
      </c>
      <c r="C10" s="32" t="s">
        <v>22</v>
      </c>
      <c r="D10" s="35" t="s">
        <v>23</v>
      </c>
      <c r="E10" s="26" t="s">
        <v>24</v>
      </c>
      <c r="F10" s="37" t="s">
        <v>122</v>
      </c>
      <c r="G10" s="39" t="s">
        <v>39</v>
      </c>
      <c r="H10" s="42" t="s">
        <v>629</v>
      </c>
      <c r="I10" s="9" t="s">
        <v>25</v>
      </c>
      <c r="J10" s="10" t="s">
        <v>35</v>
      </c>
      <c r="K10" s="10" t="s">
        <v>38</v>
      </c>
      <c r="L10" s="12">
        <f t="shared" si="1"/>
        <v>12</v>
      </c>
      <c r="M10" s="10" t="str">
        <f t="shared" si="2"/>
        <v>Medium</v>
      </c>
      <c r="N10" s="11" t="s">
        <v>373</v>
      </c>
      <c r="O10" s="112"/>
      <c r="P10" s="112" t="s">
        <v>364</v>
      </c>
      <c r="Q10" s="126"/>
      <c r="R10" s="112"/>
      <c r="S10" s="10" t="s">
        <v>11</v>
      </c>
      <c r="T10" s="10" t="s">
        <v>11</v>
      </c>
      <c r="U10" s="12" t="str">
        <f t="shared" si="3"/>
        <v>-</v>
      </c>
      <c r="V10" s="10" t="str">
        <f t="shared" si="4"/>
        <v>-</v>
      </c>
      <c r="W10" s="9" t="s">
        <v>33</v>
      </c>
      <c r="X10" s="9" t="s">
        <v>757</v>
      </c>
      <c r="Y10" s="171" t="s">
        <v>763</v>
      </c>
      <c r="Z10" s="11"/>
      <c r="AA10" s="11"/>
    </row>
    <row r="11" spans="1:27" s="16" customFormat="1" ht="28.8" x14ac:dyDescent="0.3">
      <c r="A11" s="16">
        <v>8</v>
      </c>
      <c r="B11" s="96" t="str">
        <f t="shared" si="0"/>
        <v>Fac-8</v>
      </c>
      <c r="C11" s="32" t="s">
        <v>22</v>
      </c>
      <c r="D11" s="35" t="s">
        <v>23</v>
      </c>
      <c r="E11" s="26" t="s">
        <v>24</v>
      </c>
      <c r="F11" s="37" t="s">
        <v>122</v>
      </c>
      <c r="G11" s="39" t="s">
        <v>654</v>
      </c>
      <c r="H11" s="42" t="s">
        <v>630</v>
      </c>
      <c r="I11" s="9" t="s">
        <v>25</v>
      </c>
      <c r="J11" s="10" t="s">
        <v>63</v>
      </c>
      <c r="K11" s="10" t="s">
        <v>31</v>
      </c>
      <c r="L11" s="12">
        <f t="shared" si="1"/>
        <v>11</v>
      </c>
      <c r="M11" s="10" t="str">
        <f t="shared" si="2"/>
        <v>Medium</v>
      </c>
      <c r="N11" s="11" t="s">
        <v>40</v>
      </c>
      <c r="O11" s="112"/>
      <c r="P11" s="112" t="s">
        <v>364</v>
      </c>
      <c r="Q11" s="126"/>
      <c r="R11" s="112" t="s">
        <v>364</v>
      </c>
      <c r="S11" s="10" t="s">
        <v>11</v>
      </c>
      <c r="T11" s="10" t="s">
        <v>11</v>
      </c>
      <c r="U11" s="12" t="str">
        <f t="shared" si="3"/>
        <v>-</v>
      </c>
      <c r="V11" s="10" t="str">
        <f t="shared" si="4"/>
        <v>-</v>
      </c>
      <c r="W11" s="9" t="s">
        <v>33</v>
      </c>
      <c r="X11" s="9" t="s">
        <v>754</v>
      </c>
      <c r="Y11" s="171" t="s">
        <v>765</v>
      </c>
      <c r="Z11" s="11"/>
      <c r="AA11" s="11"/>
    </row>
    <row r="12" spans="1:27" s="16" customFormat="1" ht="28.8" x14ac:dyDescent="0.3">
      <c r="A12" s="16">
        <v>9</v>
      </c>
      <c r="B12" s="96" t="str">
        <f t="shared" si="0"/>
        <v>Fac-9</v>
      </c>
      <c r="C12" s="32" t="s">
        <v>22</v>
      </c>
      <c r="D12" s="35" t="s">
        <v>23</v>
      </c>
      <c r="E12" s="26" t="s">
        <v>24</v>
      </c>
      <c r="F12" s="37" t="s">
        <v>122</v>
      </c>
      <c r="G12" s="39" t="s">
        <v>634</v>
      </c>
      <c r="H12" s="42" t="s">
        <v>633</v>
      </c>
      <c r="I12" s="9" t="s">
        <v>25</v>
      </c>
      <c r="J12" s="10" t="s">
        <v>63</v>
      </c>
      <c r="K12" s="10" t="s">
        <v>31</v>
      </c>
      <c r="L12" s="12">
        <f t="shared" si="1"/>
        <v>11</v>
      </c>
      <c r="M12" s="10" t="str">
        <f t="shared" si="2"/>
        <v>Medium</v>
      </c>
      <c r="N12" s="11" t="s">
        <v>374</v>
      </c>
      <c r="O12" s="112"/>
      <c r="P12" s="112" t="s">
        <v>364</v>
      </c>
      <c r="Q12" s="126"/>
      <c r="R12" s="112" t="s">
        <v>364</v>
      </c>
      <c r="S12" s="10" t="s">
        <v>11</v>
      </c>
      <c r="T12" s="10" t="s">
        <v>11</v>
      </c>
      <c r="U12" s="12" t="str">
        <f t="shared" si="3"/>
        <v>-</v>
      </c>
      <c r="V12" s="10" t="str">
        <f t="shared" si="4"/>
        <v>-</v>
      </c>
      <c r="W12" s="9" t="s">
        <v>33</v>
      </c>
      <c r="X12" s="9" t="s">
        <v>754</v>
      </c>
      <c r="Y12" s="171" t="s">
        <v>759</v>
      </c>
      <c r="Z12" s="11"/>
      <c r="AA12" s="11"/>
    </row>
    <row r="13" spans="1:27" s="16" customFormat="1" ht="28.8" x14ac:dyDescent="0.3">
      <c r="A13" s="16">
        <v>10</v>
      </c>
      <c r="B13" s="96" t="str">
        <f t="shared" si="0"/>
        <v>Fac-10</v>
      </c>
      <c r="C13" s="32" t="s">
        <v>22</v>
      </c>
      <c r="D13" s="35" t="s">
        <v>23</v>
      </c>
      <c r="E13" s="26" t="s">
        <v>24</v>
      </c>
      <c r="F13" s="37" t="s">
        <v>142</v>
      </c>
      <c r="G13" s="39" t="s">
        <v>631</v>
      </c>
      <c r="H13" s="42" t="s">
        <v>632</v>
      </c>
      <c r="I13" s="9" t="s">
        <v>25</v>
      </c>
      <c r="J13" s="10" t="s">
        <v>26</v>
      </c>
      <c r="K13" s="10" t="s">
        <v>31</v>
      </c>
      <c r="L13" s="12">
        <f t="shared" si="1"/>
        <v>6</v>
      </c>
      <c r="M13" s="10" t="str">
        <f t="shared" si="2"/>
        <v>Serious</v>
      </c>
      <c r="N13" s="11" t="s">
        <v>375</v>
      </c>
      <c r="O13" s="112"/>
      <c r="P13" s="112" t="s">
        <v>364</v>
      </c>
      <c r="Q13" s="112" t="s">
        <v>364</v>
      </c>
      <c r="R13" s="112"/>
      <c r="S13" s="10" t="s">
        <v>11</v>
      </c>
      <c r="T13" s="10" t="s">
        <v>11</v>
      </c>
      <c r="U13" s="12" t="str">
        <f t="shared" si="3"/>
        <v>-</v>
      </c>
      <c r="V13" s="10" t="str">
        <f t="shared" si="4"/>
        <v>-</v>
      </c>
      <c r="W13" s="9" t="s">
        <v>33</v>
      </c>
      <c r="X13" s="9" t="s">
        <v>754</v>
      </c>
      <c r="Y13" s="171" t="s">
        <v>764</v>
      </c>
      <c r="Z13" s="11"/>
      <c r="AA13" s="11"/>
    </row>
    <row r="14" spans="1:27" s="16" customFormat="1" ht="39.75" customHeight="1" x14ac:dyDescent="0.3">
      <c r="A14" s="16">
        <v>11</v>
      </c>
      <c r="B14" s="96" t="str">
        <f t="shared" si="0"/>
        <v>Fac-11</v>
      </c>
      <c r="C14" s="32" t="s">
        <v>22</v>
      </c>
      <c r="D14" s="35" t="s">
        <v>23</v>
      </c>
      <c r="E14" s="26" t="s">
        <v>24</v>
      </c>
      <c r="F14" s="37" t="s">
        <v>122</v>
      </c>
      <c r="G14" s="39" t="s">
        <v>631</v>
      </c>
      <c r="H14" s="42" t="s">
        <v>635</v>
      </c>
      <c r="I14" s="9" t="s">
        <v>25</v>
      </c>
      <c r="J14" s="10" t="s">
        <v>26</v>
      </c>
      <c r="K14" s="10" t="s">
        <v>31</v>
      </c>
      <c r="L14" s="12">
        <f t="shared" si="1"/>
        <v>6</v>
      </c>
      <c r="M14" s="10" t="str">
        <f t="shared" si="2"/>
        <v>Serious</v>
      </c>
      <c r="N14" s="11" t="s">
        <v>749</v>
      </c>
      <c r="O14" s="112"/>
      <c r="P14" s="112" t="s">
        <v>364</v>
      </c>
      <c r="Q14" s="126"/>
      <c r="R14" s="112"/>
      <c r="S14" s="10" t="s">
        <v>11</v>
      </c>
      <c r="T14" s="10" t="s">
        <v>11</v>
      </c>
      <c r="U14" s="12" t="str">
        <f t="shared" si="3"/>
        <v>-</v>
      </c>
      <c r="V14" s="10" t="str">
        <f t="shared" si="4"/>
        <v>-</v>
      </c>
      <c r="W14" s="9" t="s">
        <v>33</v>
      </c>
      <c r="X14" s="9" t="s">
        <v>754</v>
      </c>
      <c r="Y14" s="171" t="s">
        <v>760</v>
      </c>
      <c r="Z14" s="11"/>
      <c r="AA14" s="11"/>
    </row>
    <row r="15" spans="1:27" s="16" customFormat="1" x14ac:dyDescent="0.3">
      <c r="A15" s="16">
        <v>12</v>
      </c>
      <c r="B15" s="96" t="str">
        <f t="shared" si="0"/>
        <v>Fac-12</v>
      </c>
      <c r="C15" s="32" t="s">
        <v>28</v>
      </c>
      <c r="D15" s="35" t="s">
        <v>23</v>
      </c>
      <c r="E15" s="26" t="s">
        <v>24</v>
      </c>
      <c r="F15" s="37" t="s">
        <v>142</v>
      </c>
      <c r="G15" s="39" t="s">
        <v>656</v>
      </c>
      <c r="H15" s="42" t="s">
        <v>655</v>
      </c>
      <c r="I15" s="9" t="s">
        <v>25</v>
      </c>
      <c r="J15" s="10" t="s">
        <v>26</v>
      </c>
      <c r="K15" s="10" t="s">
        <v>36</v>
      </c>
      <c r="L15" s="12">
        <f t="shared" si="1"/>
        <v>10</v>
      </c>
      <c r="M15" s="10" t="str">
        <f t="shared" si="2"/>
        <v>Medium</v>
      </c>
      <c r="N15" s="11" t="s">
        <v>376</v>
      </c>
      <c r="O15" s="112"/>
      <c r="P15" s="112" t="s">
        <v>364</v>
      </c>
      <c r="Q15" s="126"/>
      <c r="R15" s="112"/>
      <c r="S15" s="10" t="s">
        <v>11</v>
      </c>
      <c r="T15" s="10" t="s">
        <v>11</v>
      </c>
      <c r="U15" s="12" t="str">
        <f t="shared" si="3"/>
        <v>-</v>
      </c>
      <c r="V15" s="10" t="str">
        <f t="shared" si="4"/>
        <v>-</v>
      </c>
      <c r="W15" s="9" t="s">
        <v>50</v>
      </c>
      <c r="X15" s="9" t="s">
        <v>757</v>
      </c>
      <c r="Y15" s="171" t="s">
        <v>750</v>
      </c>
      <c r="Z15" s="11"/>
      <c r="AA15" s="11"/>
    </row>
    <row r="16" spans="1:27" s="16" customFormat="1" x14ac:dyDescent="0.3">
      <c r="A16" s="16">
        <v>13</v>
      </c>
      <c r="B16" s="96" t="str">
        <f t="shared" si="0"/>
        <v>Fac-13</v>
      </c>
      <c r="C16" s="32" t="s">
        <v>28</v>
      </c>
      <c r="D16" s="35" t="s">
        <v>23</v>
      </c>
      <c r="E16" s="26" t="s">
        <v>24</v>
      </c>
      <c r="F16" s="37" t="s">
        <v>142</v>
      </c>
      <c r="G16" s="39" t="s">
        <v>540</v>
      </c>
      <c r="H16" s="42" t="s">
        <v>43</v>
      </c>
      <c r="I16" s="9" t="s">
        <v>25</v>
      </c>
      <c r="J16" s="10" t="s">
        <v>26</v>
      </c>
      <c r="K16" s="10" t="s">
        <v>36</v>
      </c>
      <c r="L16" s="12">
        <f t="shared" si="1"/>
        <v>10</v>
      </c>
      <c r="M16" s="10" t="str">
        <f t="shared" si="2"/>
        <v>Medium</v>
      </c>
      <c r="N16" s="11" t="s">
        <v>377</v>
      </c>
      <c r="O16" s="112"/>
      <c r="P16" s="112" t="s">
        <v>364</v>
      </c>
      <c r="Q16" s="126"/>
      <c r="R16" s="112" t="s">
        <v>364</v>
      </c>
      <c r="S16" s="10" t="s">
        <v>11</v>
      </c>
      <c r="T16" s="10" t="s">
        <v>11</v>
      </c>
      <c r="U16" s="12" t="str">
        <f t="shared" si="3"/>
        <v>-</v>
      </c>
      <c r="V16" s="10" t="str">
        <f t="shared" si="4"/>
        <v>-</v>
      </c>
      <c r="W16" s="9" t="s">
        <v>33</v>
      </c>
      <c r="X16" s="9" t="s">
        <v>757</v>
      </c>
      <c r="Y16" s="171" t="s">
        <v>767</v>
      </c>
      <c r="Z16" s="11"/>
      <c r="AA16" s="11"/>
    </row>
    <row r="17" spans="1:27" s="16" customFormat="1" ht="28.8" x14ac:dyDescent="0.3">
      <c r="A17" s="16">
        <v>14</v>
      </c>
      <c r="B17" s="96" t="str">
        <f t="shared" si="0"/>
        <v>Fac-14</v>
      </c>
      <c r="C17" s="32" t="s">
        <v>28</v>
      </c>
      <c r="D17" s="35" t="s">
        <v>23</v>
      </c>
      <c r="E17" s="26" t="s">
        <v>24</v>
      </c>
      <c r="F17" s="37" t="s">
        <v>138</v>
      </c>
      <c r="G17" s="39" t="s">
        <v>203</v>
      </c>
      <c r="H17" s="42" t="s">
        <v>657</v>
      </c>
      <c r="I17" s="9" t="s">
        <v>25</v>
      </c>
      <c r="J17" s="10" t="s">
        <v>26</v>
      </c>
      <c r="K17" s="10" t="s">
        <v>36</v>
      </c>
      <c r="L17" s="12">
        <f t="shared" si="1"/>
        <v>10</v>
      </c>
      <c r="M17" s="10" t="str">
        <f t="shared" si="2"/>
        <v>Medium</v>
      </c>
      <c r="N17" s="11" t="s">
        <v>378</v>
      </c>
      <c r="O17" s="112"/>
      <c r="P17" s="112" t="s">
        <v>364</v>
      </c>
      <c r="Q17" s="126"/>
      <c r="R17" s="112" t="s">
        <v>364</v>
      </c>
      <c r="S17" s="10" t="s">
        <v>11</v>
      </c>
      <c r="T17" s="10" t="s">
        <v>11</v>
      </c>
      <c r="U17" s="12" t="str">
        <f t="shared" si="3"/>
        <v>-</v>
      </c>
      <c r="V17" s="10" t="str">
        <f t="shared" si="4"/>
        <v>-</v>
      </c>
      <c r="W17" s="9" t="s">
        <v>33</v>
      </c>
      <c r="X17" s="9" t="s">
        <v>757</v>
      </c>
      <c r="Y17" s="171" t="s">
        <v>768</v>
      </c>
      <c r="Z17" s="11"/>
      <c r="AA17" s="11"/>
    </row>
    <row r="18" spans="1:27" s="16" customFormat="1" ht="28.8" x14ac:dyDescent="0.3">
      <c r="A18" s="16">
        <v>15</v>
      </c>
      <c r="B18" s="96" t="str">
        <f t="shared" si="0"/>
        <v>Fac-15</v>
      </c>
      <c r="C18" s="32" t="s">
        <v>28</v>
      </c>
      <c r="D18" s="35" t="s">
        <v>23</v>
      </c>
      <c r="E18" s="26" t="s">
        <v>24</v>
      </c>
      <c r="F18" s="37" t="s">
        <v>138</v>
      </c>
      <c r="G18" s="39" t="s">
        <v>203</v>
      </c>
      <c r="H18" s="42" t="s">
        <v>660</v>
      </c>
      <c r="I18" s="9" t="s">
        <v>25</v>
      </c>
      <c r="J18" s="10" t="s">
        <v>35</v>
      </c>
      <c r="K18" s="10" t="s">
        <v>38</v>
      </c>
      <c r="L18" s="12">
        <f t="shared" si="1"/>
        <v>12</v>
      </c>
      <c r="M18" s="10" t="str">
        <f t="shared" si="2"/>
        <v>Medium</v>
      </c>
      <c r="N18" s="11" t="s">
        <v>45</v>
      </c>
      <c r="O18" s="112"/>
      <c r="P18" s="112" t="s">
        <v>364</v>
      </c>
      <c r="Q18" s="126"/>
      <c r="R18" s="112" t="s">
        <v>364</v>
      </c>
      <c r="S18" s="10" t="s">
        <v>11</v>
      </c>
      <c r="T18" s="10" t="s">
        <v>11</v>
      </c>
      <c r="U18" s="12" t="str">
        <f t="shared" si="3"/>
        <v>-</v>
      </c>
      <c r="V18" s="10" t="str">
        <f t="shared" si="4"/>
        <v>-</v>
      </c>
      <c r="W18" s="9" t="s">
        <v>50</v>
      </c>
      <c r="X18" s="9" t="s">
        <v>757</v>
      </c>
      <c r="Y18" s="171" t="s">
        <v>769</v>
      </c>
      <c r="Z18" s="11"/>
      <c r="AA18" s="11"/>
    </row>
    <row r="19" spans="1:27" s="16" customFormat="1" ht="28.8" x14ac:dyDescent="0.3">
      <c r="A19" s="16">
        <v>16</v>
      </c>
      <c r="B19" s="96" t="str">
        <f t="shared" si="0"/>
        <v>Fac-16</v>
      </c>
      <c r="C19" s="32" t="s">
        <v>28</v>
      </c>
      <c r="D19" s="35" t="s">
        <v>23</v>
      </c>
      <c r="E19" s="26" t="s">
        <v>24</v>
      </c>
      <c r="F19" s="37" t="s">
        <v>138</v>
      </c>
      <c r="G19" s="39" t="s">
        <v>203</v>
      </c>
      <c r="H19" s="42" t="s">
        <v>661</v>
      </c>
      <c r="I19" s="9" t="s">
        <v>25</v>
      </c>
      <c r="J19" s="10" t="s">
        <v>26</v>
      </c>
      <c r="K19" s="10" t="s">
        <v>38</v>
      </c>
      <c r="L19" s="12">
        <f t="shared" si="1"/>
        <v>15</v>
      </c>
      <c r="M19" s="10" t="str">
        <f t="shared" si="2"/>
        <v>Medium</v>
      </c>
      <c r="N19" s="11" t="s">
        <v>47</v>
      </c>
      <c r="O19" s="112"/>
      <c r="P19" s="112" t="s">
        <v>364</v>
      </c>
      <c r="Q19" s="126"/>
      <c r="R19" s="112"/>
      <c r="S19" s="10" t="s">
        <v>11</v>
      </c>
      <c r="T19" s="10" t="s">
        <v>11</v>
      </c>
      <c r="U19" s="12" t="str">
        <f t="shared" si="3"/>
        <v>-</v>
      </c>
      <c r="V19" s="10" t="str">
        <f t="shared" si="4"/>
        <v>-</v>
      </c>
      <c r="W19" s="9" t="s">
        <v>33</v>
      </c>
      <c r="X19" s="9" t="s">
        <v>757</v>
      </c>
      <c r="Y19" s="171" t="s">
        <v>751</v>
      </c>
      <c r="Z19" s="11"/>
      <c r="AA19" s="11"/>
    </row>
    <row r="20" spans="1:27" s="16" customFormat="1" ht="28.8" x14ac:dyDescent="0.3">
      <c r="A20" s="16">
        <v>17</v>
      </c>
      <c r="B20" s="96" t="str">
        <f t="shared" si="0"/>
        <v>Fac-17</v>
      </c>
      <c r="C20" s="32" t="s">
        <v>28</v>
      </c>
      <c r="D20" s="35" t="s">
        <v>23</v>
      </c>
      <c r="E20" s="26" t="s">
        <v>24</v>
      </c>
      <c r="F20" s="37" t="s">
        <v>138</v>
      </c>
      <c r="G20" s="39" t="s">
        <v>203</v>
      </c>
      <c r="H20" s="42" t="s">
        <v>662</v>
      </c>
      <c r="I20" s="9" t="s">
        <v>25</v>
      </c>
      <c r="J20" s="10" t="s">
        <v>26</v>
      </c>
      <c r="K20" s="10" t="s">
        <v>36</v>
      </c>
      <c r="L20" s="12">
        <f t="shared" si="1"/>
        <v>10</v>
      </c>
      <c r="M20" s="10" t="str">
        <f t="shared" si="2"/>
        <v>Medium</v>
      </c>
      <c r="N20" s="11" t="s">
        <v>48</v>
      </c>
      <c r="O20" s="112"/>
      <c r="P20" s="112" t="s">
        <v>364</v>
      </c>
      <c r="Q20" s="126"/>
      <c r="R20" s="112"/>
      <c r="S20" s="10" t="s">
        <v>11</v>
      </c>
      <c r="T20" s="10" t="s">
        <v>11</v>
      </c>
      <c r="U20" s="12" t="str">
        <f t="shared" si="3"/>
        <v>-</v>
      </c>
      <c r="V20" s="10" t="str">
        <f t="shared" si="4"/>
        <v>-</v>
      </c>
      <c r="W20" s="9" t="s">
        <v>50</v>
      </c>
      <c r="X20" s="9" t="s">
        <v>757</v>
      </c>
      <c r="Y20" s="171" t="s">
        <v>239</v>
      </c>
      <c r="Z20" s="11"/>
      <c r="AA20" s="11"/>
    </row>
    <row r="21" spans="1:27" s="16" customFormat="1" ht="28.8" x14ac:dyDescent="0.3">
      <c r="A21" s="16">
        <v>18</v>
      </c>
      <c r="B21" s="96" t="str">
        <f t="shared" si="0"/>
        <v>Fac-18</v>
      </c>
      <c r="C21" s="32" t="s">
        <v>28</v>
      </c>
      <c r="D21" s="35" t="s">
        <v>23</v>
      </c>
      <c r="E21" s="26" t="s">
        <v>24</v>
      </c>
      <c r="F21" s="37" t="s">
        <v>138</v>
      </c>
      <c r="G21" s="39" t="s">
        <v>203</v>
      </c>
      <c r="H21" s="42" t="s">
        <v>49</v>
      </c>
      <c r="I21" s="9" t="s">
        <v>25</v>
      </c>
      <c r="J21" s="10" t="s">
        <v>35</v>
      </c>
      <c r="K21" s="10" t="s">
        <v>38</v>
      </c>
      <c r="L21" s="12">
        <f t="shared" si="1"/>
        <v>12</v>
      </c>
      <c r="M21" s="10" t="str">
        <f t="shared" si="2"/>
        <v>Medium</v>
      </c>
      <c r="N21" s="11" t="s">
        <v>379</v>
      </c>
      <c r="O21" s="112"/>
      <c r="P21" s="112" t="s">
        <v>364</v>
      </c>
      <c r="Q21" s="112" t="s">
        <v>364</v>
      </c>
      <c r="R21" s="112" t="s">
        <v>364</v>
      </c>
      <c r="S21" s="10" t="s">
        <v>11</v>
      </c>
      <c r="T21" s="10" t="s">
        <v>11</v>
      </c>
      <c r="U21" s="12" t="str">
        <f t="shared" si="3"/>
        <v>-</v>
      </c>
      <c r="V21" s="10" t="str">
        <f t="shared" si="4"/>
        <v>-</v>
      </c>
      <c r="W21" s="9" t="s">
        <v>33</v>
      </c>
      <c r="X21" s="9" t="s">
        <v>757</v>
      </c>
      <c r="Y21" s="171" t="s">
        <v>770</v>
      </c>
      <c r="Z21" s="11"/>
      <c r="AA21" s="11"/>
    </row>
    <row r="22" spans="1:27" s="16" customFormat="1" x14ac:dyDescent="0.3">
      <c r="A22" s="16">
        <v>19</v>
      </c>
      <c r="B22" s="96" t="str">
        <f t="shared" si="0"/>
        <v>Fac-19</v>
      </c>
      <c r="C22" s="32" t="s">
        <v>54</v>
      </c>
      <c r="D22" s="35" t="s">
        <v>23</v>
      </c>
      <c r="E22" s="26" t="s">
        <v>24</v>
      </c>
      <c r="F22" s="37" t="s">
        <v>138</v>
      </c>
      <c r="G22" s="39" t="s">
        <v>203</v>
      </c>
      <c r="H22" s="42" t="s">
        <v>49</v>
      </c>
      <c r="I22" s="9" t="s">
        <v>25</v>
      </c>
      <c r="J22" s="10" t="s">
        <v>26</v>
      </c>
      <c r="K22" s="10" t="s">
        <v>36</v>
      </c>
      <c r="L22" s="12">
        <f t="shared" si="1"/>
        <v>10</v>
      </c>
      <c r="M22" s="10" t="str">
        <f t="shared" si="2"/>
        <v>Medium</v>
      </c>
      <c r="N22" s="11" t="s">
        <v>380</v>
      </c>
      <c r="O22" s="112"/>
      <c r="P22" s="112" t="s">
        <v>364</v>
      </c>
      <c r="Q22" s="126"/>
      <c r="R22" s="112"/>
      <c r="S22" s="10" t="s">
        <v>11</v>
      </c>
      <c r="T22" s="10" t="s">
        <v>11</v>
      </c>
      <c r="U22" s="12" t="str">
        <f t="shared" si="3"/>
        <v>-</v>
      </c>
      <c r="V22" s="10" t="str">
        <f t="shared" si="4"/>
        <v>-</v>
      </c>
      <c r="W22" s="9" t="s">
        <v>50</v>
      </c>
      <c r="X22" s="9" t="s">
        <v>757</v>
      </c>
      <c r="Y22" s="171" t="s">
        <v>771</v>
      </c>
      <c r="Z22" s="11"/>
      <c r="AA22" s="11"/>
    </row>
    <row r="23" spans="1:27" s="16" customFormat="1" ht="28.8" x14ac:dyDescent="0.3">
      <c r="A23" s="16">
        <v>20</v>
      </c>
      <c r="B23" s="96" t="str">
        <f t="shared" si="0"/>
        <v>Fac-20</v>
      </c>
      <c r="C23" s="32" t="s">
        <v>55</v>
      </c>
      <c r="D23" s="35" t="s">
        <v>23</v>
      </c>
      <c r="E23" s="26" t="s">
        <v>24</v>
      </c>
      <c r="F23" s="37" t="s">
        <v>142</v>
      </c>
      <c r="G23" s="39" t="s">
        <v>669</v>
      </c>
      <c r="H23" s="42" t="s">
        <v>667</v>
      </c>
      <c r="I23" s="9" t="s">
        <v>25</v>
      </c>
      <c r="J23" s="10" t="s">
        <v>26</v>
      </c>
      <c r="K23" s="10" t="s">
        <v>31</v>
      </c>
      <c r="L23" s="12">
        <f t="shared" si="1"/>
        <v>6</v>
      </c>
      <c r="M23" s="10" t="str">
        <f t="shared" si="2"/>
        <v>Serious</v>
      </c>
      <c r="N23" s="11" t="s">
        <v>381</v>
      </c>
      <c r="O23" s="112"/>
      <c r="P23" s="112" t="s">
        <v>364</v>
      </c>
      <c r="Q23" s="126"/>
      <c r="R23" s="112" t="s">
        <v>364</v>
      </c>
      <c r="S23" s="10" t="s">
        <v>11</v>
      </c>
      <c r="T23" s="10" t="s">
        <v>11</v>
      </c>
      <c r="U23" s="12" t="str">
        <f t="shared" si="3"/>
        <v>-</v>
      </c>
      <c r="V23" s="10" t="str">
        <f t="shared" si="4"/>
        <v>-</v>
      </c>
      <c r="W23" s="9" t="s">
        <v>50</v>
      </c>
      <c r="X23" s="9" t="s">
        <v>754</v>
      </c>
      <c r="Y23" s="171" t="s">
        <v>752</v>
      </c>
      <c r="Z23" s="11"/>
      <c r="AA23" s="11"/>
    </row>
    <row r="24" spans="1:27" s="16" customFormat="1" ht="28.8" x14ac:dyDescent="0.3">
      <c r="A24" s="16">
        <v>21</v>
      </c>
      <c r="B24" s="96" t="str">
        <f t="shared" si="0"/>
        <v>Fac-21</v>
      </c>
      <c r="C24" s="32" t="s">
        <v>55</v>
      </c>
      <c r="D24" s="35" t="s">
        <v>23</v>
      </c>
      <c r="E24" s="26" t="s">
        <v>24</v>
      </c>
      <c r="F24" s="37" t="s">
        <v>138</v>
      </c>
      <c r="G24" s="39" t="s">
        <v>669</v>
      </c>
      <c r="H24" s="42" t="s">
        <v>668</v>
      </c>
      <c r="I24" s="9" t="s">
        <v>25</v>
      </c>
      <c r="J24" s="10" t="s">
        <v>26</v>
      </c>
      <c r="K24" s="10" t="s">
        <v>36</v>
      </c>
      <c r="L24" s="12">
        <f t="shared" si="1"/>
        <v>10</v>
      </c>
      <c r="M24" s="10" t="str">
        <f t="shared" si="2"/>
        <v>Medium</v>
      </c>
      <c r="N24" s="11" t="s">
        <v>382</v>
      </c>
      <c r="O24" s="112"/>
      <c r="P24" s="112" t="s">
        <v>364</v>
      </c>
      <c r="Q24" s="112" t="s">
        <v>364</v>
      </c>
      <c r="R24" s="112" t="s">
        <v>364</v>
      </c>
      <c r="S24" s="10" t="s">
        <v>11</v>
      </c>
      <c r="T24" s="10" t="s">
        <v>11</v>
      </c>
      <c r="U24" s="12" t="str">
        <f t="shared" si="3"/>
        <v>-</v>
      </c>
      <c r="V24" s="10" t="str">
        <f t="shared" si="4"/>
        <v>-</v>
      </c>
      <c r="W24" s="9" t="s">
        <v>50</v>
      </c>
      <c r="X24" s="9" t="s">
        <v>757</v>
      </c>
      <c r="Y24" s="171" t="s">
        <v>772</v>
      </c>
      <c r="Z24" s="11"/>
      <c r="AA24" s="11"/>
    </row>
    <row r="25" spans="1:27" s="16" customFormat="1" ht="28.8" x14ac:dyDescent="0.3">
      <c r="A25" s="16">
        <v>22</v>
      </c>
      <c r="B25" s="96" t="str">
        <f t="shared" si="0"/>
        <v>Fac-22</v>
      </c>
      <c r="C25" s="32" t="s">
        <v>56</v>
      </c>
      <c r="D25" s="35" t="s">
        <v>23</v>
      </c>
      <c r="E25" s="26" t="s">
        <v>24</v>
      </c>
      <c r="F25" s="37" t="s">
        <v>622</v>
      </c>
      <c r="G25" s="39" t="s">
        <v>654</v>
      </c>
      <c r="H25" s="42" t="s">
        <v>670</v>
      </c>
      <c r="I25" s="9" t="s">
        <v>25</v>
      </c>
      <c r="J25" s="10" t="s">
        <v>63</v>
      </c>
      <c r="K25" s="10" t="s">
        <v>31</v>
      </c>
      <c r="L25" s="12">
        <f t="shared" si="1"/>
        <v>11</v>
      </c>
      <c r="M25" s="10" t="str">
        <f t="shared" si="2"/>
        <v>Medium</v>
      </c>
      <c r="N25" s="11" t="s">
        <v>383</v>
      </c>
      <c r="O25" s="112"/>
      <c r="P25" s="112" t="s">
        <v>364</v>
      </c>
      <c r="Q25" s="126"/>
      <c r="R25" s="112"/>
      <c r="S25" s="10" t="s">
        <v>11</v>
      </c>
      <c r="T25" s="10" t="s">
        <v>11</v>
      </c>
      <c r="U25" s="12" t="str">
        <f t="shared" si="3"/>
        <v>-</v>
      </c>
      <c r="V25" s="10" t="str">
        <f t="shared" si="4"/>
        <v>-</v>
      </c>
      <c r="W25" s="9" t="s">
        <v>33</v>
      </c>
      <c r="X25" s="9" t="s">
        <v>757</v>
      </c>
      <c r="Y25" s="171" t="s">
        <v>773</v>
      </c>
      <c r="Z25" s="11"/>
      <c r="AA25" s="11"/>
    </row>
    <row r="26" spans="1:27" s="16" customFormat="1" ht="28.8" x14ac:dyDescent="0.3">
      <c r="A26" s="16">
        <v>23</v>
      </c>
      <c r="B26" s="96" t="str">
        <f t="shared" si="0"/>
        <v>Fac-23</v>
      </c>
      <c r="C26" s="32" t="s">
        <v>56</v>
      </c>
      <c r="D26" s="35" t="s">
        <v>23</v>
      </c>
      <c r="E26" s="26" t="s">
        <v>24</v>
      </c>
      <c r="F26" s="37" t="s">
        <v>623</v>
      </c>
      <c r="G26" s="39" t="s">
        <v>671</v>
      </c>
      <c r="H26" s="42" t="s">
        <v>672</v>
      </c>
      <c r="I26" s="9" t="s">
        <v>25</v>
      </c>
      <c r="J26" s="10" t="s">
        <v>26</v>
      </c>
      <c r="K26" s="10" t="s">
        <v>36</v>
      </c>
      <c r="L26" s="12">
        <f t="shared" si="1"/>
        <v>10</v>
      </c>
      <c r="M26" s="10" t="str">
        <f t="shared" si="2"/>
        <v>Medium</v>
      </c>
      <c r="N26" s="11" t="s">
        <v>384</v>
      </c>
      <c r="O26" s="112"/>
      <c r="P26" s="112" t="s">
        <v>364</v>
      </c>
      <c r="Q26" s="126"/>
      <c r="R26" s="112"/>
      <c r="S26" s="10" t="s">
        <v>11</v>
      </c>
      <c r="T26" s="10" t="s">
        <v>11</v>
      </c>
      <c r="U26" s="12" t="str">
        <f t="shared" si="3"/>
        <v>-</v>
      </c>
      <c r="V26" s="10" t="str">
        <f t="shared" si="4"/>
        <v>-</v>
      </c>
      <c r="W26" s="9" t="s">
        <v>33</v>
      </c>
      <c r="X26" s="9" t="s">
        <v>757</v>
      </c>
      <c r="Y26" s="171" t="s">
        <v>774</v>
      </c>
      <c r="Z26" s="11"/>
      <c r="AA26" s="11"/>
    </row>
    <row r="27" spans="1:27" s="16" customFormat="1" ht="28.8" x14ac:dyDescent="0.3">
      <c r="A27" s="16">
        <v>24</v>
      </c>
      <c r="B27" s="96" t="str">
        <f t="shared" si="0"/>
        <v>Fac-24</v>
      </c>
      <c r="C27" s="32" t="s">
        <v>56</v>
      </c>
      <c r="D27" s="35" t="s">
        <v>23</v>
      </c>
      <c r="E27" s="26" t="s">
        <v>24</v>
      </c>
      <c r="F27" s="37" t="s">
        <v>218</v>
      </c>
      <c r="G27" s="100" t="s">
        <v>534</v>
      </c>
      <c r="H27" s="42" t="s">
        <v>30</v>
      </c>
      <c r="I27" s="9" t="s">
        <v>25</v>
      </c>
      <c r="J27" s="10" t="s">
        <v>26</v>
      </c>
      <c r="K27" s="10" t="s">
        <v>36</v>
      </c>
      <c r="L27" s="12">
        <f t="shared" si="1"/>
        <v>10</v>
      </c>
      <c r="M27" s="10" t="str">
        <f t="shared" si="2"/>
        <v>Medium</v>
      </c>
      <c r="N27" s="11" t="s">
        <v>385</v>
      </c>
      <c r="O27" s="112"/>
      <c r="P27" s="112" t="s">
        <v>364</v>
      </c>
      <c r="Q27" s="112" t="s">
        <v>364</v>
      </c>
      <c r="R27" s="112"/>
      <c r="S27" s="10" t="s">
        <v>11</v>
      </c>
      <c r="T27" s="10" t="s">
        <v>11</v>
      </c>
      <c r="U27" s="12" t="str">
        <f t="shared" si="3"/>
        <v>-</v>
      </c>
      <c r="V27" s="10" t="str">
        <f t="shared" si="4"/>
        <v>-</v>
      </c>
      <c r="W27" s="9" t="s">
        <v>33</v>
      </c>
      <c r="X27" s="9" t="s">
        <v>757</v>
      </c>
      <c r="Y27" s="171" t="s">
        <v>775</v>
      </c>
      <c r="Z27" s="11"/>
      <c r="AA27" s="11"/>
    </row>
    <row r="28" spans="1:27" s="16" customFormat="1" ht="28.8" x14ac:dyDescent="0.3">
      <c r="A28" s="16">
        <v>25</v>
      </c>
      <c r="B28" s="96" t="str">
        <f t="shared" si="0"/>
        <v>Fac-25</v>
      </c>
      <c r="C28" s="32" t="s">
        <v>57</v>
      </c>
      <c r="D28" s="35" t="s">
        <v>23</v>
      </c>
      <c r="E28" s="26" t="s">
        <v>24</v>
      </c>
      <c r="F28" s="37" t="s">
        <v>142</v>
      </c>
      <c r="G28" s="39" t="s">
        <v>674</v>
      </c>
      <c r="H28" s="42" t="s">
        <v>673</v>
      </c>
      <c r="I28" s="9" t="s">
        <v>25</v>
      </c>
      <c r="J28" s="10" t="s">
        <v>26</v>
      </c>
      <c r="K28" s="10" t="s">
        <v>36</v>
      </c>
      <c r="L28" s="12">
        <f t="shared" si="1"/>
        <v>10</v>
      </c>
      <c r="M28" s="10" t="str">
        <f t="shared" si="2"/>
        <v>Medium</v>
      </c>
      <c r="N28" s="11" t="s">
        <v>58</v>
      </c>
      <c r="O28" s="112"/>
      <c r="P28" s="112" t="s">
        <v>364</v>
      </c>
      <c r="Q28" s="126"/>
      <c r="R28" s="112"/>
      <c r="S28" s="10" t="s">
        <v>11</v>
      </c>
      <c r="T28" s="10" t="s">
        <v>11</v>
      </c>
      <c r="U28" s="12" t="str">
        <f t="shared" si="3"/>
        <v>-</v>
      </c>
      <c r="V28" s="10" t="str">
        <f t="shared" si="4"/>
        <v>-</v>
      </c>
      <c r="W28" s="9" t="s">
        <v>33</v>
      </c>
      <c r="X28" s="9" t="s">
        <v>757</v>
      </c>
      <c r="Y28" s="171" t="s">
        <v>776</v>
      </c>
      <c r="Z28" s="11"/>
      <c r="AA28" s="11"/>
    </row>
    <row r="29" spans="1:27" s="16" customFormat="1" x14ac:dyDescent="0.3">
      <c r="A29" s="16">
        <v>26</v>
      </c>
      <c r="B29" s="96" t="str">
        <f t="shared" si="0"/>
        <v>Fac-26</v>
      </c>
      <c r="C29" s="32" t="s">
        <v>57</v>
      </c>
      <c r="D29" s="35" t="s">
        <v>23</v>
      </c>
      <c r="E29" s="26" t="s">
        <v>24</v>
      </c>
      <c r="F29" s="37" t="s">
        <v>138</v>
      </c>
      <c r="G29" s="39" t="s">
        <v>203</v>
      </c>
      <c r="H29" s="42" t="s">
        <v>44</v>
      </c>
      <c r="I29" s="9" t="s">
        <v>25</v>
      </c>
      <c r="J29" s="10" t="s">
        <v>35</v>
      </c>
      <c r="K29" s="10" t="s">
        <v>38</v>
      </c>
      <c r="L29" s="12">
        <f t="shared" si="1"/>
        <v>12</v>
      </c>
      <c r="M29" s="10" t="str">
        <f t="shared" si="2"/>
        <v>Medium</v>
      </c>
      <c r="N29" s="11" t="s">
        <v>68</v>
      </c>
      <c r="O29" s="112"/>
      <c r="P29" s="112" t="s">
        <v>364</v>
      </c>
      <c r="Q29" s="126"/>
      <c r="R29" s="112"/>
      <c r="S29" s="10" t="s">
        <v>11</v>
      </c>
      <c r="T29" s="10" t="s">
        <v>11</v>
      </c>
      <c r="U29" s="12" t="str">
        <f t="shared" si="3"/>
        <v>-</v>
      </c>
      <c r="V29" s="10" t="str">
        <f t="shared" si="4"/>
        <v>-</v>
      </c>
      <c r="W29" s="9" t="s">
        <v>50</v>
      </c>
      <c r="X29" s="9" t="s">
        <v>757</v>
      </c>
      <c r="Y29" s="171" t="s">
        <v>777</v>
      </c>
      <c r="Z29" s="11"/>
      <c r="AA29" s="11"/>
    </row>
    <row r="30" spans="1:27" s="16" customFormat="1" x14ac:dyDescent="0.3">
      <c r="A30" s="16">
        <v>27</v>
      </c>
      <c r="B30" s="96" t="str">
        <f t="shared" si="0"/>
        <v>Fac-27</v>
      </c>
      <c r="C30" s="32" t="s">
        <v>59</v>
      </c>
      <c r="D30" s="35" t="s">
        <v>23</v>
      </c>
      <c r="E30" s="26" t="s">
        <v>24</v>
      </c>
      <c r="F30" s="37" t="s">
        <v>138</v>
      </c>
      <c r="G30" s="39" t="s">
        <v>203</v>
      </c>
      <c r="H30" s="42" t="s">
        <v>585</v>
      </c>
      <c r="I30" s="9" t="s">
        <v>25</v>
      </c>
      <c r="J30" s="10" t="s">
        <v>35</v>
      </c>
      <c r="K30" s="10" t="s">
        <v>38</v>
      </c>
      <c r="L30" s="12">
        <f t="shared" si="1"/>
        <v>12</v>
      </c>
      <c r="M30" s="10" t="str">
        <f t="shared" si="2"/>
        <v>Medium</v>
      </c>
      <c r="N30" s="11" t="s">
        <v>68</v>
      </c>
      <c r="O30" s="112"/>
      <c r="P30" s="112" t="s">
        <v>364</v>
      </c>
      <c r="Q30" s="126"/>
      <c r="R30" s="112" t="s">
        <v>364</v>
      </c>
      <c r="S30" s="10" t="s">
        <v>11</v>
      </c>
      <c r="T30" s="10" t="s">
        <v>11</v>
      </c>
      <c r="U30" s="12" t="str">
        <f t="shared" si="3"/>
        <v>-</v>
      </c>
      <c r="V30" s="10" t="str">
        <f t="shared" si="4"/>
        <v>-</v>
      </c>
      <c r="W30" s="9" t="s">
        <v>50</v>
      </c>
      <c r="X30" s="9" t="s">
        <v>757</v>
      </c>
      <c r="Y30" s="171" t="s">
        <v>777</v>
      </c>
      <c r="Z30" s="11"/>
      <c r="AA30" s="11"/>
    </row>
    <row r="31" spans="1:27" s="16" customFormat="1" ht="28.8" x14ac:dyDescent="0.3">
      <c r="A31" s="16">
        <v>28</v>
      </c>
      <c r="B31" s="96" t="str">
        <f t="shared" si="0"/>
        <v>Fac-28</v>
      </c>
      <c r="C31" s="32" t="s">
        <v>60</v>
      </c>
      <c r="D31" s="35" t="s">
        <v>23</v>
      </c>
      <c r="E31" s="26" t="s">
        <v>24</v>
      </c>
      <c r="F31" s="37" t="s">
        <v>122</v>
      </c>
      <c r="G31" s="100" t="s">
        <v>342</v>
      </c>
      <c r="H31" s="42" t="s">
        <v>699</v>
      </c>
      <c r="I31" s="9" t="s">
        <v>25</v>
      </c>
      <c r="J31" s="10" t="s">
        <v>35</v>
      </c>
      <c r="K31" s="10" t="s">
        <v>38</v>
      </c>
      <c r="L31" s="12">
        <f t="shared" si="1"/>
        <v>12</v>
      </c>
      <c r="M31" s="10" t="str">
        <f t="shared" si="2"/>
        <v>Medium</v>
      </c>
      <c r="N31" s="11" t="s">
        <v>61</v>
      </c>
      <c r="O31" s="112"/>
      <c r="P31" s="112" t="s">
        <v>364</v>
      </c>
      <c r="Q31" s="126"/>
      <c r="R31" s="112" t="s">
        <v>364</v>
      </c>
      <c r="S31" s="10" t="s">
        <v>11</v>
      </c>
      <c r="T31" s="10" t="s">
        <v>11</v>
      </c>
      <c r="U31" s="12" t="str">
        <f t="shared" si="3"/>
        <v>-</v>
      </c>
      <c r="V31" s="10" t="str">
        <f t="shared" si="4"/>
        <v>-</v>
      </c>
      <c r="W31" s="9" t="s">
        <v>33</v>
      </c>
      <c r="X31" s="9" t="s">
        <v>757</v>
      </c>
      <c r="Y31" s="171" t="s">
        <v>778</v>
      </c>
      <c r="Z31" s="11"/>
      <c r="AA31" s="11"/>
    </row>
    <row r="32" spans="1:27" s="16" customFormat="1" ht="28.8" x14ac:dyDescent="0.3">
      <c r="A32" s="16">
        <v>29</v>
      </c>
      <c r="B32" s="96" t="str">
        <f t="shared" si="0"/>
        <v>Fac-29</v>
      </c>
      <c r="C32" s="32" t="s">
        <v>60</v>
      </c>
      <c r="D32" s="35" t="s">
        <v>23</v>
      </c>
      <c r="E32" s="26" t="s">
        <v>24</v>
      </c>
      <c r="F32" s="37" t="s">
        <v>518</v>
      </c>
      <c r="G32" s="39" t="s">
        <v>536</v>
      </c>
      <c r="H32" s="42" t="s">
        <v>700</v>
      </c>
      <c r="I32" s="9" t="s">
        <v>25</v>
      </c>
      <c r="J32" s="10" t="s">
        <v>26</v>
      </c>
      <c r="K32" s="10" t="s">
        <v>36</v>
      </c>
      <c r="L32" s="12">
        <f t="shared" si="1"/>
        <v>10</v>
      </c>
      <c r="M32" s="10" t="str">
        <f t="shared" si="2"/>
        <v>Medium</v>
      </c>
      <c r="N32" s="11" t="s">
        <v>62</v>
      </c>
      <c r="O32" s="112"/>
      <c r="P32" s="112" t="s">
        <v>364</v>
      </c>
      <c r="Q32" s="126"/>
      <c r="R32" s="112" t="s">
        <v>364</v>
      </c>
      <c r="S32" s="10" t="s">
        <v>11</v>
      </c>
      <c r="T32" s="10" t="s">
        <v>11</v>
      </c>
      <c r="U32" s="12" t="str">
        <f t="shared" si="3"/>
        <v>-</v>
      </c>
      <c r="V32" s="10" t="str">
        <f t="shared" si="4"/>
        <v>-</v>
      </c>
      <c r="W32" s="9" t="s">
        <v>33</v>
      </c>
      <c r="X32" s="9" t="s">
        <v>757</v>
      </c>
      <c r="Y32" s="171" t="s">
        <v>779</v>
      </c>
      <c r="Z32" s="11"/>
      <c r="AA32" s="11"/>
    </row>
    <row r="33" spans="1:27" s="16" customFormat="1" ht="48" customHeight="1" x14ac:dyDescent="0.3">
      <c r="A33" s="16">
        <v>30</v>
      </c>
      <c r="B33" s="96" t="str">
        <f t="shared" si="0"/>
        <v>Fac-30</v>
      </c>
      <c r="C33" s="32" t="s">
        <v>64</v>
      </c>
      <c r="D33" s="35" t="s">
        <v>23</v>
      </c>
      <c r="E33" s="26" t="s">
        <v>24</v>
      </c>
      <c r="F33" s="37" t="s">
        <v>142</v>
      </c>
      <c r="G33" s="100" t="s">
        <v>627</v>
      </c>
      <c r="H33" s="42" t="s">
        <v>649</v>
      </c>
      <c r="I33" s="9" t="s">
        <v>25</v>
      </c>
      <c r="J33" s="10" t="s">
        <v>26</v>
      </c>
      <c r="K33" s="10" t="s">
        <v>36</v>
      </c>
      <c r="L33" s="12">
        <f t="shared" si="1"/>
        <v>10</v>
      </c>
      <c r="M33" s="10" t="str">
        <f t="shared" si="2"/>
        <v>Medium</v>
      </c>
      <c r="N33" s="11" t="s">
        <v>386</v>
      </c>
      <c r="O33" s="112"/>
      <c r="P33" s="112" t="s">
        <v>364</v>
      </c>
      <c r="Q33" s="126"/>
      <c r="R33" s="112"/>
      <c r="S33" s="10" t="s">
        <v>11</v>
      </c>
      <c r="T33" s="10" t="s">
        <v>11</v>
      </c>
      <c r="U33" s="12" t="str">
        <f t="shared" si="3"/>
        <v>-</v>
      </c>
      <c r="V33" s="10" t="str">
        <f t="shared" si="4"/>
        <v>-</v>
      </c>
      <c r="W33" s="9" t="s">
        <v>33</v>
      </c>
      <c r="X33" s="9" t="s">
        <v>754</v>
      </c>
      <c r="Y33" s="171" t="s">
        <v>820</v>
      </c>
      <c r="Z33" s="11"/>
      <c r="AA33" s="11"/>
    </row>
    <row r="34" spans="1:27" s="16" customFormat="1" ht="42" customHeight="1" x14ac:dyDescent="0.3">
      <c r="A34" s="16">
        <v>31</v>
      </c>
      <c r="B34" s="96" t="str">
        <f t="shared" si="0"/>
        <v>Fac-31</v>
      </c>
      <c r="C34" s="32" t="s">
        <v>65</v>
      </c>
      <c r="D34" s="35" t="s">
        <v>23</v>
      </c>
      <c r="E34" s="26" t="s">
        <v>24</v>
      </c>
      <c r="F34" s="37" t="s">
        <v>122</v>
      </c>
      <c r="G34" s="39" t="s">
        <v>648</v>
      </c>
      <c r="H34" s="42" t="s">
        <v>535</v>
      </c>
      <c r="I34" s="9" t="s">
        <v>25</v>
      </c>
      <c r="J34" s="10" t="s">
        <v>26</v>
      </c>
      <c r="K34" s="10" t="s">
        <v>31</v>
      </c>
      <c r="L34" s="12">
        <f t="shared" si="1"/>
        <v>6</v>
      </c>
      <c r="M34" s="10" t="str">
        <f t="shared" si="2"/>
        <v>Serious</v>
      </c>
      <c r="N34" s="11" t="s">
        <v>819</v>
      </c>
      <c r="O34" s="112"/>
      <c r="P34" s="112" t="s">
        <v>364</v>
      </c>
      <c r="Q34" s="126"/>
      <c r="R34" s="112"/>
      <c r="S34" s="10" t="s">
        <v>11</v>
      </c>
      <c r="T34" s="10" t="s">
        <v>11</v>
      </c>
      <c r="U34" s="12" t="str">
        <f t="shared" si="3"/>
        <v>-</v>
      </c>
      <c r="V34" s="10" t="str">
        <f t="shared" si="4"/>
        <v>-</v>
      </c>
      <c r="W34" s="9" t="s">
        <v>33</v>
      </c>
      <c r="X34" s="9" t="s">
        <v>754</v>
      </c>
      <c r="Y34" s="171" t="s">
        <v>780</v>
      </c>
      <c r="Z34" s="11"/>
      <c r="AA34" s="11"/>
    </row>
    <row r="35" spans="1:27" s="16" customFormat="1" ht="28.8" x14ac:dyDescent="0.3">
      <c r="A35" s="16">
        <v>32</v>
      </c>
      <c r="B35" s="96" t="str">
        <f t="shared" si="0"/>
        <v>Fac-32</v>
      </c>
      <c r="C35" s="32" t="s">
        <v>65</v>
      </c>
      <c r="D35" s="35" t="s">
        <v>23</v>
      </c>
      <c r="E35" s="26" t="s">
        <v>24</v>
      </c>
      <c r="F35" s="37" t="s">
        <v>122</v>
      </c>
      <c r="G35" s="100" t="s">
        <v>647</v>
      </c>
      <c r="H35" s="42" t="s">
        <v>645</v>
      </c>
      <c r="I35" s="9" t="s">
        <v>25</v>
      </c>
      <c r="J35" s="10" t="s">
        <v>26</v>
      </c>
      <c r="K35" s="10" t="s">
        <v>31</v>
      </c>
      <c r="L35" s="12">
        <f t="shared" si="1"/>
        <v>6</v>
      </c>
      <c r="M35" s="10" t="str">
        <f t="shared" si="2"/>
        <v>Serious</v>
      </c>
      <c r="N35" s="11" t="s">
        <v>67</v>
      </c>
      <c r="O35" s="112"/>
      <c r="P35" s="112" t="s">
        <v>364</v>
      </c>
      <c r="Q35" s="126"/>
      <c r="R35" s="112"/>
      <c r="S35" s="10" t="s">
        <v>11</v>
      </c>
      <c r="T35" s="10" t="s">
        <v>11</v>
      </c>
      <c r="U35" s="12" t="str">
        <f t="shared" si="3"/>
        <v>-</v>
      </c>
      <c r="V35" s="10" t="str">
        <f t="shared" si="4"/>
        <v>-</v>
      </c>
      <c r="W35" s="9" t="s">
        <v>33</v>
      </c>
      <c r="X35" s="9" t="s">
        <v>754</v>
      </c>
      <c r="Y35" s="171" t="s">
        <v>781</v>
      </c>
      <c r="Z35" s="11"/>
      <c r="AA35" s="11"/>
    </row>
    <row r="36" spans="1:27" s="16" customFormat="1" x14ac:dyDescent="0.3">
      <c r="A36" s="16">
        <v>33</v>
      </c>
      <c r="B36" s="96" t="str">
        <f t="shared" ref="B36:B53" si="5">CONCATENATE("Fac-",A36)</f>
        <v>Fac-33</v>
      </c>
      <c r="C36" s="32" t="s">
        <v>65</v>
      </c>
      <c r="D36" s="35" t="s">
        <v>23</v>
      </c>
      <c r="E36" s="26" t="s">
        <v>24</v>
      </c>
      <c r="F36" s="37" t="s">
        <v>118</v>
      </c>
      <c r="G36" s="39" t="s">
        <v>66</v>
      </c>
      <c r="H36" s="42" t="s">
        <v>646</v>
      </c>
      <c r="I36" s="9" t="s">
        <v>25</v>
      </c>
      <c r="J36" s="10" t="s">
        <v>26</v>
      </c>
      <c r="K36" s="10" t="s">
        <v>36</v>
      </c>
      <c r="L36" s="12">
        <f t="shared" ref="L36:L53" si="6">IF(K36="Eliminated", 21, IF(OR(J36="-",K36="-"),"-", (IF(J36="Catastrophic",IF(K36="Frequent",1,IF(K36="Probable",2,IF(K36="Occasional",4,IF(K36="Remote",8,IF(K36="Improbable",12,"Error"))))),IF(J36="Critical",IF(K36="Frequent",3,IF(K36="Probable",5,IF(K36="Occasional",6,IF(K36="Remote",10,IF(K36="Improbable",15,"Error"))))), IF(J36="Marginal",IF(K36="Frequent",7,IF(K36="Probable",9,IF(K36="Occasional",11,IF(K36="Remote",14,IF(K36="Improbable",17,"Error"))))), IF(J36="Negligible",IF(K36="Frequent",13,IF(K36="Probable",16,IF(K36="Occasional",18,IF(K36="Remote",19,IF(K36="Improbable",20,"Error"))))),"Error")))))))</f>
        <v>10</v>
      </c>
      <c r="M36" s="10" t="str">
        <f t="shared" ref="M36:M53" si="7">IF(OR(L36="-",L36="Error"),"-",IF(L36&gt;20,"N/A",IF(L36&gt;17,"Low",IF(L36&gt;9, "Medium", IF(L36&gt;5, "Serious", "High")))))</f>
        <v>Medium</v>
      </c>
      <c r="N36" s="11" t="s">
        <v>665</v>
      </c>
      <c r="O36" s="112"/>
      <c r="P36" s="112" t="s">
        <v>364</v>
      </c>
      <c r="Q36" s="126"/>
      <c r="R36" s="112"/>
      <c r="S36" s="10" t="s">
        <v>11</v>
      </c>
      <c r="T36" s="10" t="s">
        <v>11</v>
      </c>
      <c r="U36" s="12" t="str">
        <f t="shared" ref="U36:U53" si="8">IF(T36="Eliminated", 21, IF(OR(S36="-",T36="-"),"-", (IF(S36="Catastrophic",IF(T36="Frequent",1,IF(T36="Probable",2,IF(T36="Occasional",4,IF(T36="Remote",8,IF(T36="Improbable",12,"Error"))))),IF(S36="Critical",IF(T36="Frequent",3,IF(T36="Probable",5,IF(T36="Occasional",6,IF(T36="Remote",10,IF(T36="Improbable",15,"Error"))))), IF(S36="Marginal",IF(T36="Frequent",7,IF(T36="Probable",9,IF(T36="Occasional",11,IF(T36="Remote",14,IF(T36="Improbable",17,"Error"))))), IF(S36="Negligible",IF(T36="Frequent",13,IF(T36="Probable",16,IF(T36="Occasional",18,IF(T36="Remote",19,IF(T36="Improbable",20,"Error"))))),"Error")))))))</f>
        <v>-</v>
      </c>
      <c r="V36" s="10" t="str">
        <f t="shared" ref="V36:V53" si="9">IF(OR(U36="-",U36="Error"),"-",IF(U36&gt;20,"N/A",IF(U36&gt;17,"Low",IF(U36&gt;9, "Medium", IF(U36&gt;5, "Serious", "High")))))</f>
        <v>-</v>
      </c>
      <c r="W36" s="9" t="s">
        <v>33</v>
      </c>
      <c r="X36" s="9" t="s">
        <v>754</v>
      </c>
      <c r="Y36" s="171" t="s">
        <v>783</v>
      </c>
      <c r="Z36" s="11"/>
      <c r="AA36" s="11"/>
    </row>
    <row r="37" spans="1:27" s="16" customFormat="1" ht="43.2" x14ac:dyDescent="0.3">
      <c r="A37" s="16">
        <v>34</v>
      </c>
      <c r="B37" s="96" t="str">
        <f t="shared" si="5"/>
        <v>Fac-34</v>
      </c>
      <c r="C37" s="32" t="s">
        <v>71</v>
      </c>
      <c r="D37" s="35" t="s">
        <v>23</v>
      </c>
      <c r="E37" s="26" t="s">
        <v>24</v>
      </c>
      <c r="F37" s="37" t="s">
        <v>122</v>
      </c>
      <c r="G37" s="100" t="s">
        <v>641</v>
      </c>
      <c r="H37" s="42" t="s">
        <v>642</v>
      </c>
      <c r="I37" s="9" t="s">
        <v>25</v>
      </c>
      <c r="J37" s="10" t="s">
        <v>35</v>
      </c>
      <c r="K37" s="10" t="s">
        <v>36</v>
      </c>
      <c r="L37" s="12">
        <f t="shared" si="6"/>
        <v>8</v>
      </c>
      <c r="M37" s="10" t="str">
        <f t="shared" si="7"/>
        <v>Serious</v>
      </c>
      <c r="N37" s="119" t="s">
        <v>69</v>
      </c>
      <c r="O37" s="113"/>
      <c r="P37" s="113" t="s">
        <v>364</v>
      </c>
      <c r="Q37" s="126"/>
      <c r="R37" s="113" t="s">
        <v>364</v>
      </c>
      <c r="S37" s="10" t="s">
        <v>11</v>
      </c>
      <c r="T37" s="10" t="s">
        <v>11</v>
      </c>
      <c r="U37" s="12" t="str">
        <f t="shared" si="8"/>
        <v>-</v>
      </c>
      <c r="V37" s="10" t="str">
        <f t="shared" si="9"/>
        <v>-</v>
      </c>
      <c r="W37" s="9" t="s">
        <v>33</v>
      </c>
      <c r="X37" s="9" t="s">
        <v>757</v>
      </c>
      <c r="Y37" s="171" t="s">
        <v>782</v>
      </c>
      <c r="Z37" s="11"/>
      <c r="AA37" s="11"/>
    </row>
    <row r="38" spans="1:27" s="16" customFormat="1" ht="46.5" customHeight="1" x14ac:dyDescent="0.3">
      <c r="A38" s="16">
        <v>35</v>
      </c>
      <c r="B38" s="96" t="str">
        <f t="shared" si="5"/>
        <v>Fac-35</v>
      </c>
      <c r="C38" s="32" t="s">
        <v>71</v>
      </c>
      <c r="D38" s="35" t="s">
        <v>23</v>
      </c>
      <c r="E38" s="26" t="s">
        <v>24</v>
      </c>
      <c r="F38" s="37" t="s">
        <v>122</v>
      </c>
      <c r="G38" s="39" t="s">
        <v>638</v>
      </c>
      <c r="H38" s="42" t="s">
        <v>639</v>
      </c>
      <c r="I38" s="9" t="s">
        <v>25</v>
      </c>
      <c r="J38" s="10" t="s">
        <v>26</v>
      </c>
      <c r="K38" s="10" t="s">
        <v>36</v>
      </c>
      <c r="L38" s="12">
        <f t="shared" si="6"/>
        <v>10</v>
      </c>
      <c r="M38" s="10" t="str">
        <f t="shared" si="7"/>
        <v>Medium</v>
      </c>
      <c r="N38" s="119" t="s">
        <v>110</v>
      </c>
      <c r="O38" s="113" t="s">
        <v>364</v>
      </c>
      <c r="P38" s="113" t="s">
        <v>364</v>
      </c>
      <c r="Q38" s="126"/>
      <c r="R38" s="113"/>
      <c r="S38" s="10" t="s">
        <v>11</v>
      </c>
      <c r="T38" s="10" t="s">
        <v>11</v>
      </c>
      <c r="U38" s="12" t="str">
        <f t="shared" si="8"/>
        <v>-</v>
      </c>
      <c r="V38" s="10" t="str">
        <f t="shared" si="9"/>
        <v>-</v>
      </c>
      <c r="W38" s="9" t="s">
        <v>33</v>
      </c>
      <c r="X38" s="9" t="s">
        <v>754</v>
      </c>
      <c r="Y38" s="171" t="s">
        <v>818</v>
      </c>
      <c r="Z38" s="11"/>
      <c r="AA38" s="11"/>
    </row>
    <row r="39" spans="1:27" s="16" customFormat="1" ht="28.8" x14ac:dyDescent="0.3">
      <c r="A39" s="16">
        <v>36</v>
      </c>
      <c r="B39" s="96" t="str">
        <f t="shared" si="5"/>
        <v>Fac-36</v>
      </c>
      <c r="C39" s="32" t="s">
        <v>71</v>
      </c>
      <c r="D39" s="35" t="s">
        <v>23</v>
      </c>
      <c r="E39" s="26" t="s">
        <v>24</v>
      </c>
      <c r="F39" s="37" t="s">
        <v>122</v>
      </c>
      <c r="G39" s="39" t="s">
        <v>638</v>
      </c>
      <c r="H39" s="42" t="s">
        <v>640</v>
      </c>
      <c r="I39" s="9" t="s">
        <v>25</v>
      </c>
      <c r="J39" s="10" t="s">
        <v>26</v>
      </c>
      <c r="K39" s="10" t="s">
        <v>36</v>
      </c>
      <c r="L39" s="12">
        <f t="shared" si="6"/>
        <v>10</v>
      </c>
      <c r="M39" s="10" t="str">
        <f t="shared" si="7"/>
        <v>Medium</v>
      </c>
      <c r="N39" s="119" t="s">
        <v>70</v>
      </c>
      <c r="O39" s="113"/>
      <c r="P39" s="113" t="s">
        <v>364</v>
      </c>
      <c r="Q39" s="113" t="s">
        <v>364</v>
      </c>
      <c r="R39" s="113"/>
      <c r="S39" s="10" t="s">
        <v>11</v>
      </c>
      <c r="T39" s="10" t="s">
        <v>11</v>
      </c>
      <c r="U39" s="12" t="str">
        <f t="shared" si="8"/>
        <v>-</v>
      </c>
      <c r="V39" s="10" t="str">
        <f t="shared" si="9"/>
        <v>-</v>
      </c>
      <c r="W39" s="9" t="s">
        <v>33</v>
      </c>
      <c r="X39" s="9" t="s">
        <v>754</v>
      </c>
      <c r="Y39" s="171" t="s">
        <v>817</v>
      </c>
      <c r="Z39" s="11"/>
      <c r="AA39" s="11"/>
    </row>
    <row r="40" spans="1:27" s="16" customFormat="1" ht="57.6" x14ac:dyDescent="0.3">
      <c r="A40" s="16">
        <v>37</v>
      </c>
      <c r="B40" s="96" t="str">
        <f t="shared" si="5"/>
        <v>Fac-37</v>
      </c>
      <c r="C40" s="32" t="s">
        <v>71</v>
      </c>
      <c r="D40" s="35" t="s">
        <v>23</v>
      </c>
      <c r="E40" s="26" t="s">
        <v>24</v>
      </c>
      <c r="F40" s="37" t="s">
        <v>122</v>
      </c>
      <c r="G40" s="39" t="s">
        <v>641</v>
      </c>
      <c r="H40" s="42" t="s">
        <v>643</v>
      </c>
      <c r="I40" s="9" t="s">
        <v>25</v>
      </c>
      <c r="J40" s="10" t="s">
        <v>35</v>
      </c>
      <c r="K40" s="10" t="s">
        <v>36</v>
      </c>
      <c r="L40" s="12">
        <f t="shared" si="6"/>
        <v>8</v>
      </c>
      <c r="M40" s="10" t="str">
        <f t="shared" si="7"/>
        <v>Serious</v>
      </c>
      <c r="N40" s="119" t="s">
        <v>504</v>
      </c>
      <c r="O40" s="113"/>
      <c r="P40" s="113" t="s">
        <v>364</v>
      </c>
      <c r="Q40" s="113" t="s">
        <v>364</v>
      </c>
      <c r="R40" s="113" t="s">
        <v>364</v>
      </c>
      <c r="S40" s="10" t="s">
        <v>11</v>
      </c>
      <c r="T40" s="10" t="s">
        <v>11</v>
      </c>
      <c r="U40" s="12" t="str">
        <f t="shared" si="8"/>
        <v>-</v>
      </c>
      <c r="V40" s="10" t="str">
        <f t="shared" si="9"/>
        <v>-</v>
      </c>
      <c r="W40" s="9" t="s">
        <v>33</v>
      </c>
      <c r="X40" s="9" t="s">
        <v>754</v>
      </c>
      <c r="Y40" s="171" t="s">
        <v>816</v>
      </c>
      <c r="Z40" s="11"/>
      <c r="AA40" s="11"/>
    </row>
    <row r="41" spans="1:27" s="16" customFormat="1" ht="36.75" customHeight="1" x14ac:dyDescent="0.3">
      <c r="A41" s="16">
        <v>38</v>
      </c>
      <c r="B41" s="96" t="str">
        <f t="shared" si="5"/>
        <v>Fac-38</v>
      </c>
      <c r="C41" s="32" t="s">
        <v>72</v>
      </c>
      <c r="D41" s="35" t="s">
        <v>23</v>
      </c>
      <c r="E41" s="26" t="s">
        <v>77</v>
      </c>
      <c r="F41" s="37" t="s">
        <v>118</v>
      </c>
      <c r="G41" s="39" t="s">
        <v>66</v>
      </c>
      <c r="H41" s="42" t="s">
        <v>644</v>
      </c>
      <c r="I41" s="9" t="s">
        <v>25</v>
      </c>
      <c r="J41" s="10" t="s">
        <v>26</v>
      </c>
      <c r="K41" s="10" t="s">
        <v>36</v>
      </c>
      <c r="L41" s="12">
        <f t="shared" si="6"/>
        <v>10</v>
      </c>
      <c r="M41" s="10" t="str">
        <f t="shared" si="7"/>
        <v>Medium</v>
      </c>
      <c r="N41" s="11" t="s">
        <v>74</v>
      </c>
      <c r="O41" s="112"/>
      <c r="P41" s="112" t="s">
        <v>364</v>
      </c>
      <c r="Q41" s="112" t="s">
        <v>364</v>
      </c>
      <c r="R41" s="112" t="s">
        <v>364</v>
      </c>
      <c r="S41" s="10" t="s">
        <v>11</v>
      </c>
      <c r="T41" s="10" t="s">
        <v>11</v>
      </c>
      <c r="U41" s="12" t="str">
        <f t="shared" si="8"/>
        <v>-</v>
      </c>
      <c r="V41" s="10" t="str">
        <f t="shared" si="9"/>
        <v>-</v>
      </c>
      <c r="W41" s="9" t="s">
        <v>33</v>
      </c>
      <c r="X41" s="9" t="s">
        <v>754</v>
      </c>
      <c r="Y41" s="171" t="s">
        <v>784</v>
      </c>
      <c r="Z41" s="11"/>
      <c r="AA41" s="11"/>
    </row>
    <row r="42" spans="1:27" s="16" customFormat="1" x14ac:dyDescent="0.3">
      <c r="A42" s="16">
        <v>39</v>
      </c>
      <c r="B42" s="96" t="str">
        <f t="shared" si="5"/>
        <v>Fac-39</v>
      </c>
      <c r="C42" s="32" t="s">
        <v>72</v>
      </c>
      <c r="D42" s="35" t="s">
        <v>23</v>
      </c>
      <c r="E42" s="26" t="s">
        <v>77</v>
      </c>
      <c r="F42" s="37" t="s">
        <v>122</v>
      </c>
      <c r="G42" s="39" t="s">
        <v>536</v>
      </c>
      <c r="H42" s="42" t="s">
        <v>664</v>
      </c>
      <c r="I42" s="9" t="s">
        <v>25</v>
      </c>
      <c r="J42" s="10" t="s">
        <v>26</v>
      </c>
      <c r="K42" s="10" t="s">
        <v>36</v>
      </c>
      <c r="L42" s="12">
        <f t="shared" si="6"/>
        <v>10</v>
      </c>
      <c r="M42" s="10" t="str">
        <f t="shared" si="7"/>
        <v>Medium</v>
      </c>
      <c r="N42" s="11" t="s">
        <v>75</v>
      </c>
      <c r="O42" s="112"/>
      <c r="P42" s="112" t="s">
        <v>364</v>
      </c>
      <c r="Q42" s="126"/>
      <c r="R42" s="112"/>
      <c r="S42" s="10" t="s">
        <v>11</v>
      </c>
      <c r="T42" s="10" t="s">
        <v>11</v>
      </c>
      <c r="U42" s="12" t="str">
        <f t="shared" si="8"/>
        <v>-</v>
      </c>
      <c r="V42" s="10" t="str">
        <f t="shared" si="9"/>
        <v>-</v>
      </c>
      <c r="W42" s="9" t="s">
        <v>33</v>
      </c>
      <c r="X42" s="9" t="s">
        <v>754</v>
      </c>
      <c r="Y42" s="171" t="s">
        <v>785</v>
      </c>
      <c r="Z42" s="11"/>
      <c r="AA42" s="11"/>
    </row>
    <row r="43" spans="1:27" s="16" customFormat="1" ht="26.25" customHeight="1" x14ac:dyDescent="0.3">
      <c r="A43" s="16">
        <v>40</v>
      </c>
      <c r="B43" s="96" t="str">
        <f t="shared" si="5"/>
        <v>Fac-40</v>
      </c>
      <c r="C43" s="32" t="s">
        <v>72</v>
      </c>
      <c r="D43" s="35" t="s">
        <v>23</v>
      </c>
      <c r="E43" s="26" t="s">
        <v>77</v>
      </c>
      <c r="F43" s="37" t="s">
        <v>622</v>
      </c>
      <c r="G43" s="39" t="s">
        <v>29</v>
      </c>
      <c r="H43" s="42" t="s">
        <v>112</v>
      </c>
      <c r="I43" s="9" t="s">
        <v>25</v>
      </c>
      <c r="J43" s="10" t="s">
        <v>26</v>
      </c>
      <c r="K43" s="10" t="s">
        <v>31</v>
      </c>
      <c r="L43" s="12">
        <f t="shared" si="6"/>
        <v>6</v>
      </c>
      <c r="M43" s="10" t="str">
        <f t="shared" si="7"/>
        <v>Serious</v>
      </c>
      <c r="N43" s="11" t="s">
        <v>76</v>
      </c>
      <c r="O43" s="112"/>
      <c r="P43" s="112" t="s">
        <v>364</v>
      </c>
      <c r="Q43" s="126"/>
      <c r="R43" s="112" t="s">
        <v>364</v>
      </c>
      <c r="S43" s="10" t="s">
        <v>11</v>
      </c>
      <c r="T43" s="10" t="s">
        <v>11</v>
      </c>
      <c r="U43" s="12" t="str">
        <f t="shared" si="8"/>
        <v>-</v>
      </c>
      <c r="V43" s="10" t="str">
        <f t="shared" si="9"/>
        <v>-</v>
      </c>
      <c r="W43" s="9" t="s">
        <v>33</v>
      </c>
      <c r="X43" s="9" t="s">
        <v>754</v>
      </c>
      <c r="Y43" s="171" t="s">
        <v>785</v>
      </c>
      <c r="Z43" s="11"/>
      <c r="AA43" s="11"/>
    </row>
    <row r="44" spans="1:27" s="16" customFormat="1" ht="28.8" x14ac:dyDescent="0.3">
      <c r="A44" s="16">
        <v>41</v>
      </c>
      <c r="B44" s="96" t="str">
        <f t="shared" si="5"/>
        <v>Fac-41</v>
      </c>
      <c r="C44" s="32" t="s">
        <v>72</v>
      </c>
      <c r="D44" s="35" t="s">
        <v>23</v>
      </c>
      <c r="E44" s="26" t="s">
        <v>77</v>
      </c>
      <c r="F44" s="37" t="s">
        <v>122</v>
      </c>
      <c r="G44" s="39" t="s">
        <v>536</v>
      </c>
      <c r="H44" s="42" t="s">
        <v>666</v>
      </c>
      <c r="I44" s="9" t="s">
        <v>25</v>
      </c>
      <c r="J44" s="10" t="s">
        <v>63</v>
      </c>
      <c r="K44" s="10" t="s">
        <v>36</v>
      </c>
      <c r="L44" s="12">
        <f t="shared" si="6"/>
        <v>14</v>
      </c>
      <c r="M44" s="10" t="str">
        <f t="shared" si="7"/>
        <v>Medium</v>
      </c>
      <c r="N44" s="11" t="s">
        <v>815</v>
      </c>
      <c r="O44" s="112"/>
      <c r="P44" s="112" t="s">
        <v>364</v>
      </c>
      <c r="Q44" s="126"/>
      <c r="R44" s="112"/>
      <c r="S44" s="10" t="s">
        <v>11</v>
      </c>
      <c r="T44" s="10" t="s">
        <v>11</v>
      </c>
      <c r="U44" s="12" t="str">
        <f t="shared" si="8"/>
        <v>-</v>
      </c>
      <c r="V44" s="10" t="str">
        <f t="shared" si="9"/>
        <v>-</v>
      </c>
      <c r="W44" s="9" t="s">
        <v>33</v>
      </c>
      <c r="X44" s="9" t="s">
        <v>754</v>
      </c>
      <c r="Y44" s="171" t="s">
        <v>814</v>
      </c>
      <c r="Z44" s="11"/>
      <c r="AA44" s="11"/>
    </row>
    <row r="45" spans="1:27" s="16" customFormat="1" x14ac:dyDescent="0.3">
      <c r="A45" s="16">
        <v>42</v>
      </c>
      <c r="B45" s="96" t="str">
        <f t="shared" si="5"/>
        <v>Fac-42</v>
      </c>
      <c r="C45" s="32" t="s">
        <v>72</v>
      </c>
      <c r="D45" s="35" t="s">
        <v>23</v>
      </c>
      <c r="E45" s="26" t="s">
        <v>77</v>
      </c>
      <c r="F45" s="37" t="s">
        <v>122</v>
      </c>
      <c r="G45" s="39" t="s">
        <v>663</v>
      </c>
      <c r="H45" s="42" t="s">
        <v>651</v>
      </c>
      <c r="I45" s="9" t="s">
        <v>25</v>
      </c>
      <c r="J45" s="10" t="s">
        <v>26</v>
      </c>
      <c r="K45" s="10" t="s">
        <v>36</v>
      </c>
      <c r="L45" s="12">
        <f t="shared" si="6"/>
        <v>10</v>
      </c>
      <c r="M45" s="10" t="str">
        <f t="shared" si="7"/>
        <v>Medium</v>
      </c>
      <c r="N45" s="11" t="s">
        <v>78</v>
      </c>
      <c r="O45" s="112"/>
      <c r="P45" s="112" t="s">
        <v>364</v>
      </c>
      <c r="Q45" s="112" t="s">
        <v>364</v>
      </c>
      <c r="R45" s="112" t="s">
        <v>364</v>
      </c>
      <c r="S45" s="10" t="s">
        <v>11</v>
      </c>
      <c r="T45" s="10" t="s">
        <v>11</v>
      </c>
      <c r="U45" s="12" t="str">
        <f t="shared" si="8"/>
        <v>-</v>
      </c>
      <c r="V45" s="10" t="str">
        <f t="shared" si="9"/>
        <v>-</v>
      </c>
      <c r="W45" s="9" t="s">
        <v>33</v>
      </c>
      <c r="X45" s="9" t="s">
        <v>754</v>
      </c>
      <c r="Y45" s="171" t="s">
        <v>83</v>
      </c>
      <c r="Z45" s="11"/>
      <c r="AA45" s="11"/>
    </row>
    <row r="46" spans="1:27" s="16" customFormat="1" ht="57.6" x14ac:dyDescent="0.3">
      <c r="A46" s="16">
        <v>43</v>
      </c>
      <c r="B46" s="96" t="str">
        <f t="shared" si="5"/>
        <v>Fac-43</v>
      </c>
      <c r="C46" s="32" t="s">
        <v>72</v>
      </c>
      <c r="D46" s="35" t="s">
        <v>23</v>
      </c>
      <c r="E46" s="26" t="s">
        <v>77</v>
      </c>
      <c r="F46" s="37" t="s">
        <v>122</v>
      </c>
      <c r="G46" s="39" t="s">
        <v>79</v>
      </c>
      <c r="H46" s="42" t="s">
        <v>652</v>
      </c>
      <c r="I46" s="9" t="s">
        <v>113</v>
      </c>
      <c r="J46" s="10" t="s">
        <v>35</v>
      </c>
      <c r="K46" s="10" t="s">
        <v>38</v>
      </c>
      <c r="L46" s="12">
        <f t="shared" si="6"/>
        <v>12</v>
      </c>
      <c r="M46" s="10" t="str">
        <f t="shared" si="7"/>
        <v>Medium</v>
      </c>
      <c r="N46" s="11" t="s">
        <v>80</v>
      </c>
      <c r="O46" s="112"/>
      <c r="P46" s="112" t="s">
        <v>364</v>
      </c>
      <c r="Q46" s="126"/>
      <c r="R46" s="112" t="s">
        <v>364</v>
      </c>
      <c r="S46" s="10" t="s">
        <v>11</v>
      </c>
      <c r="T46" s="10" t="s">
        <v>11</v>
      </c>
      <c r="U46" s="12" t="str">
        <f t="shared" si="8"/>
        <v>-</v>
      </c>
      <c r="V46" s="10" t="str">
        <f t="shared" si="9"/>
        <v>-</v>
      </c>
      <c r="W46" s="9" t="s">
        <v>33</v>
      </c>
      <c r="X46" s="9" t="s">
        <v>754</v>
      </c>
      <c r="Y46" s="171" t="s">
        <v>813</v>
      </c>
      <c r="Z46" s="11"/>
      <c r="AA46" s="11"/>
    </row>
    <row r="47" spans="1:27" s="16" customFormat="1" ht="43.2" x14ac:dyDescent="0.3">
      <c r="A47" s="16">
        <v>44</v>
      </c>
      <c r="B47" s="96" t="str">
        <f t="shared" si="5"/>
        <v>Fac-44</v>
      </c>
      <c r="C47" s="32" t="s">
        <v>72</v>
      </c>
      <c r="D47" s="35" t="s">
        <v>23</v>
      </c>
      <c r="E47" s="26" t="s">
        <v>77</v>
      </c>
      <c r="F47" s="37" t="s">
        <v>122</v>
      </c>
      <c r="G47" s="39" t="s">
        <v>641</v>
      </c>
      <c r="H47" s="42" t="s">
        <v>650</v>
      </c>
      <c r="I47" s="9" t="s">
        <v>25</v>
      </c>
      <c r="J47" s="10" t="s">
        <v>35</v>
      </c>
      <c r="K47" s="10" t="s">
        <v>36</v>
      </c>
      <c r="L47" s="12">
        <f t="shared" si="6"/>
        <v>8</v>
      </c>
      <c r="M47" s="10" t="str">
        <f t="shared" si="7"/>
        <v>Serious</v>
      </c>
      <c r="N47" s="11" t="s">
        <v>81</v>
      </c>
      <c r="O47" s="112" t="s">
        <v>364</v>
      </c>
      <c r="P47" s="112" t="s">
        <v>364</v>
      </c>
      <c r="Q47" s="126"/>
      <c r="R47" s="112" t="s">
        <v>364</v>
      </c>
      <c r="S47" s="10" t="s">
        <v>11</v>
      </c>
      <c r="T47" s="10" t="s">
        <v>11</v>
      </c>
      <c r="U47" s="12" t="str">
        <f t="shared" si="8"/>
        <v>-</v>
      </c>
      <c r="V47" s="10" t="str">
        <f t="shared" si="9"/>
        <v>-</v>
      </c>
      <c r="W47" s="9" t="s">
        <v>33</v>
      </c>
      <c r="X47" s="9" t="s">
        <v>754</v>
      </c>
      <c r="Y47" s="171" t="s">
        <v>812</v>
      </c>
      <c r="Z47" s="11"/>
      <c r="AA47" s="11"/>
    </row>
    <row r="48" spans="1:27" s="16" customFormat="1" ht="28.8" x14ac:dyDescent="0.3">
      <c r="A48" s="16">
        <v>45</v>
      </c>
      <c r="B48" s="96" t="str">
        <f t="shared" si="5"/>
        <v>Fac-45</v>
      </c>
      <c r="C48" s="32" t="s">
        <v>72</v>
      </c>
      <c r="D48" s="35" t="s">
        <v>23</v>
      </c>
      <c r="E48" s="26" t="s">
        <v>77</v>
      </c>
      <c r="F48" s="37" t="s">
        <v>122</v>
      </c>
      <c r="G48" s="39" t="s">
        <v>641</v>
      </c>
      <c r="H48" s="42" t="s">
        <v>537</v>
      </c>
      <c r="I48" s="9" t="s">
        <v>25</v>
      </c>
      <c r="J48" s="10" t="s">
        <v>63</v>
      </c>
      <c r="K48" s="10" t="s">
        <v>38</v>
      </c>
      <c r="L48" s="12">
        <f t="shared" si="6"/>
        <v>17</v>
      </c>
      <c r="M48" s="10" t="str">
        <f t="shared" si="7"/>
        <v>Medium</v>
      </c>
      <c r="N48" s="11" t="s">
        <v>115</v>
      </c>
      <c r="O48" s="112"/>
      <c r="P48" s="112" t="s">
        <v>364</v>
      </c>
      <c r="Q48" s="126"/>
      <c r="R48" s="112"/>
      <c r="S48" s="10" t="s">
        <v>11</v>
      </c>
      <c r="T48" s="10" t="s">
        <v>11</v>
      </c>
      <c r="U48" s="12" t="str">
        <f t="shared" si="8"/>
        <v>-</v>
      </c>
      <c r="V48" s="10" t="str">
        <f t="shared" si="9"/>
        <v>-</v>
      </c>
      <c r="W48" s="9" t="s">
        <v>33</v>
      </c>
      <c r="X48" s="9" t="s">
        <v>757</v>
      </c>
      <c r="Y48" s="171" t="s">
        <v>811</v>
      </c>
      <c r="Z48" s="11"/>
      <c r="AA48" s="11"/>
    </row>
    <row r="49" spans="1:27" s="16" customFormat="1" ht="28.8" x14ac:dyDescent="0.3">
      <c r="A49" s="16">
        <v>46</v>
      </c>
      <c r="B49" s="96" t="str">
        <f t="shared" si="5"/>
        <v>Fac-46</v>
      </c>
      <c r="C49" s="32" t="s">
        <v>130</v>
      </c>
      <c r="D49" s="35" t="s">
        <v>23</v>
      </c>
      <c r="E49" s="26" t="s">
        <v>77</v>
      </c>
      <c r="F49" s="37" t="s">
        <v>118</v>
      </c>
      <c r="G49" s="100" t="s">
        <v>637</v>
      </c>
      <c r="H49" s="42" t="s">
        <v>586</v>
      </c>
      <c r="I49" s="9" t="s">
        <v>25</v>
      </c>
      <c r="J49" s="10" t="s">
        <v>63</v>
      </c>
      <c r="K49" s="10" t="s">
        <v>38</v>
      </c>
      <c r="L49" s="12">
        <f t="shared" si="6"/>
        <v>17</v>
      </c>
      <c r="M49" s="10" t="str">
        <f t="shared" si="7"/>
        <v>Medium</v>
      </c>
      <c r="N49" s="11" t="s">
        <v>131</v>
      </c>
      <c r="O49" s="112"/>
      <c r="P49" s="112" t="s">
        <v>364</v>
      </c>
      <c r="Q49" s="126"/>
      <c r="R49" s="112" t="s">
        <v>364</v>
      </c>
      <c r="S49" s="10" t="s">
        <v>11</v>
      </c>
      <c r="T49" s="10" t="s">
        <v>11</v>
      </c>
      <c r="U49" s="12" t="str">
        <f t="shared" si="8"/>
        <v>-</v>
      </c>
      <c r="V49" s="10" t="str">
        <f t="shared" si="9"/>
        <v>-</v>
      </c>
      <c r="W49" s="9" t="s">
        <v>33</v>
      </c>
      <c r="X49" s="9" t="s">
        <v>810</v>
      </c>
      <c r="Y49" s="171" t="s">
        <v>809</v>
      </c>
      <c r="Z49" s="11"/>
      <c r="AA49" s="11"/>
    </row>
    <row r="50" spans="1:27" ht="28.8" x14ac:dyDescent="0.3">
      <c r="A50" s="16">
        <v>47</v>
      </c>
      <c r="B50" s="96" t="str">
        <f t="shared" si="5"/>
        <v>Fac-47</v>
      </c>
      <c r="C50" s="32" t="s">
        <v>130</v>
      </c>
      <c r="D50" s="35" t="s">
        <v>23</v>
      </c>
      <c r="E50" s="26" t="s">
        <v>77</v>
      </c>
      <c r="F50" s="37" t="s">
        <v>122</v>
      </c>
      <c r="G50" s="39" t="s">
        <v>536</v>
      </c>
      <c r="H50" s="42" t="s">
        <v>636</v>
      </c>
      <c r="I50" s="9" t="s">
        <v>25</v>
      </c>
      <c r="J50" s="10" t="s">
        <v>63</v>
      </c>
      <c r="K50" s="10" t="s">
        <v>38</v>
      </c>
      <c r="L50" s="12">
        <f t="shared" si="6"/>
        <v>17</v>
      </c>
      <c r="M50" s="10" t="str">
        <f t="shared" si="7"/>
        <v>Medium</v>
      </c>
      <c r="N50" s="11" t="s">
        <v>505</v>
      </c>
      <c r="O50" s="114"/>
      <c r="P50" s="114" t="s">
        <v>364</v>
      </c>
      <c r="Q50" s="114" t="s">
        <v>364</v>
      </c>
      <c r="R50" s="114"/>
      <c r="S50" s="10" t="s">
        <v>11</v>
      </c>
      <c r="T50" s="10" t="s">
        <v>11</v>
      </c>
      <c r="U50" s="12" t="str">
        <f t="shared" si="8"/>
        <v>-</v>
      </c>
      <c r="V50" s="10" t="str">
        <f t="shared" si="9"/>
        <v>-</v>
      </c>
      <c r="W50" s="9" t="s">
        <v>126</v>
      </c>
      <c r="X50" s="9" t="s">
        <v>754</v>
      </c>
      <c r="Y50" s="171" t="s">
        <v>808</v>
      </c>
      <c r="Z50" s="11"/>
      <c r="AA50" s="11"/>
    </row>
    <row r="51" spans="1:27" ht="28.8" x14ac:dyDescent="0.3">
      <c r="A51" s="16">
        <v>48</v>
      </c>
      <c r="B51" s="96" t="str">
        <f t="shared" si="5"/>
        <v>Fac-48</v>
      </c>
      <c r="C51" s="32" t="s">
        <v>130</v>
      </c>
      <c r="D51" s="35" t="s">
        <v>23</v>
      </c>
      <c r="E51" s="26" t="s">
        <v>77</v>
      </c>
      <c r="F51" s="37" t="s">
        <v>122</v>
      </c>
      <c r="G51" s="39" t="s">
        <v>132</v>
      </c>
      <c r="H51" s="42" t="s">
        <v>658</v>
      </c>
      <c r="I51" s="9" t="s">
        <v>25</v>
      </c>
      <c r="J51" s="10" t="s">
        <v>63</v>
      </c>
      <c r="K51" s="10" t="s">
        <v>38</v>
      </c>
      <c r="L51" s="12">
        <f t="shared" si="6"/>
        <v>17</v>
      </c>
      <c r="M51" s="10" t="str">
        <f t="shared" si="7"/>
        <v>Medium</v>
      </c>
      <c r="N51" s="11" t="s">
        <v>134</v>
      </c>
      <c r="O51" s="114" t="s">
        <v>364</v>
      </c>
      <c r="P51" s="114" t="s">
        <v>364</v>
      </c>
      <c r="Q51" s="114" t="s">
        <v>364</v>
      </c>
      <c r="R51" s="114" t="s">
        <v>364</v>
      </c>
      <c r="S51" s="10" t="s">
        <v>11</v>
      </c>
      <c r="T51" s="10" t="s">
        <v>11</v>
      </c>
      <c r="U51" s="12" t="str">
        <f t="shared" si="8"/>
        <v>-</v>
      </c>
      <c r="V51" s="10" t="str">
        <f t="shared" si="9"/>
        <v>-</v>
      </c>
      <c r="W51" s="9" t="s">
        <v>126</v>
      </c>
      <c r="X51" s="9" t="s">
        <v>754</v>
      </c>
      <c r="Y51" s="171" t="s">
        <v>807</v>
      </c>
      <c r="Z51" s="11"/>
      <c r="AA51" s="11"/>
    </row>
    <row r="52" spans="1:27" ht="43.2" x14ac:dyDescent="0.3">
      <c r="A52" s="16">
        <v>49</v>
      </c>
      <c r="B52" s="96" t="str">
        <f t="shared" si="5"/>
        <v>Fac-49</v>
      </c>
      <c r="C52" s="174" t="s">
        <v>806</v>
      </c>
      <c r="D52" s="35" t="s">
        <v>23</v>
      </c>
      <c r="E52" s="26" t="s">
        <v>301</v>
      </c>
      <c r="F52" s="37" t="s">
        <v>122</v>
      </c>
      <c r="G52" s="39" t="s">
        <v>539</v>
      </c>
      <c r="H52" s="42" t="s">
        <v>538</v>
      </c>
      <c r="I52" s="9" t="s">
        <v>25</v>
      </c>
      <c r="J52" s="10" t="s">
        <v>26</v>
      </c>
      <c r="K52" s="10" t="s">
        <v>31</v>
      </c>
      <c r="L52" s="12">
        <f t="shared" si="6"/>
        <v>6</v>
      </c>
      <c r="M52" s="10" t="str">
        <f t="shared" si="7"/>
        <v>Serious</v>
      </c>
      <c r="N52" s="11" t="s">
        <v>322</v>
      </c>
      <c r="O52" s="114"/>
      <c r="P52" s="114" t="s">
        <v>364</v>
      </c>
      <c r="Q52" s="126"/>
      <c r="R52" s="114"/>
      <c r="S52" s="10" t="s">
        <v>11</v>
      </c>
      <c r="T52" s="10" t="s">
        <v>11</v>
      </c>
      <c r="U52" s="12" t="str">
        <f t="shared" si="8"/>
        <v>-</v>
      </c>
      <c r="V52" s="10" t="str">
        <f t="shared" si="9"/>
        <v>-</v>
      </c>
      <c r="W52" s="9" t="s">
        <v>126</v>
      </c>
      <c r="X52" s="9" t="s">
        <v>754</v>
      </c>
      <c r="Y52" s="171" t="s">
        <v>805</v>
      </c>
      <c r="Z52" s="11"/>
      <c r="AA52" s="11"/>
    </row>
    <row r="53" spans="1:27" ht="28.8" x14ac:dyDescent="0.3">
      <c r="A53" s="16">
        <v>50</v>
      </c>
      <c r="B53" s="96" t="str">
        <f t="shared" si="5"/>
        <v>Fac-50</v>
      </c>
      <c r="C53" s="32" t="s">
        <v>192</v>
      </c>
      <c r="D53" s="35" t="s">
        <v>23</v>
      </c>
      <c r="E53" s="26" t="s">
        <v>77</v>
      </c>
      <c r="F53" s="37" t="s">
        <v>518</v>
      </c>
      <c r="G53" s="39" t="s">
        <v>541</v>
      </c>
      <c r="H53" s="42" t="s">
        <v>524</v>
      </c>
      <c r="I53" s="9" t="s">
        <v>25</v>
      </c>
      <c r="J53" s="10" t="s">
        <v>35</v>
      </c>
      <c r="K53" s="10" t="s">
        <v>31</v>
      </c>
      <c r="L53" s="12">
        <f t="shared" si="6"/>
        <v>4</v>
      </c>
      <c r="M53" s="10" t="str">
        <f t="shared" si="7"/>
        <v>High</v>
      </c>
      <c r="N53" s="11" t="s">
        <v>482</v>
      </c>
      <c r="O53" s="114"/>
      <c r="P53" s="114" t="s">
        <v>364</v>
      </c>
      <c r="Q53" s="126"/>
      <c r="R53" s="114"/>
      <c r="S53" s="10" t="s">
        <v>11</v>
      </c>
      <c r="T53" s="10" t="s">
        <v>11</v>
      </c>
      <c r="U53" s="12" t="str">
        <f t="shared" si="8"/>
        <v>-</v>
      </c>
      <c r="V53" s="10" t="str">
        <f t="shared" si="9"/>
        <v>-</v>
      </c>
      <c r="W53" s="9" t="s">
        <v>33</v>
      </c>
      <c r="X53" s="9" t="s">
        <v>757</v>
      </c>
      <c r="Y53" s="171" t="s">
        <v>804</v>
      </c>
      <c r="Z53" s="11" t="s">
        <v>483</v>
      </c>
      <c r="AA53" s="11"/>
    </row>
    <row r="54" spans="1:27" x14ac:dyDescent="0.3">
      <c r="O54" s="112">
        <f>COUNTIF(O4:O53,"x")</f>
        <v>3</v>
      </c>
      <c r="P54" s="112">
        <f t="shared" ref="P54:R54" si="10">COUNTIF(P4:P53,"x")</f>
        <v>50</v>
      </c>
      <c r="Q54" s="112">
        <f t="shared" si="10"/>
        <v>11</v>
      </c>
      <c r="R54" s="112">
        <f t="shared" si="10"/>
        <v>23</v>
      </c>
    </row>
    <row r="55" spans="1:27" x14ac:dyDescent="0.3">
      <c r="C55" s="33" t="s">
        <v>337</v>
      </c>
    </row>
  </sheetData>
  <customSheetViews>
    <customSheetView guid="{F303A4F1-407D-4D90-8001-6BD66E901407}" scale="66" fitToPage="1" showRuler="0" topLeftCell="A34">
      <selection activeCell="E34" sqref="E34"/>
      <pageMargins left="0.70866141732283472" right="0.70866141732283472" top="0.74803149606299213" bottom="0.74803149606299213" header="0.31496062992125984" footer="0.31496062992125984"/>
      <printOptions horizontalCentered="1"/>
      <pageSetup paperSize="5" scale="29" orientation="landscape" r:id="rId1"/>
    </customSheetView>
    <customSheetView guid="{47023082-66C0-4F7B-8463-547DD0FD8156}" scale="66" fitToPage="1" showRuler="0" topLeftCell="A34">
      <selection activeCell="E34" sqref="E34"/>
      <pageMargins left="0.70866141732283472" right="0.70866141732283472" top="0.74803149606299213" bottom="0.74803149606299213" header="0.31496062992125984" footer="0.31496062992125984"/>
      <printOptions horizontalCentered="1"/>
      <pageSetup paperSize="5" scale="29" orientation="landscape" r:id="rId2"/>
    </customSheetView>
  </customSheetViews>
  <mergeCells count="17">
    <mergeCell ref="J1:M1"/>
    <mergeCell ref="S1:V1"/>
    <mergeCell ref="O1:R1"/>
    <mergeCell ref="AA1:AA3"/>
    <mergeCell ref="B1:B3"/>
    <mergeCell ref="E1:E3"/>
    <mergeCell ref="G1:G3"/>
    <mergeCell ref="Z1:Z3"/>
    <mergeCell ref="I1:I3"/>
    <mergeCell ref="C1:C3"/>
    <mergeCell ref="Y1:Y3"/>
    <mergeCell ref="D1:D3"/>
    <mergeCell ref="F1:F3"/>
    <mergeCell ref="X1:X3"/>
    <mergeCell ref="W1:W3"/>
    <mergeCell ref="N1:N3"/>
    <mergeCell ref="H1:H3"/>
  </mergeCells>
  <conditionalFormatting sqref="L5:L36">
    <cfRule type="iconSet" priority="4">
      <iconSet iconSet="5Rating" reverse="1">
        <cfvo type="percent" val="0"/>
        <cfvo type="num" val="6"/>
        <cfvo type="num" val="10"/>
        <cfvo type="num" val="18"/>
        <cfvo type="num" val="21"/>
      </iconSet>
    </cfRule>
    <cfRule type="iconSet" priority="5">
      <iconSet iconSet="5Rating">
        <cfvo type="percent" val="0"/>
        <cfvo type="num" val="1"/>
        <cfvo type="num" val="6"/>
        <cfvo type="num" val="10"/>
        <cfvo type="num" val="18"/>
      </iconSet>
    </cfRule>
    <cfRule type="iconSet" priority="6">
      <iconSet iconSet="4TrafficLights">
        <cfvo type="percent" val="0"/>
        <cfvo type="percent" val="25"/>
        <cfvo type="percent" val="50"/>
        <cfvo type="percent" val="75"/>
      </iconSet>
    </cfRule>
  </conditionalFormatting>
  <conditionalFormatting sqref="U5:U36">
    <cfRule type="iconSet" priority="1">
      <iconSet iconSet="5Rating" reverse="1">
        <cfvo type="percent" val="0"/>
        <cfvo type="num" val="6"/>
        <cfvo type="num" val="10"/>
        <cfvo type="num" val="18"/>
        <cfvo type="num" val="21"/>
      </iconSet>
    </cfRule>
    <cfRule type="iconSet" priority="2">
      <iconSet iconSet="5Rating">
        <cfvo type="percent" val="0"/>
        <cfvo type="num" val="1"/>
        <cfvo type="num" val="6"/>
        <cfvo type="num" val="10"/>
        <cfvo type="num" val="18"/>
      </iconSet>
    </cfRule>
    <cfRule type="iconSet" priority="3">
      <iconSet iconSet="4TrafficLights">
        <cfvo type="percent" val="0"/>
        <cfvo type="percent" val="25"/>
        <cfvo type="percent" val="50"/>
        <cfvo type="percent" val="75"/>
      </iconSet>
    </cfRule>
  </conditionalFormatting>
  <conditionalFormatting sqref="L4:L53">
    <cfRule type="iconSet" priority="7">
      <iconSet iconSet="5Rating" reverse="1">
        <cfvo type="percent" val="0"/>
        <cfvo type="num" val="6"/>
        <cfvo type="num" val="10"/>
        <cfvo type="num" val="18"/>
        <cfvo type="num" val="21"/>
      </iconSet>
    </cfRule>
    <cfRule type="iconSet" priority="8">
      <iconSet iconSet="5Rating">
        <cfvo type="percent" val="0"/>
        <cfvo type="num" val="1"/>
        <cfvo type="num" val="6"/>
        <cfvo type="num" val="10"/>
        <cfvo type="num" val="18"/>
      </iconSet>
    </cfRule>
    <cfRule type="iconSet" priority="9">
      <iconSet iconSet="4TrafficLights">
        <cfvo type="percent" val="0"/>
        <cfvo type="percent" val="25"/>
        <cfvo type="percent" val="50"/>
        <cfvo type="percent" val="75"/>
      </iconSet>
    </cfRule>
  </conditionalFormatting>
  <conditionalFormatting sqref="U4:U53">
    <cfRule type="iconSet" priority="10">
      <iconSet iconSet="4Rating" reverse="1">
        <cfvo type="percent" val="0"/>
        <cfvo type="num" val="6"/>
        <cfvo type="num" val="10"/>
        <cfvo type="num" val="18"/>
      </iconSet>
    </cfRule>
    <cfRule type="iconSet" priority="11">
      <iconSet iconSet="5Rating">
        <cfvo type="percent" val="0"/>
        <cfvo type="num" val="1"/>
        <cfvo type="num" val="6"/>
        <cfvo type="num" val="10"/>
        <cfvo type="num" val="18"/>
      </iconSet>
    </cfRule>
    <cfRule type="iconSet" priority="12">
      <iconSet iconSet="4TrafficLights">
        <cfvo type="percent" val="0"/>
        <cfvo type="percent" val="25"/>
        <cfvo type="percent" val="50"/>
        <cfvo type="percent" val="75"/>
      </iconSet>
    </cfRule>
  </conditionalFormatting>
  <conditionalFormatting sqref="U4:U53">
    <cfRule type="iconSet" priority="13">
      <iconSet iconSet="5Rating" reverse="1">
        <cfvo type="percent" val="0"/>
        <cfvo type="num" val="6"/>
        <cfvo type="num" val="10"/>
        <cfvo type="num" val="18"/>
        <cfvo type="num" val="21"/>
      </iconSet>
    </cfRule>
    <cfRule type="iconSet" priority="14">
      <iconSet iconSet="5Rating">
        <cfvo type="percent" val="0"/>
        <cfvo type="num" val="1"/>
        <cfvo type="num" val="6"/>
        <cfvo type="num" val="10"/>
        <cfvo type="num" val="18"/>
      </iconSet>
    </cfRule>
    <cfRule type="iconSet" priority="15">
      <iconSet iconSet="4TrafficLights">
        <cfvo type="percent" val="0"/>
        <cfvo type="percent" val="25"/>
        <cfvo type="percent" val="50"/>
        <cfvo type="percent" val="75"/>
      </iconSet>
    </cfRule>
  </conditionalFormatting>
  <dataValidations count="2">
    <dataValidation type="list" allowBlank="1" showInputMessage="1" showErrorMessage="1" sqref="T4:T53 K4:K53">
      <formula1>"Frequent, Probable, Occasional, Remote, Improbable, Eliminated, -"</formula1>
    </dataValidation>
    <dataValidation type="list" showInputMessage="1" showErrorMessage="1" sqref="S4:S53 J4:J53">
      <formula1>"Catastrophic, Critical, Marginal, Negligible, -"</formula1>
    </dataValidation>
  </dataValidations>
  <printOptions horizontalCentered="1"/>
  <pageMargins left="0.70866141732283472" right="0.70866141732283472" top="0.74803149606299213" bottom="0.74803149606299213" header="0.31496062992125984" footer="0.31496062992125984"/>
  <pageSetup paperSize="5" scale="29" orientation="landscape"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
  <sheetViews>
    <sheetView zoomScaleNormal="90" workbookViewId="0">
      <pane ySplit="3" topLeftCell="A19" activePane="bottomLeft" state="frozen"/>
      <selection pane="bottomLeft" activeCell="F13" sqref="F13:F23"/>
    </sheetView>
  </sheetViews>
  <sheetFormatPr defaultColWidth="9.109375" defaultRowHeight="14.4" x14ac:dyDescent="0.3"/>
  <cols>
    <col min="1" max="1" width="3.44140625" style="8" customWidth="1"/>
    <col min="2" max="2" width="9.109375" style="8" customWidth="1"/>
    <col min="3" max="3" width="25.5546875" style="8" bestFit="1" customWidth="1"/>
    <col min="4" max="4" width="12.88671875" style="8" bestFit="1" customWidth="1"/>
    <col min="5" max="5" width="17.88671875" style="8" bestFit="1" customWidth="1"/>
    <col min="6" max="6" width="18.5546875" style="8" bestFit="1" customWidth="1"/>
    <col min="7" max="7" width="29.88671875" style="8" customWidth="1"/>
    <col min="8" max="8" width="55.109375" style="8" bestFit="1" customWidth="1"/>
    <col min="9" max="9" width="8.5546875" style="8" bestFit="1" customWidth="1"/>
    <col min="10" max="10" width="12" style="8" customWidth="1"/>
    <col min="11" max="11" width="11.44140625" style="8" customWidth="1"/>
    <col min="12" max="12" width="6.5546875" style="8" bestFit="1" customWidth="1"/>
    <col min="13" max="13" width="10.5546875" style="8" bestFit="1" customWidth="1"/>
    <col min="14" max="14" width="114.5546875" style="8" customWidth="1"/>
    <col min="15" max="18" width="12" style="8" customWidth="1"/>
    <col min="19" max="19" width="11" style="8" customWidth="1"/>
    <col min="20" max="20" width="9.5546875" style="8" customWidth="1"/>
    <col min="21" max="21" width="8.44140625" style="8" customWidth="1"/>
    <col min="22" max="22" width="10.5546875" style="8" customWidth="1"/>
    <col min="23" max="23" width="13.5546875" style="8" customWidth="1"/>
    <col min="24" max="24" width="7.5546875" style="8" customWidth="1"/>
    <col min="25" max="25" width="11.5546875" style="8" bestFit="1" customWidth="1"/>
    <col min="26" max="26" width="10.88671875" style="135" bestFit="1" customWidth="1"/>
    <col min="27" max="16384" width="9.109375" style="8"/>
  </cols>
  <sheetData>
    <row r="1" spans="1:26" s="7" customFormat="1" x14ac:dyDescent="0.3">
      <c r="B1" s="670" t="s">
        <v>12</v>
      </c>
      <c r="C1" s="674" t="s">
        <v>13</v>
      </c>
      <c r="D1" s="677" t="s">
        <v>14</v>
      </c>
      <c r="E1" s="672" t="s">
        <v>3</v>
      </c>
      <c r="F1" s="680" t="s">
        <v>15</v>
      </c>
      <c r="G1" s="673" t="s">
        <v>1</v>
      </c>
      <c r="H1" s="681" t="s">
        <v>16</v>
      </c>
      <c r="I1" s="669" t="s">
        <v>10</v>
      </c>
      <c r="J1" s="665" t="s">
        <v>4</v>
      </c>
      <c r="K1" s="665"/>
      <c r="L1" s="665"/>
      <c r="M1" s="665"/>
      <c r="N1" s="665" t="s">
        <v>18</v>
      </c>
      <c r="O1" s="666" t="s">
        <v>363</v>
      </c>
      <c r="P1" s="667"/>
      <c r="Q1" s="667"/>
      <c r="R1" s="668"/>
      <c r="S1" s="665" t="s">
        <v>5</v>
      </c>
      <c r="T1" s="665"/>
      <c r="U1" s="665"/>
      <c r="V1" s="665"/>
      <c r="W1" s="669" t="s">
        <v>20</v>
      </c>
      <c r="X1" s="665" t="s">
        <v>19</v>
      </c>
      <c r="Y1" s="665" t="s">
        <v>21</v>
      </c>
      <c r="Z1" s="669" t="s">
        <v>497</v>
      </c>
    </row>
    <row r="2" spans="1:26" s="7" customFormat="1" ht="64.8" x14ac:dyDescent="0.3">
      <c r="B2" s="671"/>
      <c r="C2" s="675"/>
      <c r="D2" s="677"/>
      <c r="E2" s="672"/>
      <c r="F2" s="680"/>
      <c r="G2" s="673"/>
      <c r="H2" s="682"/>
      <c r="I2" s="665"/>
      <c r="J2" s="4" t="s">
        <v>2</v>
      </c>
      <c r="K2" s="4" t="s">
        <v>6</v>
      </c>
      <c r="L2" s="5" t="s">
        <v>7</v>
      </c>
      <c r="M2" s="4" t="s">
        <v>17</v>
      </c>
      <c r="N2" s="665"/>
      <c r="O2" s="4" t="s">
        <v>359</v>
      </c>
      <c r="P2" s="4" t="s">
        <v>360</v>
      </c>
      <c r="Q2" s="4" t="s">
        <v>361</v>
      </c>
      <c r="R2" s="4" t="s">
        <v>362</v>
      </c>
      <c r="S2" s="4" t="s">
        <v>2</v>
      </c>
      <c r="T2" s="4" t="s">
        <v>6</v>
      </c>
      <c r="U2" s="5" t="s">
        <v>7</v>
      </c>
      <c r="V2" s="4" t="s">
        <v>17</v>
      </c>
      <c r="W2" s="665"/>
      <c r="X2" s="665"/>
      <c r="Y2" s="665"/>
      <c r="Z2" s="669"/>
    </row>
    <row r="3" spans="1:26" s="7" customFormat="1" x14ac:dyDescent="0.3">
      <c r="A3" s="15" t="s">
        <v>336</v>
      </c>
      <c r="B3" s="671"/>
      <c r="C3" s="675"/>
      <c r="D3" s="677"/>
      <c r="E3" s="672"/>
      <c r="F3" s="680"/>
      <c r="G3" s="673"/>
      <c r="H3" s="683"/>
      <c r="I3" s="665"/>
      <c r="J3" s="1" t="s">
        <v>8</v>
      </c>
      <c r="K3" s="1" t="s">
        <v>51</v>
      </c>
      <c r="L3" s="1" t="s">
        <v>41</v>
      </c>
      <c r="M3" s="1" t="s">
        <v>9</v>
      </c>
      <c r="N3" s="665"/>
      <c r="O3" s="109"/>
      <c r="P3" s="109"/>
      <c r="Q3" s="109"/>
      <c r="R3" s="109"/>
      <c r="S3" s="1" t="s">
        <v>8</v>
      </c>
      <c r="T3" s="1" t="s">
        <v>51</v>
      </c>
      <c r="U3" s="1" t="s">
        <v>41</v>
      </c>
      <c r="V3" s="1" t="s">
        <v>9</v>
      </c>
      <c r="W3" s="665"/>
      <c r="X3" s="665"/>
      <c r="Y3" s="665"/>
      <c r="Z3" s="669"/>
    </row>
    <row r="4" spans="1:26" s="13" customFormat="1" ht="43.2" x14ac:dyDescent="0.3">
      <c r="A4" s="16">
        <v>1</v>
      </c>
      <c r="B4" s="97" t="str">
        <f>CONCATENATE("M1M3-",A4)</f>
        <v>M1M3-1</v>
      </c>
      <c r="C4" s="9" t="s">
        <v>82</v>
      </c>
      <c r="D4" s="9" t="s">
        <v>23</v>
      </c>
      <c r="E4" s="9" t="s">
        <v>83</v>
      </c>
      <c r="F4" s="37" t="s">
        <v>53</v>
      </c>
      <c r="G4" s="11" t="s">
        <v>556</v>
      </c>
      <c r="H4" s="42" t="s">
        <v>85</v>
      </c>
      <c r="I4" s="9" t="s">
        <v>25</v>
      </c>
      <c r="J4" s="10" t="s">
        <v>26</v>
      </c>
      <c r="K4" s="10" t="s">
        <v>36</v>
      </c>
      <c r="L4" s="12">
        <f>IF(K4="Eliminated", 21, IF(OR(J4="-",K4="-"),"-", (IF(J4="Catastrophic",IF(K4="Frequent",1,IF(K4="Probable",2,IF(K4="Occasional",4,IF(K4="Remote",8,IF(K4="Improbable",12,"Error"))))),IF(J4="Critical",IF(K4="Frequent",3,IF(K4="Probable",5,IF(K4="Occasional",6,IF(K4="Remote",10,IF(K4="Improbable",15,"Error"))))), IF(J4="Marginal",IF(K4="Frequent",7,IF(K4="Probable",9,IF(K4="Occasional",11,IF(K4="Remote",14,IF(K4="Improbable",17,"Error"))))), IF(J4="Negligible",IF(K4="Frequent",13,IF(K4="Probable",16,IF(K4="Occasional",18,IF(K4="Remote",19,IF(K4="Improbable",20,"Error"))))),"Error")))))))</f>
        <v>10</v>
      </c>
      <c r="M4" s="10" t="str">
        <f t="shared" ref="M4:M23" si="0">IF(OR(L4="-",L4="Error"),"-",IF(L4&gt;20,"N/A",IF(L4&gt;17,"Low",IF(L4&gt;9, "Medium", IF(L4&gt;5, "Serious", "High")))))</f>
        <v>Medium</v>
      </c>
      <c r="N4" s="18" t="s">
        <v>86</v>
      </c>
      <c r="O4" s="10"/>
      <c r="P4" s="10" t="s">
        <v>364</v>
      </c>
      <c r="Q4" s="10" t="s">
        <v>364</v>
      </c>
      <c r="R4" s="10"/>
      <c r="S4" s="10" t="s">
        <v>11</v>
      </c>
      <c r="T4" s="10" t="s">
        <v>11</v>
      </c>
      <c r="U4" s="12" t="str">
        <f>IF(T4="Eliminated", 21, IF(OR(S4="-",T4="-"),"-", (IF(S4="Catastrophic",IF(T4="Frequent",1,IF(T4="Probable",2,IF(T4="Occasional",4,IF(T4="Remote",8,IF(T4="Improbable",12,"Error"))))),IF(S4="Critical",IF(T4="Frequent",3,IF(T4="Probable",5,IF(T4="Occasional",6,IF(T4="Remote",10,IF(T4="Improbable",15,"Error"))))), IF(S4="Marginal",IF(T4="Frequent",7,IF(T4="Probable",9,IF(T4="Occasional",11,IF(T4="Remote",14,IF(T4="Improbable",17,"Error"))))), IF(S4="Negligible",IF(T4="Frequent",13,IF(T4="Probable",16,IF(T4="Occasional",18,IF(T4="Remote",19,IF(T4="Improbable",20,"Error"))))),"Error")))))))</f>
        <v>-</v>
      </c>
      <c r="V4" s="10" t="str">
        <f t="shared" ref="V4:V9" si="1">IF(OR(U4="-",U4="Error"),"-",IF(U4&gt;20,"N/A",IF(U4&gt;17,"Low",IF(U4&gt;9, "Medium", IF(U4&gt;5, "Serious", "High")))))</f>
        <v>-</v>
      </c>
      <c r="W4" s="9" t="s">
        <v>94</v>
      </c>
      <c r="X4" s="9"/>
      <c r="Y4" s="9"/>
      <c r="Z4" s="11"/>
    </row>
    <row r="5" spans="1:26" s="13" customFormat="1" ht="86.4" x14ac:dyDescent="0.3">
      <c r="A5" s="16">
        <v>2</v>
      </c>
      <c r="B5" s="97" t="str">
        <f t="shared" ref="B5:B23" si="2">CONCATENATE("M1M3-",A5)</f>
        <v>M1M3-2</v>
      </c>
      <c r="C5" s="9" t="s">
        <v>82</v>
      </c>
      <c r="D5" s="9" t="s">
        <v>23</v>
      </c>
      <c r="E5" s="9" t="s">
        <v>83</v>
      </c>
      <c r="F5" s="37" t="s">
        <v>53</v>
      </c>
      <c r="G5" s="11" t="s">
        <v>556</v>
      </c>
      <c r="H5" s="42" t="s">
        <v>87</v>
      </c>
      <c r="I5" s="9" t="s">
        <v>25</v>
      </c>
      <c r="J5" s="10" t="s">
        <v>35</v>
      </c>
      <c r="K5" s="10" t="s">
        <v>38</v>
      </c>
      <c r="L5" s="12">
        <f t="shared" ref="L5:L23" si="3">IF(K5="Eliminated", 21, IF(OR(J5="-",K5="-"),"-", (IF(J5="Catastrophic",IF(K5="Frequent",1,IF(K5="Probable",2,IF(K5="Occasional",4,IF(K5="Remote",8,IF(K5="Improbable",12,"Error"))))),IF(J5="Critical",IF(K5="Frequent",3,IF(K5="Probable",5,IF(K5="Occasional",6,IF(K5="Remote",10,IF(K5="Improbable",15,"Error"))))), IF(J5="Marginal",IF(K5="Frequent",7,IF(K5="Probable",9,IF(K5="Occasional",11,IF(K5="Remote",14,IF(K5="Improbable",17,"Error"))))), IF(J5="Negligible",IF(K5="Frequent",13,IF(K5="Probable",16,IF(K5="Occasional",18,IF(K5="Remote",19,IF(K5="Improbable",20,"Error"))))),"Error")))))))</f>
        <v>12</v>
      </c>
      <c r="M5" s="10" t="str">
        <f t="shared" si="0"/>
        <v>Medium</v>
      </c>
      <c r="N5" s="18" t="s">
        <v>90</v>
      </c>
      <c r="O5" s="10"/>
      <c r="P5" s="10" t="s">
        <v>364</v>
      </c>
      <c r="Q5" s="10"/>
      <c r="R5" s="10"/>
      <c r="S5" s="10" t="s">
        <v>11</v>
      </c>
      <c r="T5" s="10" t="s">
        <v>11</v>
      </c>
      <c r="U5" s="12" t="str">
        <f t="shared" ref="U5:U23" si="4">IF(T5="Eliminated", 21, IF(OR(S5="-",T5="-"),"-", (IF(S5="Catastrophic",IF(T5="Frequent",1,IF(T5="Probable",2,IF(T5="Occasional",4,IF(T5="Remote",8,IF(T5="Improbable",12,"Error"))))),IF(S5="Critical",IF(T5="Frequent",3,IF(T5="Probable",5,IF(T5="Occasional",6,IF(T5="Remote",10,IF(T5="Improbable",15,"Error"))))), IF(S5="Marginal",IF(T5="Frequent",7,IF(T5="Probable",9,IF(T5="Occasional",11,IF(T5="Remote",14,IF(T5="Improbable",17,"Error"))))), IF(S5="Negligible",IF(T5="Frequent",13,IF(T5="Probable",16,IF(T5="Occasional",18,IF(T5="Remote",19,IF(T5="Improbable",20,"Error"))))),"Error")))))))</f>
        <v>-</v>
      </c>
      <c r="V5" s="10" t="str">
        <f t="shared" si="1"/>
        <v>-</v>
      </c>
      <c r="W5" s="9" t="s">
        <v>94</v>
      </c>
      <c r="X5" s="9"/>
      <c r="Y5" s="9"/>
      <c r="Z5" s="11"/>
    </row>
    <row r="6" spans="1:26" s="13" customFormat="1" ht="51.75" customHeight="1" x14ac:dyDescent="0.3">
      <c r="A6" s="16">
        <v>3</v>
      </c>
      <c r="B6" s="97" t="str">
        <f t="shared" si="2"/>
        <v>M1M3-3</v>
      </c>
      <c r="C6" s="9" t="s">
        <v>82</v>
      </c>
      <c r="D6" s="9" t="s">
        <v>23</v>
      </c>
      <c r="E6" s="9" t="s">
        <v>83</v>
      </c>
      <c r="F6" s="37" t="s">
        <v>53</v>
      </c>
      <c r="G6" s="11" t="s">
        <v>556</v>
      </c>
      <c r="H6" s="41" t="s">
        <v>88</v>
      </c>
      <c r="I6" s="9" t="s">
        <v>25</v>
      </c>
      <c r="J6" s="10" t="s">
        <v>26</v>
      </c>
      <c r="K6" s="10" t="s">
        <v>36</v>
      </c>
      <c r="L6" s="12">
        <f t="shared" si="3"/>
        <v>10</v>
      </c>
      <c r="M6" s="10" t="str">
        <f t="shared" si="0"/>
        <v>Medium</v>
      </c>
      <c r="N6" s="18" t="s">
        <v>89</v>
      </c>
      <c r="O6" s="10"/>
      <c r="P6" s="10" t="s">
        <v>364</v>
      </c>
      <c r="Q6" s="10" t="s">
        <v>364</v>
      </c>
      <c r="R6" s="10"/>
      <c r="S6" s="10" t="s">
        <v>11</v>
      </c>
      <c r="T6" s="10" t="s">
        <v>11</v>
      </c>
      <c r="U6" s="12" t="str">
        <f t="shared" si="4"/>
        <v>-</v>
      </c>
      <c r="V6" s="10" t="str">
        <f t="shared" si="1"/>
        <v>-</v>
      </c>
      <c r="W6" s="9" t="s">
        <v>94</v>
      </c>
      <c r="X6" s="9"/>
      <c r="Y6" s="9"/>
      <c r="Z6" s="11"/>
    </row>
    <row r="7" spans="1:26" s="13" customFormat="1" ht="141.75" customHeight="1" x14ac:dyDescent="0.3">
      <c r="A7" s="16">
        <v>4</v>
      </c>
      <c r="B7" s="97" t="str">
        <f t="shared" si="2"/>
        <v>M1M3-4</v>
      </c>
      <c r="C7" s="9" t="s">
        <v>82</v>
      </c>
      <c r="D7" s="9" t="s">
        <v>23</v>
      </c>
      <c r="E7" s="9" t="s">
        <v>83</v>
      </c>
      <c r="F7" s="37" t="s">
        <v>53</v>
      </c>
      <c r="G7" s="11" t="s">
        <v>556</v>
      </c>
      <c r="H7" s="41" t="s">
        <v>560</v>
      </c>
      <c r="I7" s="9" t="s">
        <v>25</v>
      </c>
      <c r="J7" s="10" t="s">
        <v>26</v>
      </c>
      <c r="K7" s="10" t="s">
        <v>36</v>
      </c>
      <c r="L7" s="12">
        <f t="shared" si="3"/>
        <v>10</v>
      </c>
      <c r="M7" s="10" t="str">
        <f t="shared" si="0"/>
        <v>Medium</v>
      </c>
      <c r="N7" s="19" t="s">
        <v>95</v>
      </c>
      <c r="O7" s="10"/>
      <c r="P7" s="10" t="s">
        <v>364</v>
      </c>
      <c r="Q7" s="10" t="s">
        <v>364</v>
      </c>
      <c r="R7" s="10"/>
      <c r="S7" s="10" t="s">
        <v>11</v>
      </c>
      <c r="T7" s="10" t="s">
        <v>11</v>
      </c>
      <c r="U7" s="12" t="str">
        <f t="shared" si="4"/>
        <v>-</v>
      </c>
      <c r="V7" s="10" t="str">
        <f t="shared" si="1"/>
        <v>-</v>
      </c>
      <c r="W7" s="9" t="s">
        <v>94</v>
      </c>
      <c r="X7" s="9"/>
      <c r="Y7" s="9"/>
      <c r="Z7" s="11"/>
    </row>
    <row r="8" spans="1:26" s="13" customFormat="1" ht="57.6" x14ac:dyDescent="0.3">
      <c r="A8" s="16">
        <v>5</v>
      </c>
      <c r="B8" s="97" t="str">
        <f t="shared" si="2"/>
        <v>M1M3-5</v>
      </c>
      <c r="C8" s="9" t="s">
        <v>82</v>
      </c>
      <c r="D8" s="9" t="s">
        <v>23</v>
      </c>
      <c r="E8" s="9" t="s">
        <v>83</v>
      </c>
      <c r="F8" s="37" t="s">
        <v>53</v>
      </c>
      <c r="G8" s="11" t="s">
        <v>556</v>
      </c>
      <c r="H8" s="41" t="s">
        <v>91</v>
      </c>
      <c r="I8" s="9" t="s">
        <v>25</v>
      </c>
      <c r="J8" s="10" t="s">
        <v>26</v>
      </c>
      <c r="K8" s="10" t="s">
        <v>38</v>
      </c>
      <c r="L8" s="12">
        <f t="shared" si="3"/>
        <v>15</v>
      </c>
      <c r="M8" s="10" t="str">
        <f t="shared" si="0"/>
        <v>Medium</v>
      </c>
      <c r="N8" s="18" t="s">
        <v>96</v>
      </c>
      <c r="O8" s="10"/>
      <c r="P8" s="10" t="s">
        <v>364</v>
      </c>
      <c r="Q8" s="10" t="s">
        <v>364</v>
      </c>
      <c r="R8" s="10"/>
      <c r="S8" s="10" t="s">
        <v>11</v>
      </c>
      <c r="T8" s="10" t="s">
        <v>11</v>
      </c>
      <c r="U8" s="12" t="str">
        <f t="shared" si="4"/>
        <v>-</v>
      </c>
      <c r="V8" s="10" t="str">
        <f t="shared" si="1"/>
        <v>-</v>
      </c>
      <c r="W8" s="9" t="s">
        <v>94</v>
      </c>
      <c r="X8" s="9"/>
      <c r="Y8" s="9"/>
      <c r="Z8" s="11"/>
    </row>
    <row r="9" spans="1:26" s="13" customFormat="1" ht="43.2" x14ac:dyDescent="0.3">
      <c r="A9" s="16">
        <v>6</v>
      </c>
      <c r="B9" s="97" t="str">
        <f t="shared" si="2"/>
        <v>M1M3-6</v>
      </c>
      <c r="C9" s="9" t="s">
        <v>82</v>
      </c>
      <c r="D9" s="9" t="s">
        <v>23</v>
      </c>
      <c r="E9" s="9" t="s">
        <v>83</v>
      </c>
      <c r="F9" s="37" t="s">
        <v>53</v>
      </c>
      <c r="G9" s="11" t="s">
        <v>556</v>
      </c>
      <c r="H9" s="41" t="s">
        <v>97</v>
      </c>
      <c r="I9" s="9" t="s">
        <v>25</v>
      </c>
      <c r="J9" s="10" t="s">
        <v>26</v>
      </c>
      <c r="K9" s="10" t="s">
        <v>38</v>
      </c>
      <c r="L9" s="12">
        <f t="shared" si="3"/>
        <v>15</v>
      </c>
      <c r="M9" s="10" t="str">
        <f t="shared" si="0"/>
        <v>Medium</v>
      </c>
      <c r="N9" s="18" t="s">
        <v>443</v>
      </c>
      <c r="O9" s="10"/>
      <c r="P9" s="10" t="s">
        <v>364</v>
      </c>
      <c r="Q9" s="10"/>
      <c r="R9" s="10"/>
      <c r="S9" s="10" t="s">
        <v>11</v>
      </c>
      <c r="T9" s="10" t="s">
        <v>11</v>
      </c>
      <c r="U9" s="12" t="str">
        <f t="shared" si="4"/>
        <v>-</v>
      </c>
      <c r="V9" s="10" t="str">
        <f t="shared" si="1"/>
        <v>-</v>
      </c>
      <c r="W9" s="9" t="s">
        <v>94</v>
      </c>
      <c r="X9" s="9"/>
      <c r="Y9" s="9"/>
      <c r="Z9" s="11"/>
    </row>
    <row r="10" spans="1:26" s="13" customFormat="1" ht="28.8" x14ac:dyDescent="0.3">
      <c r="A10" s="16">
        <v>7</v>
      </c>
      <c r="B10" s="97" t="str">
        <f t="shared" si="2"/>
        <v>M1M3-7</v>
      </c>
      <c r="C10" s="9" t="s">
        <v>82</v>
      </c>
      <c r="D10" s="9" t="s">
        <v>23</v>
      </c>
      <c r="E10" s="9" t="s">
        <v>83</v>
      </c>
      <c r="F10" s="37" t="s">
        <v>122</v>
      </c>
      <c r="G10" s="11" t="s">
        <v>557</v>
      </c>
      <c r="H10" s="41" t="s">
        <v>558</v>
      </c>
      <c r="I10" s="9" t="s">
        <v>25</v>
      </c>
      <c r="J10" s="10" t="s">
        <v>26</v>
      </c>
      <c r="K10" s="10" t="s">
        <v>38</v>
      </c>
      <c r="L10" s="12">
        <f t="shared" si="3"/>
        <v>15</v>
      </c>
      <c r="M10" s="10" t="str">
        <f t="shared" si="0"/>
        <v>Medium</v>
      </c>
      <c r="N10" s="18" t="s">
        <v>444</v>
      </c>
      <c r="O10" s="10"/>
      <c r="P10" s="10" t="s">
        <v>364</v>
      </c>
      <c r="Q10" s="10"/>
      <c r="R10" s="10"/>
      <c r="S10" s="10" t="s">
        <v>11</v>
      </c>
      <c r="T10" s="10" t="s">
        <v>11</v>
      </c>
      <c r="U10" s="12" t="str">
        <f t="shared" si="4"/>
        <v>-</v>
      </c>
      <c r="V10" s="10" t="str">
        <f t="shared" ref="V10:V23" si="5">IF(OR(U10="-",U10="Error"),"-",IF(U10&gt;20,"N/A",IF(U10&gt;17,"Low",IF(U10&gt;9, "Medium", IF(U10&gt;5, "Serious", "High")))))</f>
        <v>-</v>
      </c>
      <c r="W10" s="9" t="s">
        <v>94</v>
      </c>
      <c r="X10" s="9"/>
      <c r="Y10" s="9"/>
      <c r="Z10" s="11"/>
    </row>
    <row r="11" spans="1:26" s="13" customFormat="1" x14ac:dyDescent="0.3">
      <c r="A11" s="16">
        <v>8</v>
      </c>
      <c r="B11" s="97" t="str">
        <f t="shared" si="2"/>
        <v>M1M3-8</v>
      </c>
      <c r="C11" s="9" t="s">
        <v>82</v>
      </c>
      <c r="D11" s="9" t="s">
        <v>23</v>
      </c>
      <c r="E11" s="9" t="s">
        <v>83</v>
      </c>
      <c r="F11" s="37" t="s">
        <v>122</v>
      </c>
      <c r="G11" s="9" t="s">
        <v>84</v>
      </c>
      <c r="H11" s="41" t="s">
        <v>92</v>
      </c>
      <c r="I11" s="9" t="s">
        <v>25</v>
      </c>
      <c r="J11" s="10" t="s">
        <v>26</v>
      </c>
      <c r="K11" s="10" t="s">
        <v>38</v>
      </c>
      <c r="L11" s="12">
        <f t="shared" si="3"/>
        <v>15</v>
      </c>
      <c r="M11" s="10" t="str">
        <f t="shared" si="0"/>
        <v>Medium</v>
      </c>
      <c r="N11" s="2" t="s">
        <v>445</v>
      </c>
      <c r="O11" s="10"/>
      <c r="P11" s="10" t="s">
        <v>364</v>
      </c>
      <c r="Q11" s="10"/>
      <c r="R11" s="10"/>
      <c r="S11" s="10" t="s">
        <v>11</v>
      </c>
      <c r="T11" s="10" t="s">
        <v>11</v>
      </c>
      <c r="U11" s="12" t="str">
        <f t="shared" si="4"/>
        <v>-</v>
      </c>
      <c r="V11" s="10" t="str">
        <f t="shared" si="5"/>
        <v>-</v>
      </c>
      <c r="W11" s="9" t="s">
        <v>94</v>
      </c>
      <c r="X11" s="9"/>
      <c r="Y11" s="9"/>
      <c r="Z11" s="11"/>
    </row>
    <row r="12" spans="1:26" s="13" customFormat="1" ht="86.4" x14ac:dyDescent="0.3">
      <c r="A12" s="16">
        <v>9</v>
      </c>
      <c r="B12" s="97" t="str">
        <f t="shared" si="2"/>
        <v>M1M3-9</v>
      </c>
      <c r="C12" s="9" t="s">
        <v>82</v>
      </c>
      <c r="D12" s="9" t="s">
        <v>23</v>
      </c>
      <c r="E12" s="9" t="s">
        <v>83</v>
      </c>
      <c r="F12" s="37" t="s">
        <v>122</v>
      </c>
      <c r="G12" s="9" t="s">
        <v>552</v>
      </c>
      <c r="H12" s="41" t="s">
        <v>559</v>
      </c>
      <c r="I12" s="9" t="s">
        <v>25</v>
      </c>
      <c r="J12" s="10" t="s">
        <v>26</v>
      </c>
      <c r="K12" s="10" t="s">
        <v>38</v>
      </c>
      <c r="L12" s="12">
        <f t="shared" si="3"/>
        <v>15</v>
      </c>
      <c r="M12" s="10" t="str">
        <f t="shared" si="0"/>
        <v>Medium</v>
      </c>
      <c r="N12" s="18" t="s">
        <v>446</v>
      </c>
      <c r="O12" s="10"/>
      <c r="P12" s="10" t="s">
        <v>364</v>
      </c>
      <c r="Q12" s="10" t="s">
        <v>364</v>
      </c>
      <c r="R12" s="10"/>
      <c r="S12" s="10" t="s">
        <v>11</v>
      </c>
      <c r="T12" s="10" t="s">
        <v>11</v>
      </c>
      <c r="U12" s="12" t="str">
        <f t="shared" si="4"/>
        <v>-</v>
      </c>
      <c r="V12" s="10" t="str">
        <f t="shared" si="5"/>
        <v>-</v>
      </c>
      <c r="W12" s="9" t="s">
        <v>94</v>
      </c>
      <c r="X12" s="9"/>
      <c r="Y12" s="9"/>
      <c r="Z12" s="11"/>
    </row>
    <row r="13" spans="1:26" s="13" customFormat="1" ht="43.2" x14ac:dyDescent="0.3">
      <c r="A13" s="16">
        <v>10</v>
      </c>
      <c r="B13" s="97" t="str">
        <f t="shared" si="2"/>
        <v>M1M3-10</v>
      </c>
      <c r="C13" s="29" t="s">
        <v>93</v>
      </c>
      <c r="D13" s="43" t="s">
        <v>23</v>
      </c>
      <c r="E13" s="26" t="s">
        <v>83</v>
      </c>
      <c r="F13" s="37" t="s">
        <v>122</v>
      </c>
      <c r="G13" s="39" t="s">
        <v>552</v>
      </c>
      <c r="H13" s="41" t="s">
        <v>100</v>
      </c>
      <c r="I13" s="9" t="s">
        <v>25</v>
      </c>
      <c r="J13" s="10" t="s">
        <v>135</v>
      </c>
      <c r="K13" s="10" t="s">
        <v>42</v>
      </c>
      <c r="L13" s="12">
        <f t="shared" si="3"/>
        <v>16</v>
      </c>
      <c r="M13" s="10" t="str">
        <f t="shared" si="0"/>
        <v>Medium</v>
      </c>
      <c r="N13" s="18" t="s">
        <v>101</v>
      </c>
      <c r="O13" s="10"/>
      <c r="P13" s="10" t="s">
        <v>364</v>
      </c>
      <c r="Q13" s="10"/>
      <c r="R13" s="10"/>
      <c r="S13" s="10" t="s">
        <v>11</v>
      </c>
      <c r="T13" s="10" t="s">
        <v>11</v>
      </c>
      <c r="U13" s="12" t="str">
        <f t="shared" si="4"/>
        <v>-</v>
      </c>
      <c r="V13" s="10" t="str">
        <f t="shared" si="5"/>
        <v>-</v>
      </c>
      <c r="W13" s="9" t="s">
        <v>102</v>
      </c>
      <c r="X13" s="9"/>
      <c r="Y13" s="9"/>
      <c r="Z13" s="11"/>
    </row>
    <row r="14" spans="1:26" s="13" customFormat="1" ht="43.2" x14ac:dyDescent="0.3">
      <c r="A14" s="16">
        <v>11</v>
      </c>
      <c r="B14" s="97" t="str">
        <f t="shared" si="2"/>
        <v>M1M3-11</v>
      </c>
      <c r="C14" s="29" t="s">
        <v>93</v>
      </c>
      <c r="D14" s="43" t="s">
        <v>23</v>
      </c>
      <c r="E14" s="26" t="s">
        <v>83</v>
      </c>
      <c r="F14" s="37" t="s">
        <v>122</v>
      </c>
      <c r="G14" s="100" t="s">
        <v>680</v>
      </c>
      <c r="H14" s="41" t="s">
        <v>681</v>
      </c>
      <c r="I14" s="9" t="s">
        <v>25</v>
      </c>
      <c r="J14" s="10" t="s">
        <v>135</v>
      </c>
      <c r="K14" s="10" t="s">
        <v>31</v>
      </c>
      <c r="L14" s="12">
        <f t="shared" si="3"/>
        <v>18</v>
      </c>
      <c r="M14" s="10" t="str">
        <f t="shared" si="0"/>
        <v>Low</v>
      </c>
      <c r="N14" s="18" t="s">
        <v>440</v>
      </c>
      <c r="O14" s="10"/>
      <c r="P14" s="10" t="s">
        <v>364</v>
      </c>
      <c r="Q14" s="10"/>
      <c r="R14" s="10"/>
      <c r="S14" s="10" t="s">
        <v>11</v>
      </c>
      <c r="T14" s="10" t="s">
        <v>11</v>
      </c>
      <c r="U14" s="12" t="str">
        <f t="shared" si="4"/>
        <v>-</v>
      </c>
      <c r="V14" s="10" t="str">
        <f t="shared" si="5"/>
        <v>-</v>
      </c>
      <c r="W14" s="9" t="s">
        <v>102</v>
      </c>
      <c r="X14" s="9"/>
      <c r="Y14" s="9"/>
      <c r="Z14" s="11"/>
    </row>
    <row r="15" spans="1:26" s="13" customFormat="1" x14ac:dyDescent="0.3">
      <c r="A15" s="16">
        <v>12</v>
      </c>
      <c r="B15" s="97" t="str">
        <f t="shared" si="2"/>
        <v>M1M3-12</v>
      </c>
      <c r="C15" s="29" t="s">
        <v>93</v>
      </c>
      <c r="D15" s="43" t="s">
        <v>23</v>
      </c>
      <c r="E15" s="26" t="s">
        <v>83</v>
      </c>
      <c r="F15" s="37" t="s">
        <v>122</v>
      </c>
      <c r="G15" s="39" t="s">
        <v>683</v>
      </c>
      <c r="H15" s="41" t="s">
        <v>682</v>
      </c>
      <c r="I15" s="9" t="s">
        <v>25</v>
      </c>
      <c r="J15" s="10" t="s">
        <v>63</v>
      </c>
      <c r="K15" s="10" t="s">
        <v>36</v>
      </c>
      <c r="L15" s="12">
        <f t="shared" si="3"/>
        <v>14</v>
      </c>
      <c r="M15" s="10" t="str">
        <f t="shared" si="0"/>
        <v>Medium</v>
      </c>
      <c r="N15" s="2" t="s">
        <v>98</v>
      </c>
      <c r="O15" s="10"/>
      <c r="P15" s="10" t="s">
        <v>364</v>
      </c>
      <c r="Q15" s="10"/>
      <c r="R15" s="10"/>
      <c r="S15" s="10" t="s">
        <v>11</v>
      </c>
      <c r="T15" s="10" t="s">
        <v>11</v>
      </c>
      <c r="U15" s="12" t="str">
        <f t="shared" si="4"/>
        <v>-</v>
      </c>
      <c r="V15" s="10" t="str">
        <f t="shared" si="5"/>
        <v>-</v>
      </c>
      <c r="W15" s="9" t="s">
        <v>102</v>
      </c>
      <c r="X15" s="9"/>
      <c r="Y15" s="9"/>
      <c r="Z15" s="11"/>
    </row>
    <row r="16" spans="1:26" s="13" customFormat="1" ht="28.8" x14ac:dyDescent="0.3">
      <c r="A16" s="16">
        <v>13</v>
      </c>
      <c r="B16" s="97" t="str">
        <f t="shared" si="2"/>
        <v>M1M3-13</v>
      </c>
      <c r="C16" s="29" t="s">
        <v>93</v>
      </c>
      <c r="D16" s="43" t="s">
        <v>23</v>
      </c>
      <c r="E16" s="26" t="s">
        <v>83</v>
      </c>
      <c r="F16" s="37" t="s">
        <v>122</v>
      </c>
      <c r="G16" s="39" t="s">
        <v>683</v>
      </c>
      <c r="H16" s="41" t="s">
        <v>562</v>
      </c>
      <c r="I16" s="9" t="s">
        <v>25</v>
      </c>
      <c r="J16" s="10" t="s">
        <v>63</v>
      </c>
      <c r="K16" s="10" t="s">
        <v>36</v>
      </c>
      <c r="L16" s="12">
        <f t="shared" si="3"/>
        <v>14</v>
      </c>
      <c r="M16" s="10" t="str">
        <f t="shared" si="0"/>
        <v>Medium</v>
      </c>
      <c r="N16" s="18" t="s">
        <v>441</v>
      </c>
      <c r="O16" s="10"/>
      <c r="P16" s="10" t="s">
        <v>364</v>
      </c>
      <c r="Q16" s="10"/>
      <c r="R16" s="10"/>
      <c r="S16" s="10" t="s">
        <v>11</v>
      </c>
      <c r="T16" s="10" t="s">
        <v>11</v>
      </c>
      <c r="U16" s="12" t="str">
        <f t="shared" si="4"/>
        <v>-</v>
      </c>
      <c r="V16" s="10" t="str">
        <f t="shared" si="5"/>
        <v>-</v>
      </c>
      <c r="W16" s="9" t="s">
        <v>102</v>
      </c>
      <c r="X16" s="9"/>
      <c r="Y16" s="9"/>
      <c r="Z16" s="11"/>
    </row>
    <row r="17" spans="1:26" s="13" customFormat="1" ht="28.8" x14ac:dyDescent="0.3">
      <c r="A17" s="16">
        <v>14</v>
      </c>
      <c r="B17" s="97" t="str">
        <f t="shared" si="2"/>
        <v>M1M3-14</v>
      </c>
      <c r="C17" s="29" t="s">
        <v>93</v>
      </c>
      <c r="D17" s="43" t="s">
        <v>23</v>
      </c>
      <c r="E17" s="26" t="s">
        <v>83</v>
      </c>
      <c r="F17" s="37" t="s">
        <v>122</v>
      </c>
      <c r="G17" s="11" t="s">
        <v>556</v>
      </c>
      <c r="H17" s="42" t="s">
        <v>684</v>
      </c>
      <c r="I17" s="9" t="s">
        <v>25</v>
      </c>
      <c r="J17" s="10" t="s">
        <v>63</v>
      </c>
      <c r="K17" s="10" t="s">
        <v>36</v>
      </c>
      <c r="L17" s="12">
        <f t="shared" si="3"/>
        <v>14</v>
      </c>
      <c r="M17" s="10" t="str">
        <f t="shared" si="0"/>
        <v>Medium</v>
      </c>
      <c r="N17" s="18" t="s">
        <v>99</v>
      </c>
      <c r="O17" s="10"/>
      <c r="P17" s="10" t="s">
        <v>364</v>
      </c>
      <c r="Q17" s="10" t="s">
        <v>364</v>
      </c>
      <c r="R17" s="10"/>
      <c r="S17" s="10" t="s">
        <v>11</v>
      </c>
      <c r="T17" s="10" t="s">
        <v>11</v>
      </c>
      <c r="U17" s="12" t="str">
        <f t="shared" si="4"/>
        <v>-</v>
      </c>
      <c r="V17" s="10" t="str">
        <f t="shared" si="5"/>
        <v>-</v>
      </c>
      <c r="W17" s="9" t="s">
        <v>102</v>
      </c>
      <c r="X17" s="9"/>
      <c r="Y17" s="9"/>
      <c r="Z17" s="11"/>
    </row>
    <row r="18" spans="1:26" s="13" customFormat="1" ht="52.5" customHeight="1" x14ac:dyDescent="0.3">
      <c r="A18" s="16">
        <v>15</v>
      </c>
      <c r="B18" s="97" t="str">
        <f t="shared" si="2"/>
        <v>M1M3-15</v>
      </c>
      <c r="C18" s="29" t="s">
        <v>93</v>
      </c>
      <c r="D18" s="43" t="s">
        <v>23</v>
      </c>
      <c r="E18" s="26" t="s">
        <v>83</v>
      </c>
      <c r="F18" s="37" t="s">
        <v>122</v>
      </c>
      <c r="G18" s="11" t="s">
        <v>556</v>
      </c>
      <c r="H18" s="41" t="s">
        <v>561</v>
      </c>
      <c r="I18" s="9" t="s">
        <v>25</v>
      </c>
      <c r="J18" s="10" t="s">
        <v>26</v>
      </c>
      <c r="K18" s="10" t="s">
        <v>38</v>
      </c>
      <c r="L18" s="12">
        <f t="shared" si="3"/>
        <v>15</v>
      </c>
      <c r="M18" s="10" t="str">
        <f t="shared" si="0"/>
        <v>Medium</v>
      </c>
      <c r="N18" s="18" t="s">
        <v>103</v>
      </c>
      <c r="O18" s="10"/>
      <c r="P18" s="10" t="s">
        <v>364</v>
      </c>
      <c r="Q18" s="10"/>
      <c r="R18" s="10"/>
      <c r="S18" s="10" t="s">
        <v>11</v>
      </c>
      <c r="T18" s="10" t="s">
        <v>11</v>
      </c>
      <c r="U18" s="12" t="str">
        <f t="shared" si="4"/>
        <v>-</v>
      </c>
      <c r="V18" s="10" t="str">
        <f t="shared" si="5"/>
        <v>-</v>
      </c>
      <c r="W18" s="9" t="s">
        <v>102</v>
      </c>
      <c r="X18" s="9"/>
      <c r="Y18" s="9"/>
      <c r="Z18" s="11"/>
    </row>
    <row r="19" spans="1:26" s="13" customFormat="1" ht="28.8" x14ac:dyDescent="0.3">
      <c r="A19" s="16">
        <v>16</v>
      </c>
      <c r="B19" s="97" t="str">
        <f t="shared" si="2"/>
        <v>M1M3-16</v>
      </c>
      <c r="C19" s="29" t="s">
        <v>93</v>
      </c>
      <c r="D19" s="43" t="s">
        <v>23</v>
      </c>
      <c r="E19" s="26" t="s">
        <v>83</v>
      </c>
      <c r="F19" s="37" t="s">
        <v>122</v>
      </c>
      <c r="G19" s="11" t="s">
        <v>556</v>
      </c>
      <c r="H19" s="41" t="s">
        <v>104</v>
      </c>
      <c r="I19" s="9" t="s">
        <v>25</v>
      </c>
      <c r="J19" s="10" t="s">
        <v>26</v>
      </c>
      <c r="K19" s="10" t="s">
        <v>36</v>
      </c>
      <c r="L19" s="12">
        <f t="shared" si="3"/>
        <v>10</v>
      </c>
      <c r="M19" s="10" t="str">
        <f t="shared" si="0"/>
        <v>Medium</v>
      </c>
      <c r="N19" s="18" t="s">
        <v>474</v>
      </c>
      <c r="O19" s="10"/>
      <c r="P19" s="10" t="s">
        <v>364</v>
      </c>
      <c r="Q19" s="10"/>
      <c r="R19" s="10"/>
      <c r="S19" s="10" t="s">
        <v>11</v>
      </c>
      <c r="T19" s="10" t="s">
        <v>11</v>
      </c>
      <c r="U19" s="12" t="str">
        <f t="shared" si="4"/>
        <v>-</v>
      </c>
      <c r="V19" s="10" t="str">
        <f t="shared" si="5"/>
        <v>-</v>
      </c>
      <c r="W19" s="9" t="s">
        <v>50</v>
      </c>
      <c r="X19" s="9"/>
      <c r="Y19" s="9"/>
      <c r="Z19" s="11"/>
    </row>
    <row r="20" spans="1:26" s="13" customFormat="1" ht="28.8" x14ac:dyDescent="0.3">
      <c r="A20" s="16">
        <v>17</v>
      </c>
      <c r="B20" s="97" t="str">
        <f t="shared" si="2"/>
        <v>M1M3-17</v>
      </c>
      <c r="C20" s="29" t="s">
        <v>93</v>
      </c>
      <c r="D20" s="43" t="s">
        <v>23</v>
      </c>
      <c r="E20" s="26" t="s">
        <v>83</v>
      </c>
      <c r="F20" s="37" t="s">
        <v>122</v>
      </c>
      <c r="G20" s="11" t="s">
        <v>556</v>
      </c>
      <c r="H20" s="41" t="s">
        <v>106</v>
      </c>
      <c r="I20" s="9" t="s">
        <v>25</v>
      </c>
      <c r="J20" s="10" t="s">
        <v>63</v>
      </c>
      <c r="K20" s="10" t="s">
        <v>36</v>
      </c>
      <c r="L20" s="12">
        <f t="shared" si="3"/>
        <v>14</v>
      </c>
      <c r="M20" s="10" t="str">
        <f t="shared" si="0"/>
        <v>Medium</v>
      </c>
      <c r="N20" s="18" t="s">
        <v>105</v>
      </c>
      <c r="O20" s="10"/>
      <c r="P20" s="10" t="s">
        <v>364</v>
      </c>
      <c r="Q20" s="10" t="s">
        <v>364</v>
      </c>
      <c r="R20" s="10"/>
      <c r="S20" s="10" t="s">
        <v>11</v>
      </c>
      <c r="T20" s="10" t="s">
        <v>11</v>
      </c>
      <c r="U20" s="12" t="str">
        <f t="shared" si="4"/>
        <v>-</v>
      </c>
      <c r="V20" s="10" t="str">
        <f t="shared" si="5"/>
        <v>-</v>
      </c>
      <c r="W20" s="9" t="s">
        <v>102</v>
      </c>
      <c r="X20" s="9"/>
      <c r="Y20" s="9"/>
      <c r="Z20" s="11"/>
    </row>
    <row r="21" spans="1:26" s="13" customFormat="1" ht="57.6" x14ac:dyDescent="0.3">
      <c r="A21" s="16">
        <v>18</v>
      </c>
      <c r="B21" s="97" t="str">
        <f t="shared" si="2"/>
        <v>M1M3-18</v>
      </c>
      <c r="C21" s="29" t="s">
        <v>93</v>
      </c>
      <c r="D21" s="43" t="s">
        <v>23</v>
      </c>
      <c r="E21" s="26" t="s">
        <v>83</v>
      </c>
      <c r="F21" s="37" t="s">
        <v>122</v>
      </c>
      <c r="G21" s="11" t="s">
        <v>556</v>
      </c>
      <c r="H21" s="42" t="s">
        <v>107</v>
      </c>
      <c r="I21" s="9" t="s">
        <v>25</v>
      </c>
      <c r="J21" s="10" t="s">
        <v>35</v>
      </c>
      <c r="K21" s="10" t="s">
        <v>38</v>
      </c>
      <c r="L21" s="12">
        <f t="shared" si="3"/>
        <v>12</v>
      </c>
      <c r="M21" s="10" t="str">
        <f t="shared" si="0"/>
        <v>Medium</v>
      </c>
      <c r="N21" s="18" t="s">
        <v>442</v>
      </c>
      <c r="O21" s="10"/>
      <c r="P21" s="10" t="s">
        <v>364</v>
      </c>
      <c r="Q21" s="10" t="s">
        <v>364</v>
      </c>
      <c r="R21" s="10"/>
      <c r="S21" s="10" t="s">
        <v>11</v>
      </c>
      <c r="T21" s="10" t="s">
        <v>11</v>
      </c>
      <c r="U21" s="12" t="str">
        <f t="shared" si="4"/>
        <v>-</v>
      </c>
      <c r="V21" s="10" t="str">
        <f t="shared" si="5"/>
        <v>-</v>
      </c>
      <c r="W21" s="9" t="s">
        <v>102</v>
      </c>
      <c r="X21" s="9"/>
      <c r="Y21" s="9"/>
      <c r="Z21" s="11"/>
    </row>
    <row r="22" spans="1:26" s="13" customFormat="1" ht="43.2" x14ac:dyDescent="0.3">
      <c r="A22" s="16">
        <v>19</v>
      </c>
      <c r="B22" s="97" t="str">
        <f t="shared" si="2"/>
        <v>M1M3-19</v>
      </c>
      <c r="C22" s="29" t="s">
        <v>93</v>
      </c>
      <c r="D22" s="43" t="s">
        <v>23</v>
      </c>
      <c r="E22" s="26" t="s">
        <v>83</v>
      </c>
      <c r="F22" s="37" t="s">
        <v>122</v>
      </c>
      <c r="G22" s="11" t="s">
        <v>556</v>
      </c>
      <c r="H22" s="42" t="s">
        <v>108</v>
      </c>
      <c r="I22" s="9" t="s">
        <v>25</v>
      </c>
      <c r="J22" s="10" t="s">
        <v>35</v>
      </c>
      <c r="K22" s="10" t="s">
        <v>36</v>
      </c>
      <c r="L22" s="12">
        <f t="shared" si="3"/>
        <v>8</v>
      </c>
      <c r="M22" s="10" t="str">
        <f t="shared" si="0"/>
        <v>Serious</v>
      </c>
      <c r="N22" s="139" t="s">
        <v>114</v>
      </c>
      <c r="O22" s="10"/>
      <c r="P22" s="10" t="s">
        <v>364</v>
      </c>
      <c r="Q22" s="10" t="s">
        <v>364</v>
      </c>
      <c r="R22" s="10"/>
      <c r="S22" s="10" t="s">
        <v>11</v>
      </c>
      <c r="T22" s="10" t="s">
        <v>11</v>
      </c>
      <c r="U22" s="12" t="str">
        <f t="shared" si="4"/>
        <v>-</v>
      </c>
      <c r="V22" s="10" t="str">
        <f t="shared" si="5"/>
        <v>-</v>
      </c>
      <c r="W22" s="9" t="s">
        <v>50</v>
      </c>
      <c r="X22" s="9"/>
      <c r="Y22" s="9"/>
      <c r="Z22" s="11"/>
    </row>
    <row r="23" spans="1:26" s="13" customFormat="1" ht="28.8" x14ac:dyDescent="0.3">
      <c r="A23" s="16">
        <v>20</v>
      </c>
      <c r="B23" s="97" t="str">
        <f t="shared" si="2"/>
        <v>M1M3-20</v>
      </c>
      <c r="C23" s="29" t="s">
        <v>93</v>
      </c>
      <c r="D23" s="43" t="s">
        <v>23</v>
      </c>
      <c r="E23" s="26" t="s">
        <v>83</v>
      </c>
      <c r="F23" s="37" t="s">
        <v>122</v>
      </c>
      <c r="G23" s="11" t="s">
        <v>556</v>
      </c>
      <c r="H23" s="42" t="s">
        <v>109</v>
      </c>
      <c r="I23" s="9" t="s">
        <v>25</v>
      </c>
      <c r="J23" s="10" t="s">
        <v>63</v>
      </c>
      <c r="K23" s="10" t="s">
        <v>36</v>
      </c>
      <c r="L23" s="12">
        <f t="shared" si="3"/>
        <v>14</v>
      </c>
      <c r="M23" s="10" t="str">
        <f t="shared" si="0"/>
        <v>Medium</v>
      </c>
      <c r="N23" s="138" t="s">
        <v>473</v>
      </c>
      <c r="O23" s="10"/>
      <c r="P23" s="10" t="s">
        <v>364</v>
      </c>
      <c r="Q23" s="10" t="s">
        <v>364</v>
      </c>
      <c r="R23" s="10"/>
      <c r="S23" s="10" t="s">
        <v>11</v>
      </c>
      <c r="T23" s="10" t="s">
        <v>11</v>
      </c>
      <c r="U23" s="12" t="str">
        <f t="shared" si="4"/>
        <v>-</v>
      </c>
      <c r="V23" s="10" t="str">
        <f t="shared" si="5"/>
        <v>-</v>
      </c>
      <c r="W23" s="9" t="s">
        <v>50</v>
      </c>
      <c r="X23" s="9"/>
      <c r="Y23" s="9"/>
      <c r="Z23" s="11"/>
    </row>
    <row r="24" spans="1:26" s="13" customFormat="1" ht="43.2" x14ac:dyDescent="0.3">
      <c r="A24" s="16">
        <v>21</v>
      </c>
      <c r="B24" s="97" t="str">
        <f>CONCATENATE("M1M3-",A24)</f>
        <v>M1M3-21</v>
      </c>
      <c r="C24" s="29" t="s">
        <v>93</v>
      </c>
      <c r="D24" s="43" t="s">
        <v>23</v>
      </c>
      <c r="E24" s="26" t="s">
        <v>478</v>
      </c>
      <c r="F24" s="37" t="s">
        <v>685</v>
      </c>
      <c r="G24" s="100" t="s">
        <v>555</v>
      </c>
      <c r="H24" s="42" t="s">
        <v>490</v>
      </c>
      <c r="I24" s="9" t="s">
        <v>25</v>
      </c>
      <c r="J24" s="10" t="s">
        <v>35</v>
      </c>
      <c r="K24" s="10" t="s">
        <v>31</v>
      </c>
      <c r="L24" s="12">
        <f>IF(K24="Eliminated", 21, IF(OR(J24="-",K24="-"),"-", (IF(J24="Catastrophic",IF(K24="Frequent",1,IF(K24="Probable",2,IF(K24="Occasional",4,IF(K24="Remote",8,IF(K24="Improbable",12,"Error"))))),IF(J24="Critical",IF(K24="Frequent",3,IF(K24="Probable",5,IF(K24="Occasional",6,IF(K24="Remote",10,IF(K24="Improbable",15,"Error"))))), IF(J24="Marginal",IF(K24="Frequent",7,IF(K24="Probable",9,IF(K24="Occasional",11,IF(K24="Remote",14,IF(K24="Improbable",17,"Error"))))), IF(J24="Negligible",IF(K24="Frequent",13,IF(K24="Probable",16,IF(K24="Occasional",18,IF(K24="Remote",19,IF(K24="Improbable",20,"Error"))))),"Error")))))))</f>
        <v>4</v>
      </c>
      <c r="M24" s="10" t="str">
        <f>IF(OR(L24="-",L24="Error"),"-",IF(L24&gt;20,"N/A",IF(L24&gt;17,"Low",IF(L24&gt;9, "Medium", IF(L24&gt;5, "Serious", "High")))))</f>
        <v>High</v>
      </c>
      <c r="N24" s="138" t="s">
        <v>479</v>
      </c>
      <c r="O24" s="10"/>
      <c r="P24" s="10"/>
      <c r="Q24" s="10" t="s">
        <v>364</v>
      </c>
      <c r="R24" s="10"/>
      <c r="S24" s="10" t="s">
        <v>11</v>
      </c>
      <c r="T24" s="10" t="s">
        <v>11</v>
      </c>
      <c r="U24" s="12" t="str">
        <f>IF(T24="Eliminated", 21, IF(OR(S24="-",T24="-"),"-", (IF(S24="Catastrophic",IF(T24="Frequent",1,IF(T24="Probable",2,IF(T24="Occasional",4,IF(T24="Remote",8,IF(T24="Improbable",12,"Error"))))),IF(S24="Critical",IF(T24="Frequent",3,IF(T24="Probable",5,IF(T24="Occasional",6,IF(T24="Remote",10,IF(T24="Improbable",15,"Error"))))), IF(S24="Marginal",IF(T24="Frequent",7,IF(T24="Probable",9,IF(T24="Occasional",11,IF(T24="Remote",14,IF(T24="Improbable",17,"Error"))))), IF(S24="Negligible",IF(T24="Frequent",13,IF(T24="Probable",16,IF(T24="Occasional",18,IF(T24="Remote",19,IF(T24="Improbable",20,"Error"))))),"Error")))))))</f>
        <v>-</v>
      </c>
      <c r="V24" s="10" t="str">
        <f>IF(OR(U24="-",U24="Error"),"-",IF(U24&gt;20,"N/A",IF(U24&gt;17,"Low",IF(U24&gt;9, "Medium", IF(U24&gt;5, "Serious", "High")))))</f>
        <v>-</v>
      </c>
      <c r="W24" s="9" t="s">
        <v>50</v>
      </c>
      <c r="X24" s="9"/>
      <c r="Y24" s="11"/>
      <c r="Z24" s="11" t="s">
        <v>493</v>
      </c>
    </row>
    <row r="25" spans="1:26" x14ac:dyDescent="0.3">
      <c r="A25" s="16"/>
      <c r="L25" s="21"/>
      <c r="O25" s="112">
        <f>COUNTIF(O4:O24,"x")</f>
        <v>0</v>
      </c>
      <c r="P25" s="112">
        <f>COUNTIF(P4:P24,"x")</f>
        <v>20</v>
      </c>
      <c r="Q25" s="112">
        <f>COUNTIF(Q4:Q24,"x")</f>
        <v>11</v>
      </c>
      <c r="R25" s="112">
        <f>COUNTIF(R4:R23,"x")</f>
        <v>0</v>
      </c>
    </row>
    <row r="26" spans="1:26" x14ac:dyDescent="0.3">
      <c r="A26" s="16"/>
      <c r="L26" s="21"/>
    </row>
  </sheetData>
  <customSheetViews>
    <customSheetView guid="{F303A4F1-407D-4D90-8001-6BD66E901407}" fitToPage="1">
      <pane ySplit="3" topLeftCell="A19" activePane="bottomLeft" state="frozen"/>
      <selection pane="bottomLeft" activeCell="F13" sqref="F13:F23"/>
      <pageMargins left="0.70866141732283472" right="0.70866141732283472" top="0.74803149606299213" bottom="0.74803149606299213" header="0.31496062992125984" footer="0.31496062992125984"/>
      <printOptions horizontalCentered="1"/>
      <pageSetup paperSize="5" scale="39" orientation="landscape" r:id="rId1"/>
      <headerFooter alignWithMargins="0"/>
    </customSheetView>
    <customSheetView guid="{47023082-66C0-4F7B-8463-547DD0FD8156}" fitToPage="1">
      <pane ySplit="3" topLeftCell="A19" activePane="bottomLeft" state="frozen"/>
      <selection pane="bottomLeft" activeCell="F13" sqref="F13:F23"/>
      <pageMargins left="0.70866141732283472" right="0.70866141732283472" top="0.74803149606299213" bottom="0.74803149606299213" header="0.31496062992125984" footer="0.31496062992125984"/>
      <printOptions horizontalCentered="1"/>
      <pageSetup paperSize="5" scale="34" orientation="landscape" r:id="rId2"/>
      <headerFooter alignWithMargins="0"/>
    </customSheetView>
    <customSheetView guid="{C038A17F-6E16-40FA-94C4-C33FA9628714}" scale="90" fitToPage="1" topLeftCell="I1">
      <pane ySplit="3" topLeftCell="A13" activePane="bottomLeft" state="frozen"/>
      <selection pane="bottomLeft" activeCell="Z4" sqref="Z4:Z24"/>
      <pageMargins left="0.70866141732283472" right="0.70866141732283472" top="0.74803149606299213" bottom="0.74803149606299213" header="0.31496062992125984" footer="0.31496062992125984"/>
      <printOptions horizontalCentered="1"/>
      <pageSetup paperSize="5" scale="34" orientation="landscape" r:id="rId3"/>
      <headerFooter alignWithMargins="0"/>
    </customSheetView>
    <customSheetView guid="{A78C0979-9BC8-4B25-B49C-6C9D156FE6DA}" scale="90" fitToPage="1">
      <pane ySplit="3" topLeftCell="A19" activePane="bottomLeft" state="frozen"/>
      <selection pane="bottomLeft" activeCell="R2" sqref="R1:Y1048576"/>
      <pageMargins left="0.70866141732283472" right="0.70866141732283472" top="0.74803149606299213" bottom="0.74803149606299213" header="0.31496062992125984" footer="0.31496062992125984"/>
      <printOptions horizontalCentered="1"/>
      <pageSetup paperSize="5" scale="39" orientation="landscape" r:id="rId4"/>
      <headerFooter alignWithMargins="0"/>
    </customSheetView>
    <customSheetView guid="{1F472304-9C1C-4B70-A843-75624AD2DDF7}" fitToPage="1">
      <pane ySplit="3" topLeftCell="A16" activePane="bottomLeft" state="frozen"/>
      <selection pane="bottomLeft" activeCell="C5" sqref="C5"/>
      <pageMargins left="0.70866141732283472" right="0.70866141732283472" top="0.74803149606299213" bottom="0.74803149606299213" header="0.31496062992125984" footer="0.31496062992125984"/>
      <printOptions horizontalCentered="1"/>
      <pageSetup paperSize="5" scale="39" orientation="landscape" r:id="rId5"/>
      <headerFooter alignWithMargins="0"/>
    </customSheetView>
  </customSheetViews>
  <mergeCells count="16">
    <mergeCell ref="B1:B3"/>
    <mergeCell ref="E1:E3"/>
    <mergeCell ref="Y1:Y3"/>
    <mergeCell ref="Z1:Z3"/>
    <mergeCell ref="I1:I3"/>
    <mergeCell ref="X1:X3"/>
    <mergeCell ref="C1:C3"/>
    <mergeCell ref="D1:D3"/>
    <mergeCell ref="F1:F3"/>
    <mergeCell ref="W1:W3"/>
    <mergeCell ref="N1:N3"/>
    <mergeCell ref="G1:G3"/>
    <mergeCell ref="H1:H3"/>
    <mergeCell ref="J1:M1"/>
    <mergeCell ref="S1:V1"/>
    <mergeCell ref="O1:R1"/>
  </mergeCells>
  <phoneticPr fontId="3" type="noConversion"/>
  <conditionalFormatting sqref="L4:L24">
    <cfRule type="iconSet" priority="13">
      <iconSet iconSet="5Rating" reverse="1">
        <cfvo type="percent" val="0"/>
        <cfvo type="num" val="6"/>
        <cfvo type="num" val="10"/>
        <cfvo type="num" val="18"/>
        <cfvo type="num" val="21"/>
      </iconSet>
    </cfRule>
    <cfRule type="iconSet" priority="14">
      <iconSet iconSet="5Rating">
        <cfvo type="percent" val="0"/>
        <cfvo type="num" val="1"/>
        <cfvo type="num" val="6"/>
        <cfvo type="num" val="10"/>
        <cfvo type="num" val="18"/>
      </iconSet>
    </cfRule>
    <cfRule type="iconSet" priority="15">
      <iconSet iconSet="4TrafficLights">
        <cfvo type="percent" val="0"/>
        <cfvo type="percent" val="25"/>
        <cfvo type="percent" val="50"/>
        <cfvo type="percent" val="75"/>
      </iconSet>
    </cfRule>
  </conditionalFormatting>
  <conditionalFormatting sqref="L4:L26">
    <cfRule type="iconSet" priority="16">
      <iconSet iconSet="5Rating" reverse="1">
        <cfvo type="percent" val="0"/>
        <cfvo type="num" val="6"/>
        <cfvo type="num" val="10"/>
        <cfvo type="num" val="18"/>
        <cfvo type="num" val="21"/>
      </iconSet>
    </cfRule>
    <cfRule type="iconSet" priority="17">
      <iconSet iconSet="5Rating">
        <cfvo type="percent" val="0"/>
        <cfvo type="num" val="1"/>
        <cfvo type="num" val="6"/>
        <cfvo type="num" val="10"/>
        <cfvo type="num" val="18"/>
      </iconSet>
    </cfRule>
    <cfRule type="iconSet" priority="18">
      <iconSet iconSet="4TrafficLights">
        <cfvo type="percent" val="0"/>
        <cfvo type="percent" val="25"/>
        <cfvo type="percent" val="50"/>
        <cfvo type="percent" val="75"/>
      </iconSet>
    </cfRule>
  </conditionalFormatting>
  <conditionalFormatting sqref="U4:U24">
    <cfRule type="iconSet" priority="22">
      <iconSet iconSet="5Rating" reverse="1">
        <cfvo type="percent" val="0"/>
        <cfvo type="num" val="6"/>
        <cfvo type="num" val="10"/>
        <cfvo type="num" val="18"/>
        <cfvo type="num" val="21"/>
      </iconSet>
    </cfRule>
    <cfRule type="iconSet" priority="23">
      <iconSet iconSet="5Rating">
        <cfvo type="percent" val="0"/>
        <cfvo type="num" val="1"/>
        <cfvo type="num" val="6"/>
        <cfvo type="num" val="10"/>
        <cfvo type="num" val="18"/>
      </iconSet>
    </cfRule>
    <cfRule type="iconSet" priority="24">
      <iconSet iconSet="4TrafficLights">
        <cfvo type="percent" val="0"/>
        <cfvo type="percent" val="25"/>
        <cfvo type="percent" val="50"/>
        <cfvo type="percent" val="75"/>
      </iconSet>
    </cfRule>
  </conditionalFormatting>
  <dataValidations count="2">
    <dataValidation type="list" showInputMessage="1" showErrorMessage="1" sqref="J4:J24 S4:S24">
      <formula1>"Catastrophic, Critical, Marginal, Negligible, -"</formula1>
    </dataValidation>
    <dataValidation type="list" allowBlank="1" showInputMessage="1" showErrorMessage="1" sqref="K4:K24 T4:T24">
      <formula1>"Frequent, Probable, Occasional, Remote, Improbable, Eliminated, -"</formula1>
    </dataValidation>
  </dataValidations>
  <printOptions horizontalCentered="1"/>
  <pageMargins left="0.70866141732283472" right="0.70866141732283472" top="0.74803149606299213" bottom="0.74803149606299213" header="0.31496062992125984" footer="0.31496062992125984"/>
  <pageSetup paperSize="5" scale="39" orientation="landscape" r:id="rId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9</vt:i4>
      </vt:variant>
    </vt:vector>
  </HeadingPairs>
  <TitlesOfParts>
    <vt:vector size="33" baseType="lpstr">
      <vt:lpstr>Interlock (2)</vt:lpstr>
      <vt:lpstr>Interlock</vt:lpstr>
      <vt:lpstr>Hazards in Risk Register</vt:lpstr>
      <vt:lpstr>High Hazard List</vt:lpstr>
      <vt:lpstr>Sheet1</vt:lpstr>
      <vt:lpstr>Serious Hazard List</vt:lpstr>
      <vt:lpstr>Hazards List</vt:lpstr>
      <vt:lpstr>Summit Facility</vt:lpstr>
      <vt:lpstr>M1M3</vt:lpstr>
      <vt:lpstr>M2</vt:lpstr>
      <vt:lpstr>Harris-M2 Cart</vt:lpstr>
      <vt:lpstr>Harris-M2Cell Assembly</vt:lpstr>
      <vt:lpstr>Coating</vt:lpstr>
      <vt:lpstr>VA-Coating</vt:lpstr>
      <vt:lpstr>Dome</vt:lpstr>
      <vt:lpstr>EIE Dome</vt:lpstr>
      <vt:lpstr>VA-Washing Station</vt:lpstr>
      <vt:lpstr>Camera Rooms</vt:lpstr>
      <vt:lpstr>Mount and Pier</vt:lpstr>
      <vt:lpstr>EA-TMA</vt:lpstr>
      <vt:lpstr>Camera on Telescope</vt:lpstr>
      <vt:lpstr>calibration</vt:lpstr>
      <vt:lpstr>Base Facility</vt:lpstr>
      <vt:lpstr>Construction Site</vt:lpstr>
      <vt:lpstr>'EIE Dome'!OLE_LINK1</vt:lpstr>
      <vt:lpstr>'EIE Dome'!Print_Area</vt:lpstr>
      <vt:lpstr>'Harris-M2 Cart'!Print_Area</vt:lpstr>
      <vt:lpstr>'Harris-M2Cell Assembly'!Print_Area</vt:lpstr>
      <vt:lpstr>'VA-Coating'!Print_Area</vt:lpstr>
      <vt:lpstr>'VA-Washing Station'!Print_Area</vt:lpstr>
      <vt:lpstr>'EIE Dome'!Print_Titles</vt:lpstr>
      <vt:lpstr>'VA-Coating'!Print_Titles</vt:lpstr>
      <vt:lpstr>'VA-Washing Station'!Print_Titles</vt:lpstr>
    </vt:vector>
  </TitlesOfParts>
  <Company>LSST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Oliver Wiecha</dc:creator>
  <cp:lastModifiedBy>Chuck Gessner</cp:lastModifiedBy>
  <cp:lastPrinted>2009-11-11T01:23:31Z</cp:lastPrinted>
  <dcterms:created xsi:type="dcterms:W3CDTF">2009-11-11T00:08:58Z</dcterms:created>
  <dcterms:modified xsi:type="dcterms:W3CDTF">2019-07-12T18:24:09Z</dcterms:modified>
</cp:coreProperties>
</file>